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 firstSheet="17" activeTab="19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<sst xmlns="http://schemas.openxmlformats.org/spreadsheetml/2006/main" count="653" uniqueCount="92">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</sst>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49069568</c:v>
                </c:pt>
                <c:pt idx="1">
                  <c:v>35652693</c:v>
                </c:pt>
                <c:pt idx="2">
                  <c:v>34006328</c:v>
                </c:pt>
                <c:pt idx="3">
                  <c:v>26050745</c:v>
                </c:pt>
                <c:pt idx="4">
                  <c:v>24047900</c:v>
                </c:pt>
                <c:pt idx="5">
                  <c:v>17499299</c:v>
                </c:pt>
                <c:pt idx="6">
                  <c:v>15431104</c:v>
                </c:pt>
                <c:pt idx="7">
                  <c:v>13443749</c:v>
                </c:pt>
                <c:pt idx="8">
                  <c:v>13410313</c:v>
                </c:pt>
                <c:pt idx="9">
                  <c:v>12955830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46598587</c:v>
                </c:pt>
                <c:pt idx="1">
                  <c:v>31373198</c:v>
                </c:pt>
                <c:pt idx="2">
                  <c:v>31554711</c:v>
                </c:pt>
                <c:pt idx="3">
                  <c:v>24918631</c:v>
                </c:pt>
                <c:pt idx="4">
                  <c:v>20876578</c:v>
                </c:pt>
                <c:pt idx="5">
                  <c:v>16711499</c:v>
                </c:pt>
                <c:pt idx="6">
                  <c:v>17220030</c:v>
                </c:pt>
                <c:pt idx="7">
                  <c:v>13389985</c:v>
                </c:pt>
                <c:pt idx="8">
                  <c:v>13470383</c:v>
                </c:pt>
                <c:pt idx="9">
                  <c:v>13086853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45493429</c:v>
                </c:pt>
                <c:pt idx="1">
                  <c:v>35429343</c:v>
                </c:pt>
                <c:pt idx="2">
                  <c:v>33104588</c:v>
                </c:pt>
                <c:pt idx="3">
                  <c:v>25166177</c:v>
                </c:pt>
                <c:pt idx="4">
                  <c:v>23933288</c:v>
                </c:pt>
                <c:pt idx="5">
                  <c:v>16144107</c:v>
                </c:pt>
                <c:pt idx="6">
                  <c:v>15367575</c:v>
                </c:pt>
                <c:pt idx="7">
                  <c:v>13340519</c:v>
                </c:pt>
                <c:pt idx="8">
                  <c:v>13255374</c:v>
                </c:pt>
                <c:pt idx="9">
                  <c:v>12261032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43000075</c:v>
                </c:pt>
                <c:pt idx="1">
                  <c:v>31204537</c:v>
                </c:pt>
                <c:pt idx="2">
                  <c:v>30751092</c:v>
                </c:pt>
                <c:pt idx="3">
                  <c:v>24294664</c:v>
                </c:pt>
                <c:pt idx="4">
                  <c:v>20753470</c:v>
                </c:pt>
                <c:pt idx="5">
                  <c:v>15343142</c:v>
                </c:pt>
                <c:pt idx="6">
                  <c:v>17140078</c:v>
                </c:pt>
                <c:pt idx="7">
                  <c:v>13393069</c:v>
                </c:pt>
                <c:pt idx="8">
                  <c:v>13235941</c:v>
                </c:pt>
                <c:pt idx="9">
                  <c:v>12410561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15125004</c:v>
                </c:pt>
                <c:pt idx="1">
                  <c:v>14055782</c:v>
                </c:pt>
                <c:pt idx="2">
                  <c:v>12561370</c:v>
                </c:pt>
                <c:pt idx="3">
                  <c:v>11517954</c:v>
                </c:pt>
                <c:pt idx="4">
                  <c:v>8735910</c:v>
                </c:pt>
                <c:pt idx="5">
                  <c:v>7067102</c:v>
                </c:pt>
                <c:pt idx="6">
                  <c:v>6157116</c:v>
                </c:pt>
                <c:pt idx="7">
                  <c:v>5753021</c:v>
                </c:pt>
                <c:pt idx="8">
                  <c:v>4651432</c:v>
                </c:pt>
                <c:pt idx="9">
                  <c:v>3631007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14851645</c:v>
                </c:pt>
                <c:pt idx="1">
                  <c:v>12502874</c:v>
                </c:pt>
                <c:pt idx="2">
                  <c:v>13406023</c:v>
                </c:pt>
                <c:pt idx="3">
                  <c:v>12914057</c:v>
                </c:pt>
                <c:pt idx="4">
                  <c:v>8522141</c:v>
                </c:pt>
                <c:pt idx="5">
                  <c:v>6907528</c:v>
                </c:pt>
                <c:pt idx="6">
                  <c:v>6365742</c:v>
                </c:pt>
                <c:pt idx="7">
                  <c:v>5764233</c:v>
                </c:pt>
                <c:pt idx="8">
                  <c:v>5662082</c:v>
                </c:pt>
                <c:pt idx="9">
                  <c:v>2624093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BAHIA DE CADIZ</c:v>
                </c:pt>
                <c:pt idx="8">
                  <c:v>CARTAGENA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11784850</c:v>
                </c:pt>
                <c:pt idx="1">
                  <c:v>8775978</c:v>
                </c:pt>
                <c:pt idx="2">
                  <c:v>5573893</c:v>
                </c:pt>
                <c:pt idx="3">
                  <c:v>4663914</c:v>
                </c:pt>
                <c:pt idx="4">
                  <c:v>4145414</c:v>
                </c:pt>
                <c:pt idx="5">
                  <c:v>3832769</c:v>
                </c:pt>
                <c:pt idx="6">
                  <c:v>3655118</c:v>
                </c:pt>
                <c:pt idx="7">
                  <c:v>3167848</c:v>
                </c:pt>
                <c:pt idx="8">
                  <c:v>3136647</c:v>
                </c:pt>
                <c:pt idx="9">
                  <c:v>2892736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BAHIA DE CADIZ</c:v>
                </c:pt>
                <c:pt idx="8">
                  <c:v>CARTAGENA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12003422</c:v>
                </c:pt>
                <c:pt idx="1">
                  <c:v>7345534</c:v>
                </c:pt>
                <c:pt idx="2">
                  <c:v>5810581</c:v>
                </c:pt>
                <c:pt idx="3">
                  <c:v>4710951</c:v>
                </c:pt>
                <c:pt idx="4">
                  <c:v>4551374</c:v>
                </c:pt>
                <c:pt idx="5">
                  <c:v>4020280</c:v>
                </c:pt>
                <c:pt idx="6">
                  <c:v>3463178</c:v>
                </c:pt>
                <c:pt idx="7">
                  <c:v>1773847</c:v>
                </c:pt>
                <c:pt idx="8">
                  <c:v>3516530</c:v>
                </c:pt>
                <c:pt idx="9">
                  <c:v>2763831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30905820</c:v>
                </c:pt>
                <c:pt idx="1">
                  <c:v>27134422</c:v>
                </c:pt>
                <c:pt idx="2">
                  <c:v>23558355</c:v>
                </c:pt>
                <c:pt idx="3">
                  <c:v>11695737</c:v>
                </c:pt>
                <c:pt idx="4">
                  <c:v>6939035</c:v>
                </c:pt>
                <c:pt idx="5">
                  <c:v>6386055</c:v>
                </c:pt>
                <c:pt idx="6">
                  <c:v>5017471</c:v>
                </c:pt>
                <c:pt idx="7">
                  <c:v>3083856</c:v>
                </c:pt>
                <c:pt idx="8">
                  <c:v>2871697</c:v>
                </c:pt>
                <c:pt idx="9">
                  <c:v>1706866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27867961</c:v>
                </c:pt>
                <c:pt idx="1">
                  <c:v>23869493</c:v>
                </c:pt>
                <c:pt idx="2">
                  <c:v>21038757</c:v>
                </c:pt>
                <c:pt idx="3">
                  <c:v>11152296</c:v>
                </c:pt>
                <c:pt idx="4">
                  <c:v>6845966</c:v>
                </c:pt>
                <c:pt idx="5">
                  <c:v>5979841</c:v>
                </c:pt>
                <c:pt idx="6">
                  <c:v>4829445</c:v>
                </c:pt>
                <c:pt idx="7">
                  <c:v>2294287</c:v>
                </c:pt>
                <c:pt idx="8">
                  <c:v>2509432</c:v>
                </c:pt>
                <c:pt idx="9">
                  <c:v>2033521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55153</c:v>
                </c:pt>
                <c:pt idx="1">
                  <c:v>22367</c:v>
                </c:pt>
                <c:pt idx="2">
                  <c:v>14609</c:v>
                </c:pt>
                <c:pt idx="3">
                  <c:v>7842</c:v>
                </c:pt>
                <c:pt idx="4">
                  <c:v>7012</c:v>
                </c:pt>
                <c:pt idx="5">
                  <c:v>6559</c:v>
                </c:pt>
                <c:pt idx="6">
                  <c:v>5353</c:v>
                </c:pt>
                <c:pt idx="7">
                  <c:v>3881</c:v>
                </c:pt>
                <c:pt idx="8">
                  <c:v>3614</c:v>
                </c:pt>
                <c:pt idx="9">
                  <c:v>3496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58664</c:v>
                </c:pt>
                <c:pt idx="1">
                  <c:v>21821</c:v>
                </c:pt>
                <c:pt idx="2">
                  <c:v>15754</c:v>
                </c:pt>
                <c:pt idx="3">
                  <c:v>11635</c:v>
                </c:pt>
                <c:pt idx="4">
                  <c:v>8005</c:v>
                </c:pt>
                <c:pt idx="5">
                  <c:v>5570</c:v>
                </c:pt>
                <c:pt idx="6">
                  <c:v>11423</c:v>
                </c:pt>
                <c:pt idx="7">
                  <c:v>5829</c:v>
                </c:pt>
                <c:pt idx="8">
                  <c:v>5198</c:v>
                </c:pt>
                <c:pt idx="9">
                  <c:v>1917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2116304</c:v>
                </c:pt>
                <c:pt idx="1">
                  <c:v>1352509</c:v>
                </c:pt>
                <c:pt idx="2">
                  <c:v>899033</c:v>
                </c:pt>
                <c:pt idx="3">
                  <c:v>665555</c:v>
                </c:pt>
                <c:pt idx="4">
                  <c:v>371918</c:v>
                </c:pt>
                <c:pt idx="5">
                  <c:v>262751</c:v>
                </c:pt>
                <c:pt idx="6">
                  <c:v>242952</c:v>
                </c:pt>
                <c:pt idx="7">
                  <c:v>222439</c:v>
                </c:pt>
                <c:pt idx="8">
                  <c:v>173978</c:v>
                </c:pt>
                <c:pt idx="9">
                  <c:v>111834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2075017</c:v>
                </c:pt>
                <c:pt idx="1">
                  <c:v>1365053</c:v>
                </c:pt>
                <c:pt idx="2">
                  <c:v>801032</c:v>
                </c:pt>
                <c:pt idx="3">
                  <c:v>629306</c:v>
                </c:pt>
                <c:pt idx="4">
                  <c:v>337316</c:v>
                </c:pt>
                <c:pt idx="5">
                  <c:v>290441</c:v>
                </c:pt>
                <c:pt idx="6">
                  <c:v>156324</c:v>
                </c:pt>
                <c:pt idx="7">
                  <c:v>167533</c:v>
                </c:pt>
                <c:pt idx="8">
                  <c:v>142621</c:v>
                </c:pt>
                <c:pt idx="9">
                  <c:v>120478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26465938</c:v>
                </c:pt>
                <c:pt idx="1">
                  <c:v>9381586</c:v>
                </c:pt>
                <c:pt idx="2">
                  <c:v>8082464</c:v>
                </c:pt>
                <c:pt idx="3">
                  <c:v>6837307</c:v>
                </c:pt>
                <c:pt idx="4">
                  <c:v>2556437</c:v>
                </c:pt>
                <c:pt idx="5">
                  <c:v>1579059</c:v>
                </c:pt>
                <c:pt idx="6">
                  <c:v>1266978</c:v>
                </c:pt>
                <c:pt idx="7">
                  <c:v>652058</c:v>
                </c:pt>
                <c:pt idx="8">
                  <c:v>581695</c:v>
                </c:pt>
                <c:pt idx="9">
                  <c:v>243042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23298571</c:v>
                </c:pt>
                <c:pt idx="1">
                  <c:v>7157836</c:v>
                </c:pt>
                <c:pt idx="2">
                  <c:v>6874321</c:v>
                </c:pt>
                <c:pt idx="3">
                  <c:v>6479336</c:v>
                </c:pt>
                <c:pt idx="4">
                  <c:v>1772912</c:v>
                </c:pt>
                <c:pt idx="5">
                  <c:v>89300</c:v>
                </c:pt>
                <c:pt idx="6">
                  <c:v>1943637</c:v>
                </c:pt>
                <c:pt idx="7">
                  <c:v>598742</c:v>
                </c:pt>
                <c:pt idx="8">
                  <c:v>708817</c:v>
                </c:pt>
                <c:pt idx="9">
                  <c:v>222706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26299724</c:v>
                </c:pt>
                <c:pt idx="1">
                  <c:v>9350363</c:v>
                </c:pt>
                <c:pt idx="2">
                  <c:v>7722664</c:v>
                </c:pt>
                <c:pt idx="3">
                  <c:v>6670890</c:v>
                </c:pt>
                <c:pt idx="4">
                  <c:v>1266978</c:v>
                </c:pt>
                <c:pt idx="5">
                  <c:v>216280</c:v>
                </c:pt>
                <c:pt idx="6">
                  <c:v>45743</c:v>
                </c:pt>
                <c:pt idx="7">
                  <c:v>21282</c:v>
                </c:pt>
                <c:pt idx="8">
                  <c:v>10740</c:v>
                </c:pt>
                <c:pt idx="9">
                  <c:v>10274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23291864</c:v>
                </c:pt>
                <c:pt idx="1">
                  <c:v>7068979</c:v>
                </c:pt>
                <c:pt idx="2">
                  <c:v>6659712</c:v>
                </c:pt>
                <c:pt idx="3">
                  <c:v>6229729</c:v>
                </c:pt>
                <c:pt idx="4">
                  <c:v>1942384</c:v>
                </c:pt>
                <c:pt idx="5">
                  <c:v>202615</c:v>
                </c:pt>
                <c:pt idx="6">
                  <c:v>104178</c:v>
                </c:pt>
                <c:pt idx="7">
                  <c:v>24839</c:v>
                </c:pt>
                <c:pt idx="8">
                  <c:v>73358</c:v>
                </c:pt>
                <c:pt idx="9">
                  <c:v>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27693987</c:v>
                </c:pt>
                <c:pt idx="1">
                  <c:v>21767977</c:v>
                </c:pt>
                <c:pt idx="2">
                  <c:v>16950122</c:v>
                </c:pt>
                <c:pt idx="3">
                  <c:v>9370735</c:v>
                </c:pt>
                <c:pt idx="4">
                  <c:v>3815076</c:v>
                </c:pt>
                <c:pt idx="5">
                  <c:v>2761145</c:v>
                </c:pt>
                <c:pt idx="6">
                  <c:v>2533352</c:v>
                </c:pt>
                <c:pt idx="7">
                  <c:v>1611979</c:v>
                </c:pt>
                <c:pt idx="8">
                  <c:v>882134</c:v>
                </c:pt>
                <c:pt idx="9">
                  <c:v>860913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24991983</c:v>
                </c:pt>
                <c:pt idx="1">
                  <c:v>18699124</c:v>
                </c:pt>
                <c:pt idx="2">
                  <c:v>14911472</c:v>
                </c:pt>
                <c:pt idx="3">
                  <c:v>8815481</c:v>
                </c:pt>
                <c:pt idx="4">
                  <c:v>3631596</c:v>
                </c:pt>
                <c:pt idx="5">
                  <c:v>2001375</c:v>
                </c:pt>
                <c:pt idx="6">
                  <c:v>2380361</c:v>
                </c:pt>
                <c:pt idx="7">
                  <c:v>1540730</c:v>
                </c:pt>
                <c:pt idx="8">
                  <c:v>549323</c:v>
                </c:pt>
                <c:pt idx="9">
                  <c:v>760532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6945882</c:v>
                </c:pt>
                <c:pt idx="1">
                  <c:v>6839905</c:v>
                </c:pt>
                <c:pt idx="2">
                  <c:v>3198592</c:v>
                </c:pt>
                <c:pt idx="3">
                  <c:v>3037169</c:v>
                </c:pt>
                <c:pt idx="4">
                  <c:v>2597115</c:v>
                </c:pt>
                <c:pt idx="5">
                  <c:v>1898230</c:v>
                </c:pt>
                <c:pt idx="6">
                  <c:v>876442</c:v>
                </c:pt>
                <c:pt idx="7">
                  <c:v>872687</c:v>
                </c:pt>
                <c:pt idx="8">
                  <c:v>636947</c:v>
                </c:pt>
                <c:pt idx="9">
                  <c:v>625605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6278637</c:v>
                </c:pt>
                <c:pt idx="1">
                  <c:v>6782027</c:v>
                </c:pt>
                <c:pt idx="2">
                  <c:v>2681527</c:v>
                </c:pt>
                <c:pt idx="3">
                  <c:v>2658861</c:v>
                </c:pt>
                <c:pt idx="4">
                  <c:v>2512103</c:v>
                </c:pt>
                <c:pt idx="5">
                  <c:v>1981647</c:v>
                </c:pt>
                <c:pt idx="6">
                  <c:v>1155142</c:v>
                </c:pt>
                <c:pt idx="7">
                  <c:v>651684</c:v>
                </c:pt>
                <c:pt idx="8">
                  <c:v>618252</c:v>
                </c:pt>
                <c:pt idx="9">
                  <c:v>558949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2270075</c:v>
                </c:pt>
                <c:pt idx="1">
                  <c:v>2006665</c:v>
                </c:pt>
                <c:pt idx="2">
                  <c:v>1728387</c:v>
                </c:pt>
                <c:pt idx="3">
                  <c:v>840855</c:v>
                </c:pt>
                <c:pt idx="4">
                  <c:v>395830</c:v>
                </c:pt>
                <c:pt idx="5">
                  <c:v>358281</c:v>
                </c:pt>
                <c:pt idx="6">
                  <c:v>326463</c:v>
                </c:pt>
                <c:pt idx="7">
                  <c:v>157161</c:v>
                </c:pt>
                <c:pt idx="8">
                  <c:v>139072</c:v>
                </c:pt>
                <c:pt idx="9">
                  <c:v>120740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2048766</c:v>
                </c:pt>
                <c:pt idx="1">
                  <c:v>1743188</c:v>
                </c:pt>
                <c:pt idx="2">
                  <c:v>1534044</c:v>
                </c:pt>
                <c:pt idx="3">
                  <c:v>845277</c:v>
                </c:pt>
                <c:pt idx="4">
                  <c:v>276447</c:v>
                </c:pt>
                <c:pt idx="5">
                  <c:v>342588</c:v>
                </c:pt>
                <c:pt idx="6">
                  <c:v>302491</c:v>
                </c:pt>
                <c:pt idx="7">
                  <c:v>150960</c:v>
                </c:pt>
                <c:pt idx="8">
                  <c:v>144020</c:v>
                </c:pt>
                <c:pt idx="9">
                  <c:v>110520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2160997</c:v>
                </c:pt>
                <c:pt idx="1">
                  <c:v>677891</c:v>
                </c:pt>
                <c:pt idx="2">
                  <c:v>652399</c:v>
                </c:pt>
                <c:pt idx="3">
                  <c:v>496214</c:v>
                </c:pt>
                <c:pt idx="4">
                  <c:v>381413</c:v>
                </c:pt>
                <c:pt idx="5">
                  <c:v>16037</c:v>
                </c:pt>
                <c:pt idx="6">
                  <c:v>4810</c:v>
                </c:pt>
                <c:pt idx="7">
                  <c:v>3198</c:v>
                </c:pt>
                <c:pt idx="8">
                  <c:v>1607</c:v>
                </c:pt>
                <c:pt idx="9">
                  <c:v>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1763609</c:v>
                </c:pt>
                <c:pt idx="1">
                  <c:v>531076</c:v>
                </c:pt>
                <c:pt idx="2">
                  <c:v>573693</c:v>
                </c:pt>
                <c:pt idx="3">
                  <c:v>496685</c:v>
                </c:pt>
                <c:pt idx="4">
                  <c:v>267828</c:v>
                </c:pt>
                <c:pt idx="5">
                  <c:v>14737</c:v>
                </c:pt>
                <c:pt idx="6">
                  <c:v>16866</c:v>
                </c:pt>
                <c:pt idx="7">
                  <c:v>6072</c:v>
                </c:pt>
                <c:pt idx="8">
                  <c:v>1787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4216461</c:v>
                </c:pt>
                <c:pt idx="1">
                  <c:v>3736026</c:v>
                </c:pt>
                <c:pt idx="2">
                  <c:v>3234228</c:v>
                </c:pt>
                <c:pt idx="3">
                  <c:v>1963371</c:v>
                </c:pt>
                <c:pt idx="4">
                  <c:v>1754724</c:v>
                </c:pt>
                <c:pt idx="5">
                  <c:v>846979</c:v>
                </c:pt>
                <c:pt idx="6">
                  <c:v>525390</c:v>
                </c:pt>
                <c:pt idx="7">
                  <c:v>369211</c:v>
                </c:pt>
                <c:pt idx="8">
                  <c:v>361708</c:v>
                </c:pt>
                <c:pt idx="9">
                  <c:v>322582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3947910</c:v>
                </c:pt>
                <c:pt idx="1">
                  <c:v>3664216</c:v>
                </c:pt>
                <c:pt idx="2">
                  <c:v>3051834</c:v>
                </c:pt>
                <c:pt idx="3">
                  <c:v>1763331</c:v>
                </c:pt>
                <c:pt idx="4">
                  <c:v>1641067</c:v>
                </c:pt>
                <c:pt idx="5">
                  <c:v>827308</c:v>
                </c:pt>
                <c:pt idx="6">
                  <c:v>450394</c:v>
                </c:pt>
                <c:pt idx="7">
                  <c:v>306979</c:v>
                </c:pt>
                <c:pt idx="8">
                  <c:v>307957</c:v>
                </c:pt>
                <c:pt idx="9">
                  <c:v>247215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1119382</c:v>
                </c:pt>
                <c:pt idx="1">
                  <c:v>828816</c:v>
                </c:pt>
                <c:pt idx="2">
                  <c:v>276241</c:v>
                </c:pt>
                <c:pt idx="3">
                  <c:v>240757</c:v>
                </c:pt>
                <c:pt idx="4">
                  <c:v>132622</c:v>
                </c:pt>
                <c:pt idx="5">
                  <c:v>114660</c:v>
                </c:pt>
                <c:pt idx="6">
                  <c:v>95394</c:v>
                </c:pt>
                <c:pt idx="7">
                  <c:v>85175</c:v>
                </c:pt>
                <c:pt idx="8">
                  <c:v>29764</c:v>
                </c:pt>
                <c:pt idx="9">
                  <c:v>21444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888231</c:v>
                </c:pt>
                <c:pt idx="1">
                  <c:v>656229</c:v>
                </c:pt>
                <c:pt idx="2">
                  <c:v>178298</c:v>
                </c:pt>
                <c:pt idx="3">
                  <c:v>228974</c:v>
                </c:pt>
                <c:pt idx="4">
                  <c:v>113380</c:v>
                </c:pt>
                <c:pt idx="5">
                  <c:v>61224</c:v>
                </c:pt>
                <c:pt idx="6">
                  <c:v>94389</c:v>
                </c:pt>
                <c:pt idx="7">
                  <c:v>80707</c:v>
                </c:pt>
                <c:pt idx="8">
                  <c:v>28376</c:v>
                </c:pt>
                <c:pt idx="9">
                  <c:v>22907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909780</c:v>
                </c:pt>
                <c:pt idx="1">
                  <c:v>507392</c:v>
                </c:pt>
                <c:pt idx="2">
                  <c:v>410463</c:v>
                </c:pt>
                <c:pt idx="3">
                  <c:v>380260</c:v>
                </c:pt>
                <c:pt idx="4">
                  <c:v>193169</c:v>
                </c:pt>
                <c:pt idx="5">
                  <c:v>190312</c:v>
                </c:pt>
                <c:pt idx="6">
                  <c:v>85881</c:v>
                </c:pt>
                <c:pt idx="7">
                  <c:v>66104</c:v>
                </c:pt>
                <c:pt idx="8">
                  <c:v>53258</c:v>
                </c:pt>
                <c:pt idx="9">
                  <c:v>48740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804480</c:v>
                </c:pt>
                <c:pt idx="1">
                  <c:v>453557</c:v>
                </c:pt>
                <c:pt idx="2">
                  <c:v>398727</c:v>
                </c:pt>
                <c:pt idx="3">
                  <c:v>307141</c:v>
                </c:pt>
                <c:pt idx="4">
                  <c:v>188642</c:v>
                </c:pt>
                <c:pt idx="5">
                  <c:v>192033</c:v>
                </c:pt>
                <c:pt idx="6">
                  <c:v>77216</c:v>
                </c:pt>
                <c:pt idx="7">
                  <c:v>49128</c:v>
                </c:pt>
                <c:pt idx="8">
                  <c:v>42724</c:v>
                </c:pt>
                <c:pt idx="9">
                  <c:v>49103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17434</c:v>
                </c:pt>
                <c:pt idx="1">
                  <c:v>11761</c:v>
                </c:pt>
                <c:pt idx="2">
                  <c:v>9487</c:v>
                </c:pt>
                <c:pt idx="3">
                  <c:v>8063</c:v>
                </c:pt>
                <c:pt idx="4">
                  <c:v>6947</c:v>
                </c:pt>
                <c:pt idx="5">
                  <c:v>6735</c:v>
                </c:pt>
                <c:pt idx="6">
                  <c:v>4871</c:v>
                </c:pt>
                <c:pt idx="7">
                  <c:v>2305</c:v>
                </c:pt>
                <c:pt idx="8">
                  <c:v>1897</c:v>
                </c:pt>
                <c:pt idx="9">
                  <c:v>1686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14491</c:v>
                </c:pt>
                <c:pt idx="1">
                  <c:v>11625</c:v>
                </c:pt>
                <c:pt idx="2">
                  <c:v>6399</c:v>
                </c:pt>
                <c:pt idx="3">
                  <c:v>8048</c:v>
                </c:pt>
                <c:pt idx="4">
                  <c:v>6834</c:v>
                </c:pt>
                <c:pt idx="5">
                  <c:v>6454</c:v>
                </c:pt>
                <c:pt idx="6">
                  <c:v>4773</c:v>
                </c:pt>
                <c:pt idx="7">
                  <c:v>2435</c:v>
                </c:pt>
                <c:pt idx="8">
                  <c:v>1762</c:v>
                </c:pt>
                <c:pt idx="9">
                  <c:v>1629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172006674</c:v>
                </c:pt>
                <c:pt idx="1">
                  <c:v>156293571</c:v>
                </c:pt>
                <c:pt idx="2">
                  <c:v>108833438</c:v>
                </c:pt>
                <c:pt idx="3">
                  <c:v>101019622</c:v>
                </c:pt>
                <c:pt idx="4">
                  <c:v>96424589</c:v>
                </c:pt>
                <c:pt idx="5">
                  <c:v>89302316</c:v>
                </c:pt>
                <c:pt idx="6">
                  <c:v>50230102</c:v>
                </c:pt>
                <c:pt idx="7">
                  <c:v>31116863</c:v>
                </c:pt>
                <c:pt idx="8">
                  <c:v>27760617</c:v>
                </c:pt>
                <c:pt idx="9">
                  <c:v>24806045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156129630</c:v>
                </c:pt>
                <c:pt idx="1">
                  <c:v>141959314</c:v>
                </c:pt>
                <c:pt idx="2">
                  <c:v>92739381</c:v>
                </c:pt>
                <c:pt idx="3">
                  <c:v>87153045</c:v>
                </c:pt>
                <c:pt idx="4">
                  <c:v>86698312</c:v>
                </c:pt>
                <c:pt idx="5">
                  <c:v>87065213</c:v>
                </c:pt>
                <c:pt idx="6">
                  <c:v>37299374</c:v>
                </c:pt>
                <c:pt idx="7">
                  <c:v>32373902</c:v>
                </c:pt>
                <c:pt idx="8">
                  <c:v>26091894</c:v>
                </c:pt>
                <c:pt idx="9">
                  <c:v>19039729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VALENCIA</c:v>
                </c:pt>
                <c:pt idx="6">
                  <c:v>MALAGA</c:v>
                </c:pt>
                <c:pt idx="7">
                  <c:v>SEVILLA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510</c:v>
                </c:pt>
                <c:pt idx="1">
                  <c:v>478</c:v>
                </c:pt>
                <c:pt idx="2">
                  <c:v>273</c:v>
                </c:pt>
                <c:pt idx="3">
                  <c:v>187</c:v>
                </c:pt>
                <c:pt idx="4">
                  <c:v>132</c:v>
                </c:pt>
                <c:pt idx="5">
                  <c:v>131</c:v>
                </c:pt>
                <c:pt idx="6">
                  <c:v>116</c:v>
                </c:pt>
                <c:pt idx="7">
                  <c:v>51</c:v>
                </c:pt>
                <c:pt idx="8">
                  <c:v>49</c:v>
                </c:pt>
                <c:pt idx="9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VALENCIA</c:v>
                </c:pt>
                <c:pt idx="6">
                  <c:v>MALAGA</c:v>
                </c:pt>
                <c:pt idx="7">
                  <c:v>SEVILLA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439</c:v>
                </c:pt>
                <c:pt idx="1">
                  <c:v>409</c:v>
                </c:pt>
                <c:pt idx="2">
                  <c:v>189</c:v>
                </c:pt>
                <c:pt idx="3">
                  <c:v>179</c:v>
                </c:pt>
                <c:pt idx="4">
                  <c:v>155</c:v>
                </c:pt>
                <c:pt idx="5">
                  <c:v>58</c:v>
                </c:pt>
                <c:pt idx="6">
                  <c:v>132</c:v>
                </c:pt>
                <c:pt idx="7">
                  <c:v>36</c:v>
                </c:pt>
                <c:pt idx="8">
                  <c:v>60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activeCell="C27" sqref="C27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39373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2006</v>
      </c>
      <c r="E7" s="58">
        <v>2007</v>
      </c>
      <c r="F7" s="58">
        <v>2006</v>
      </c>
      <c r="G7" s="58">
        <v>2007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12140264</v>
      </c>
      <c r="E8" s="61">
        <v>13235630</v>
      </c>
      <c r="F8" s="61">
        <v>98785446</v>
      </c>
      <c r="G8" s="61">
        <v>99264400</v>
      </c>
      <c r="H8" s="61">
        <v>478954</v>
      </c>
      <c r="I8" s="62">
        <f>((G8*100/F8)-100)</f>
        <v>0.4848426761164859</v>
      </c>
    </row>
    <row r="9" spans="1:9" x14ac:dyDescent="0.25">
      <c r="A9" s="63"/>
      <c r="B9" s="64"/>
      <c r="C9" s="60" t="s">
        <v>15</v>
      </c>
      <c r="D9" s="61">
        <v>9599844</v>
      </c>
      <c r="E9" s="61">
        <v>9952194</v>
      </c>
      <c r="F9" s="61">
        <v>74546647</v>
      </c>
      <c r="G9" s="61">
        <v>74959067</v>
      </c>
      <c r="H9" s="61">
        <v>412420</v>
      </c>
      <c r="I9" s="62">
        <f t="shared" ref="I9:I19" si="0">((G9*100/F9)-100)</f>
        <v>0.55323749168758241</v>
      </c>
    </row>
    <row r="10" spans="1:9" x14ac:dyDescent="0.25">
      <c r="A10" s="63"/>
      <c r="B10" s="59" t="s">
        <v>16</v>
      </c>
      <c r="C10" s="60" t="s">
        <v>17</v>
      </c>
      <c r="D10" s="61">
        <v>4666599</v>
      </c>
      <c r="E10" s="61">
        <v>4909231</v>
      </c>
      <c r="F10" s="61">
        <v>39399805</v>
      </c>
      <c r="G10" s="61">
        <v>41598222</v>
      </c>
      <c r="H10" s="61">
        <v>2198417</v>
      </c>
      <c r="I10" s="62">
        <f t="shared" si="0"/>
        <v>5.5797661942743133</v>
      </c>
    </row>
    <row r="11" spans="1:9" x14ac:dyDescent="0.25">
      <c r="A11" s="63"/>
      <c r="B11" s="63"/>
      <c r="C11" s="60" t="s">
        <v>18</v>
      </c>
      <c r="D11" s="61">
        <v>10850462</v>
      </c>
      <c r="E11" s="61">
        <v>12179868</v>
      </c>
      <c r="F11" s="61">
        <v>81490829</v>
      </c>
      <c r="G11" s="61">
        <v>91754881</v>
      </c>
      <c r="H11" s="61">
        <v>10264052</v>
      </c>
      <c r="I11" s="62">
        <f t="shared" si="0"/>
        <v>12.595346158522943</v>
      </c>
    </row>
    <row r="12" spans="1:9" x14ac:dyDescent="0.25">
      <c r="A12" s="64"/>
      <c r="B12" s="64"/>
      <c r="C12" s="60" t="s">
        <v>2</v>
      </c>
      <c r="D12" s="61">
        <v>15517061</v>
      </c>
      <c r="E12" s="61">
        <v>17089099</v>
      </c>
      <c r="F12" s="61">
        <v>120890634</v>
      </c>
      <c r="G12" s="61">
        <v>133353103</v>
      </c>
      <c r="H12" s="61">
        <v>12462469</v>
      </c>
      <c r="I12" s="62">
        <f t="shared" si="0"/>
        <v>10.308878849952919</v>
      </c>
    </row>
    <row r="13" spans="1:9" x14ac:dyDescent="0.25">
      <c r="A13" s="65"/>
      <c r="B13" s="65"/>
      <c r="C13" s="66" t="s">
        <v>2</v>
      </c>
      <c r="D13" s="67">
        <v>37257169</v>
      </c>
      <c r="E13" s="67">
        <v>40276923</v>
      </c>
      <c r="F13" s="67">
        <v>294222727</v>
      </c>
      <c r="G13" s="67">
        <v>307576570</v>
      </c>
      <c r="H13" s="67">
        <v>13353843</v>
      </c>
      <c r="I13" s="68">
        <f t="shared" si="0"/>
        <v>4.5386850758133335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24388</v>
      </c>
      <c r="E14" s="61">
        <v>23583</v>
      </c>
      <c r="F14" s="61">
        <v>171752</v>
      </c>
      <c r="G14" s="61">
        <v>151421</v>
      </c>
      <c r="H14" s="61">
        <v>-20331</v>
      </c>
      <c r="I14" s="62">
        <f t="shared" si="0"/>
        <v>-11.837416740416415</v>
      </c>
    </row>
    <row r="15" spans="1:9" x14ac:dyDescent="0.25">
      <c r="A15" s="63"/>
      <c r="B15" s="59" t="s">
        <v>7</v>
      </c>
      <c r="C15" s="60" t="s">
        <v>8</v>
      </c>
      <c r="D15" s="61">
        <v>635525</v>
      </c>
      <c r="E15" s="61">
        <v>632776</v>
      </c>
      <c r="F15" s="61">
        <v>4854008</v>
      </c>
      <c r="G15" s="61">
        <v>4969800</v>
      </c>
      <c r="H15" s="61">
        <v>115792</v>
      </c>
      <c r="I15" s="62">
        <f t="shared" si="0"/>
        <v>2.3854925661432844</v>
      </c>
    </row>
    <row r="16" spans="1:9" x14ac:dyDescent="0.25">
      <c r="A16" s="63"/>
      <c r="B16" s="64"/>
      <c r="C16" s="60" t="s">
        <v>9</v>
      </c>
      <c r="D16" s="61">
        <v>298721</v>
      </c>
      <c r="E16" s="61">
        <v>429522</v>
      </c>
      <c r="F16" s="61">
        <v>2026746</v>
      </c>
      <c r="G16" s="61">
        <v>2171681</v>
      </c>
      <c r="H16" s="61">
        <v>144935</v>
      </c>
      <c r="I16" s="62">
        <f t="shared" si="0"/>
        <v>7.1511180976797277</v>
      </c>
    </row>
    <row r="17" spans="1:9" x14ac:dyDescent="0.25">
      <c r="A17" s="64"/>
      <c r="B17" s="69" t="s">
        <v>10</v>
      </c>
      <c r="C17" s="60" t="s">
        <v>11</v>
      </c>
      <c r="D17" s="61">
        <v>201995</v>
      </c>
      <c r="E17" s="61">
        <v>226471</v>
      </c>
      <c r="F17" s="61">
        <v>2324989</v>
      </c>
      <c r="G17" s="61">
        <v>2519854</v>
      </c>
      <c r="H17" s="61">
        <v>194865</v>
      </c>
      <c r="I17" s="62">
        <f t="shared" si="0"/>
        <v>8.3813299761848299</v>
      </c>
    </row>
    <row r="18" spans="1:9" x14ac:dyDescent="0.25">
      <c r="A18" s="70"/>
      <c r="B18" s="70"/>
      <c r="C18" s="66" t="s">
        <v>2</v>
      </c>
      <c r="D18" s="67">
        <v>1160629</v>
      </c>
      <c r="E18" s="67">
        <v>1312352</v>
      </c>
      <c r="F18" s="67">
        <v>9377495</v>
      </c>
      <c r="G18" s="67">
        <v>9812756</v>
      </c>
      <c r="H18" s="67">
        <v>435261</v>
      </c>
      <c r="I18" s="68">
        <f t="shared" si="0"/>
        <v>4.6415487291648816</v>
      </c>
    </row>
    <row r="19" spans="1:9" x14ac:dyDescent="0.25">
      <c r="A19" s="71"/>
      <c r="B19" s="71"/>
      <c r="C19" s="72" t="s">
        <v>1</v>
      </c>
      <c r="D19" s="73">
        <f>+D13+D18</f>
        <v>38417798</v>
      </c>
      <c r="E19" s="73">
        <f t="shared" ref="E19:G19" si="1">+E13+E18</f>
        <v>41589275</v>
      </c>
      <c r="F19" s="73">
        <f t="shared" si="1"/>
        <v>303600222</v>
      </c>
      <c r="G19" s="73">
        <f t="shared" si="1"/>
        <v>317389326</v>
      </c>
      <c r="H19" s="73">
        <f t="shared" ref="H19" si="2">G19-F19</f>
        <v>13789104</v>
      </c>
      <c r="I19" s="74">
        <f t="shared" si="0"/>
        <v>4.5418622915236142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6935484</v>
      </c>
      <c r="E21" s="61">
        <v>8150782</v>
      </c>
      <c r="F21" s="61">
        <v>49360165</v>
      </c>
      <c r="G21" s="61">
        <v>57976551</v>
      </c>
      <c r="H21" s="61">
        <v>8616386</v>
      </c>
      <c r="I21" s="62">
        <f t="shared" ref="I21:I31" si="3">((G21*100/F21)-100)</f>
        <v>17.456153155079605</v>
      </c>
    </row>
    <row r="22" spans="1:9" x14ac:dyDescent="0.25">
      <c r="A22" s="63"/>
      <c r="B22" s="64"/>
      <c r="C22" s="60" t="s">
        <v>22</v>
      </c>
      <c r="D22" s="61">
        <v>6424654</v>
      </c>
      <c r="E22" s="61">
        <v>7153822</v>
      </c>
      <c r="F22" s="61">
        <v>45615914</v>
      </c>
      <c r="G22" s="61">
        <v>51620492</v>
      </c>
      <c r="H22" s="61">
        <v>6004578</v>
      </c>
      <c r="I22" s="62">
        <f t="shared" si="3"/>
        <v>13.16334032022246</v>
      </c>
    </row>
    <row r="23" spans="1:9" x14ac:dyDescent="0.25">
      <c r="A23" s="63"/>
      <c r="B23" s="69" t="s">
        <v>23</v>
      </c>
      <c r="C23" s="60" t="s">
        <v>24</v>
      </c>
      <c r="D23" s="61">
        <v>3409607</v>
      </c>
      <c r="E23" s="61">
        <v>3525467</v>
      </c>
      <c r="F23" s="61">
        <v>28786913</v>
      </c>
      <c r="G23" s="61">
        <v>30381688</v>
      </c>
      <c r="H23" s="61">
        <v>1594775</v>
      </c>
      <c r="I23" s="62">
        <f t="shared" si="3"/>
        <v>5.5399305927662397</v>
      </c>
    </row>
    <row r="24" spans="1:9" x14ac:dyDescent="0.25">
      <c r="A24" s="63"/>
      <c r="B24" s="59" t="s">
        <v>25</v>
      </c>
      <c r="C24" s="60" t="s">
        <v>26</v>
      </c>
      <c r="D24" s="61">
        <v>1052382</v>
      </c>
      <c r="E24" s="61">
        <v>1122946</v>
      </c>
      <c r="F24" s="61">
        <v>7805459.5</v>
      </c>
      <c r="G24" s="61">
        <v>8730391</v>
      </c>
      <c r="H24" s="61">
        <v>924931.5</v>
      </c>
      <c r="I24" s="62">
        <f t="shared" si="3"/>
        <v>11.849802052012436</v>
      </c>
    </row>
    <row r="25" spans="1:9" x14ac:dyDescent="0.25">
      <c r="A25" s="63"/>
      <c r="B25" s="63"/>
      <c r="C25" s="60" t="s">
        <v>21</v>
      </c>
      <c r="D25" s="61">
        <v>542569</v>
      </c>
      <c r="E25" s="61">
        <v>571916</v>
      </c>
      <c r="F25" s="61">
        <v>3674098</v>
      </c>
      <c r="G25" s="61">
        <v>4396415</v>
      </c>
      <c r="H25" s="61">
        <v>722317</v>
      </c>
      <c r="I25" s="62">
        <f t="shared" si="3"/>
        <v>19.659709675680944</v>
      </c>
    </row>
    <row r="26" spans="1:9" x14ac:dyDescent="0.25">
      <c r="A26" s="63"/>
      <c r="B26" s="59" t="s">
        <v>27</v>
      </c>
      <c r="C26" s="60" t="s">
        <v>28</v>
      </c>
      <c r="D26" s="61">
        <v>4319944</v>
      </c>
      <c r="E26" s="61">
        <v>4385439</v>
      </c>
      <c r="F26" s="61">
        <v>16937241</v>
      </c>
      <c r="G26" s="61">
        <v>18073113</v>
      </c>
      <c r="H26" s="61">
        <v>1135872</v>
      </c>
      <c r="I26" s="62">
        <f t="shared" si="3"/>
        <v>6.7063579009119678</v>
      </c>
    </row>
    <row r="27" spans="1:9" x14ac:dyDescent="0.25">
      <c r="A27" s="63"/>
      <c r="B27" s="64"/>
      <c r="C27" s="60" t="s">
        <v>29</v>
      </c>
      <c r="D27" s="61">
        <v>485689</v>
      </c>
      <c r="E27" s="61">
        <v>582610</v>
      </c>
      <c r="F27" s="61">
        <v>2428386</v>
      </c>
      <c r="G27" s="61">
        <v>3027751</v>
      </c>
      <c r="H27" s="61">
        <v>599365</v>
      </c>
      <c r="I27" s="62">
        <f t="shared" si="3"/>
        <v>24.681619808383019</v>
      </c>
    </row>
    <row r="28" spans="1:9" x14ac:dyDescent="0.25">
      <c r="A28" s="63"/>
      <c r="B28" s="69" t="s">
        <v>30</v>
      </c>
      <c r="C28" s="60" t="s">
        <v>31</v>
      </c>
      <c r="D28" s="61">
        <v>803299</v>
      </c>
      <c r="E28" s="61">
        <v>838871</v>
      </c>
      <c r="F28" s="61">
        <v>2653068</v>
      </c>
      <c r="G28" s="61">
        <v>2948182</v>
      </c>
      <c r="H28" s="61">
        <v>295114</v>
      </c>
      <c r="I28" s="62">
        <f t="shared" si="3"/>
        <v>11.12349928460182</v>
      </c>
    </row>
    <row r="29" spans="1:9" x14ac:dyDescent="0.25">
      <c r="A29" s="63"/>
      <c r="B29" s="59" t="s">
        <v>32</v>
      </c>
      <c r="C29" s="60" t="s">
        <v>33</v>
      </c>
      <c r="D29" s="61">
        <v>11496</v>
      </c>
      <c r="E29" s="61">
        <v>12780</v>
      </c>
      <c r="F29" s="61">
        <v>80415</v>
      </c>
      <c r="G29" s="61">
        <v>87712</v>
      </c>
      <c r="H29" s="61">
        <v>7297</v>
      </c>
      <c r="I29" s="62">
        <f t="shared" si="3"/>
        <v>9.0741777031648354</v>
      </c>
    </row>
    <row r="30" spans="1:9" x14ac:dyDescent="0.25">
      <c r="A30" s="63"/>
      <c r="B30" s="63"/>
      <c r="C30" s="60" t="s">
        <v>34</v>
      </c>
      <c r="D30" s="61">
        <v>133588506</v>
      </c>
      <c r="E30" s="61">
        <v>152091121</v>
      </c>
      <c r="F30" s="61">
        <v>937814141</v>
      </c>
      <c r="G30" s="61">
        <v>1037893826</v>
      </c>
      <c r="H30" s="61">
        <v>100079685</v>
      </c>
      <c r="I30" s="62">
        <f t="shared" si="3"/>
        <v>10.671590523606739</v>
      </c>
    </row>
    <row r="31" spans="1:9" x14ac:dyDescent="0.25">
      <c r="A31" s="76"/>
      <c r="B31" s="77"/>
      <c r="C31" s="60" t="s">
        <v>35</v>
      </c>
      <c r="D31" s="61">
        <v>267</v>
      </c>
      <c r="E31" s="61">
        <v>313</v>
      </c>
      <c r="F31" s="61">
        <v>1844</v>
      </c>
      <c r="G31" s="61">
        <v>2115</v>
      </c>
      <c r="H31" s="61">
        <v>271</v>
      </c>
      <c r="I31" s="62">
        <f t="shared" si="3"/>
        <v>14.696312364425168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1230127</v>
      </c>
      <c r="C7" s="37">
        <v>1246648</v>
      </c>
      <c r="D7" s="37">
        <v>9463540</v>
      </c>
      <c r="E7" s="37">
        <v>9576280</v>
      </c>
      <c r="F7" s="10">
        <f>((E7*100)/D7)-100</f>
        <v>1.1913089604946947</v>
      </c>
      <c r="G7" s="1"/>
      <c r="H7" s="1"/>
      <c r="I7" s="1"/>
    </row>
    <row r="8" spans="1:12" x14ac:dyDescent="0.25">
      <c r="A8" s="11" t="s">
        <v>42</v>
      </c>
      <c r="B8" s="38">
        <v>283336</v>
      </c>
      <c r="C8" s="38">
        <v>287117</v>
      </c>
      <c r="D8" s="38">
        <v>2476607</v>
      </c>
      <c r="E8" s="38">
        <v>2606710</v>
      </c>
      <c r="F8" s="13">
        <f t="shared" ref="F8:F35" si="0">((E8*100)/D8)-100</f>
        <v>5.2532759537544678</v>
      </c>
      <c r="G8" s="1"/>
      <c r="H8" s="1"/>
      <c r="I8" s="1"/>
    </row>
    <row r="9" spans="1:12" x14ac:dyDescent="0.25">
      <c r="A9" s="8" t="s">
        <v>43</v>
      </c>
      <c r="B9" s="37">
        <v>447811</v>
      </c>
      <c r="C9" s="37">
        <v>487774</v>
      </c>
      <c r="D9" s="37">
        <v>4497614</v>
      </c>
      <c r="E9" s="37">
        <v>4343399</v>
      </c>
      <c r="F9" s="10">
        <f t="shared" si="0"/>
        <v>-3.4288180355183897</v>
      </c>
      <c r="G9" s="1"/>
      <c r="H9" s="1"/>
      <c r="I9" s="1"/>
    </row>
    <row r="10" spans="1:12" x14ac:dyDescent="0.25">
      <c r="A10" s="11" t="s">
        <v>44</v>
      </c>
      <c r="B10" s="38">
        <v>439547</v>
      </c>
      <c r="C10" s="38">
        <v>557375</v>
      </c>
      <c r="D10" s="38">
        <v>4183814</v>
      </c>
      <c r="E10" s="38">
        <v>3631894</v>
      </c>
      <c r="F10" s="13">
        <f t="shared" si="0"/>
        <v>-13.191791030863229</v>
      </c>
      <c r="G10" s="1"/>
      <c r="H10" s="1"/>
      <c r="I10" s="1"/>
    </row>
    <row r="11" spans="1:12" x14ac:dyDescent="0.25">
      <c r="A11" s="8" t="s">
        <v>45</v>
      </c>
      <c r="B11" s="37">
        <v>5748747</v>
      </c>
      <c r="C11" s="37">
        <v>6270961</v>
      </c>
      <c r="D11" s="37">
        <v>46598587</v>
      </c>
      <c r="E11" s="37">
        <v>49069568</v>
      </c>
      <c r="F11" s="10">
        <f t="shared" si="0"/>
        <v>5.3026951224937307</v>
      </c>
      <c r="G11" s="1"/>
      <c r="H11" s="1"/>
      <c r="I11" s="1"/>
    </row>
    <row r="12" spans="1:12" x14ac:dyDescent="0.25">
      <c r="A12" s="11" t="s">
        <v>46</v>
      </c>
      <c r="B12" s="38">
        <v>438832</v>
      </c>
      <c r="C12" s="38">
        <v>621092</v>
      </c>
      <c r="D12" s="38">
        <v>3937850</v>
      </c>
      <c r="E12" s="38">
        <v>4995771</v>
      </c>
      <c r="F12" s="13">
        <f t="shared" si="0"/>
        <v>26.865446880912174</v>
      </c>
      <c r="G12" s="1"/>
      <c r="H12" s="1"/>
      <c r="I12" s="1"/>
    </row>
    <row r="13" spans="1:12" x14ac:dyDescent="0.25">
      <c r="A13" s="8" t="s">
        <v>47</v>
      </c>
      <c r="B13" s="37">
        <v>1373605</v>
      </c>
      <c r="C13" s="37">
        <v>1460093</v>
      </c>
      <c r="D13" s="37">
        <v>9962932</v>
      </c>
      <c r="E13" s="37">
        <v>10308768</v>
      </c>
      <c r="F13" s="10">
        <f t="shared" si="0"/>
        <v>3.4712271447802721</v>
      </c>
      <c r="G13" s="1"/>
      <c r="H13" s="1"/>
      <c r="I13" s="1"/>
    </row>
    <row r="14" spans="1:12" x14ac:dyDescent="0.25">
      <c r="A14" s="11" t="s">
        <v>48</v>
      </c>
      <c r="B14" s="38">
        <v>3972638</v>
      </c>
      <c r="C14" s="38">
        <v>4193266</v>
      </c>
      <c r="D14" s="38">
        <v>31554711</v>
      </c>
      <c r="E14" s="38">
        <v>34006328</v>
      </c>
      <c r="F14" s="13">
        <f t="shared" si="0"/>
        <v>7.7694167441432143</v>
      </c>
      <c r="G14" s="1"/>
      <c r="H14" s="1"/>
      <c r="I14" s="1"/>
    </row>
    <row r="15" spans="1:12" x14ac:dyDescent="0.25">
      <c r="A15" s="8" t="s">
        <v>49</v>
      </c>
      <c r="B15" s="37">
        <v>3289036</v>
      </c>
      <c r="C15" s="37">
        <v>3392871</v>
      </c>
      <c r="D15" s="37">
        <v>24918631</v>
      </c>
      <c r="E15" s="37">
        <v>26050745</v>
      </c>
      <c r="F15" s="10">
        <f t="shared" si="0"/>
        <v>4.5432431661273824</v>
      </c>
      <c r="G15" s="1"/>
      <c r="H15" s="1"/>
      <c r="I15" s="1"/>
    </row>
    <row r="16" spans="1:12" x14ac:dyDescent="0.25">
      <c r="A16" s="11" t="s">
        <v>50</v>
      </c>
      <c r="B16" s="38">
        <v>1951116</v>
      </c>
      <c r="C16" s="38">
        <v>2236720</v>
      </c>
      <c r="D16" s="38">
        <v>17220030</v>
      </c>
      <c r="E16" s="38">
        <v>15431104</v>
      </c>
      <c r="F16" s="13">
        <f t="shared" si="0"/>
        <v>-10.388634630717831</v>
      </c>
      <c r="G16" s="1"/>
      <c r="H16" s="1"/>
      <c r="I16" s="1"/>
    </row>
    <row r="17" spans="1:9" x14ac:dyDescent="0.25">
      <c r="A17" s="8" t="s">
        <v>51</v>
      </c>
      <c r="B17" s="37">
        <v>1163568</v>
      </c>
      <c r="C17" s="37">
        <v>994332</v>
      </c>
      <c r="D17" s="37">
        <v>8927109</v>
      </c>
      <c r="E17" s="37">
        <v>8631459</v>
      </c>
      <c r="F17" s="10">
        <f t="shared" si="0"/>
        <v>-3.3118224500227313</v>
      </c>
      <c r="G17" s="1"/>
      <c r="H17" s="1"/>
      <c r="I17" s="1"/>
    </row>
    <row r="18" spans="1:9" x14ac:dyDescent="0.25">
      <c r="A18" s="11" t="s">
        <v>52</v>
      </c>
      <c r="B18" s="38">
        <v>208501</v>
      </c>
      <c r="C18" s="38">
        <v>267032</v>
      </c>
      <c r="D18" s="38">
        <v>1631914</v>
      </c>
      <c r="E18" s="38">
        <v>1804344</v>
      </c>
      <c r="F18" s="13">
        <f t="shared" si="0"/>
        <v>10.566120518605757</v>
      </c>
      <c r="G18" s="1"/>
      <c r="H18" s="1"/>
      <c r="I18" s="1"/>
    </row>
    <row r="19" spans="1:9" x14ac:dyDescent="0.25">
      <c r="A19" s="8" t="s">
        <v>53</v>
      </c>
      <c r="B19" s="37">
        <v>981787</v>
      </c>
      <c r="C19" s="37">
        <v>809816</v>
      </c>
      <c r="D19" s="37">
        <v>6794904</v>
      </c>
      <c r="E19" s="37">
        <v>7065006</v>
      </c>
      <c r="F19" s="10">
        <f t="shared" si="0"/>
        <v>3.9750671974173599</v>
      </c>
      <c r="G19" s="1"/>
      <c r="H19" s="1"/>
      <c r="I19" s="1"/>
    </row>
    <row r="20" spans="1:9" x14ac:dyDescent="0.25">
      <c r="A20" s="11" t="s">
        <v>54</v>
      </c>
      <c r="B20" s="38">
        <v>1540157</v>
      </c>
      <c r="C20" s="38">
        <v>1716100</v>
      </c>
      <c r="D20" s="38">
        <v>13389985</v>
      </c>
      <c r="E20" s="38">
        <v>13443749</v>
      </c>
      <c r="F20" s="13">
        <f t="shared" si="0"/>
        <v>0.40152397482148672</v>
      </c>
      <c r="G20" s="1"/>
      <c r="H20" s="1"/>
      <c r="I20" s="1"/>
    </row>
    <row r="21" spans="1:9" x14ac:dyDescent="0.25">
      <c r="A21" s="8" t="s">
        <v>55</v>
      </c>
      <c r="B21" s="37">
        <v>1872127</v>
      </c>
      <c r="C21" s="37">
        <v>1961648</v>
      </c>
      <c r="D21" s="37">
        <v>13470383</v>
      </c>
      <c r="E21" s="37">
        <v>13410313</v>
      </c>
      <c r="F21" s="10">
        <f t="shared" si="0"/>
        <v>-0.44594129209244215</v>
      </c>
      <c r="G21" s="1"/>
      <c r="H21" s="1"/>
      <c r="I21" s="1"/>
    </row>
    <row r="22" spans="1:9" x14ac:dyDescent="0.25">
      <c r="A22" s="11" t="s">
        <v>56</v>
      </c>
      <c r="B22" s="38">
        <v>2358382</v>
      </c>
      <c r="C22" s="38">
        <v>2471090</v>
      </c>
      <c r="D22" s="38">
        <v>16711499</v>
      </c>
      <c r="E22" s="38">
        <v>17499299</v>
      </c>
      <c r="F22" s="13">
        <f t="shared" si="0"/>
        <v>4.7141193019249812</v>
      </c>
      <c r="G22" s="1"/>
      <c r="H22" s="1"/>
      <c r="I22" s="1"/>
    </row>
    <row r="23" spans="1:9" x14ac:dyDescent="0.25">
      <c r="A23" s="8" t="s">
        <v>57</v>
      </c>
      <c r="B23" s="37">
        <v>544324</v>
      </c>
      <c r="C23" s="37">
        <v>518713</v>
      </c>
      <c r="D23" s="37">
        <v>3551221</v>
      </c>
      <c r="E23" s="37">
        <v>4155774</v>
      </c>
      <c r="F23" s="10">
        <f t="shared" si="0"/>
        <v>17.023806741399653</v>
      </c>
      <c r="G23" s="1"/>
      <c r="H23" s="1"/>
      <c r="I23" s="1"/>
    </row>
    <row r="24" spans="1:9" x14ac:dyDescent="0.25">
      <c r="A24" s="11" t="s">
        <v>58</v>
      </c>
      <c r="B24" s="38">
        <v>149985</v>
      </c>
      <c r="C24" s="38">
        <v>146151</v>
      </c>
      <c r="D24" s="38">
        <v>1244834</v>
      </c>
      <c r="E24" s="38">
        <v>1222520</v>
      </c>
      <c r="F24" s="13">
        <f t="shared" si="0"/>
        <v>-1.7925281603812238</v>
      </c>
      <c r="G24" s="1"/>
      <c r="H24" s="1"/>
      <c r="I24" s="1"/>
    </row>
    <row r="25" spans="1:9" x14ac:dyDescent="0.25">
      <c r="A25" s="8" t="s">
        <v>59</v>
      </c>
      <c r="B25" s="37">
        <v>78224</v>
      </c>
      <c r="C25" s="37">
        <v>73075</v>
      </c>
      <c r="D25" s="37">
        <v>564250</v>
      </c>
      <c r="E25" s="37">
        <v>541162</v>
      </c>
      <c r="F25" s="10">
        <f t="shared" si="0"/>
        <v>-4.0918032786885306</v>
      </c>
      <c r="G25" s="1"/>
      <c r="H25" s="1"/>
      <c r="I25" s="1"/>
    </row>
    <row r="26" spans="1:9" x14ac:dyDescent="0.25">
      <c r="A26" s="11" t="s">
        <v>60</v>
      </c>
      <c r="B26" s="38">
        <v>212942</v>
      </c>
      <c r="C26" s="38">
        <v>250294</v>
      </c>
      <c r="D26" s="38">
        <v>1910711</v>
      </c>
      <c r="E26" s="38">
        <v>1895021</v>
      </c>
      <c r="F26" s="13">
        <f t="shared" si="0"/>
        <v>-0.82116029059339724</v>
      </c>
      <c r="G26" s="1"/>
      <c r="H26" s="1"/>
      <c r="I26" s="1"/>
    </row>
    <row r="27" spans="1:9" x14ac:dyDescent="0.25">
      <c r="A27" s="8" t="s">
        <v>61</v>
      </c>
      <c r="B27" s="37">
        <v>319031</v>
      </c>
      <c r="C27" s="37">
        <v>318408</v>
      </c>
      <c r="D27" s="37">
        <v>3613354</v>
      </c>
      <c r="E27" s="37">
        <v>3318665</v>
      </c>
      <c r="F27" s="10">
        <f t="shared" si="0"/>
        <v>-8.1555529848445474</v>
      </c>
      <c r="G27" s="1"/>
      <c r="H27" s="1"/>
      <c r="I27" s="1"/>
    </row>
    <row r="28" spans="1:9" x14ac:dyDescent="0.25">
      <c r="A28" s="11" t="s">
        <v>62</v>
      </c>
      <c r="B28" s="38">
        <v>1479279</v>
      </c>
      <c r="C28" s="38">
        <v>1729065</v>
      </c>
      <c r="D28" s="38">
        <v>13086853</v>
      </c>
      <c r="E28" s="38">
        <v>12955830</v>
      </c>
      <c r="F28" s="13">
        <f t="shared" si="0"/>
        <v>-1.0011803448850571</v>
      </c>
      <c r="G28" s="1"/>
      <c r="H28" s="1"/>
      <c r="I28" s="1"/>
    </row>
    <row r="29" spans="1:9" x14ac:dyDescent="0.25">
      <c r="A29" s="8" t="s">
        <v>63</v>
      </c>
      <c r="B29" s="37">
        <v>449329</v>
      </c>
      <c r="C29" s="37">
        <v>598494</v>
      </c>
      <c r="D29" s="37">
        <v>3899024</v>
      </c>
      <c r="E29" s="37">
        <v>4142897</v>
      </c>
      <c r="F29" s="10">
        <f t="shared" si="0"/>
        <v>6.2547191297104092</v>
      </c>
      <c r="G29" s="1"/>
      <c r="H29" s="1"/>
      <c r="I29" s="1"/>
    </row>
    <row r="30" spans="1:9" x14ac:dyDescent="0.25">
      <c r="A30" s="11" t="s">
        <v>64</v>
      </c>
      <c r="B30" s="38">
        <v>522908</v>
      </c>
      <c r="C30" s="38">
        <v>370523</v>
      </c>
      <c r="D30" s="38">
        <v>3570761</v>
      </c>
      <c r="E30" s="38">
        <v>3153685</v>
      </c>
      <c r="F30" s="13">
        <f t="shared" si="0"/>
        <v>-11.680311283785159</v>
      </c>
      <c r="G30" s="1"/>
      <c r="H30" s="1"/>
      <c r="I30" s="1"/>
    </row>
    <row r="31" spans="1:9" x14ac:dyDescent="0.25">
      <c r="A31" s="8" t="s">
        <v>65</v>
      </c>
      <c r="B31" s="37">
        <v>2831770</v>
      </c>
      <c r="C31" s="37">
        <v>3219845</v>
      </c>
      <c r="D31" s="37">
        <v>20876578</v>
      </c>
      <c r="E31" s="37">
        <v>24047900</v>
      </c>
      <c r="F31" s="10">
        <f t="shared" si="0"/>
        <v>15.190813360312205</v>
      </c>
      <c r="G31" s="1"/>
      <c r="H31" s="1"/>
      <c r="I31" s="1"/>
    </row>
    <row r="32" spans="1:9" x14ac:dyDescent="0.25">
      <c r="A32" s="11" t="s">
        <v>66</v>
      </c>
      <c r="B32" s="38">
        <v>4064526</v>
      </c>
      <c r="C32" s="38">
        <v>4921393</v>
      </c>
      <c r="D32" s="38">
        <v>31373198</v>
      </c>
      <c r="E32" s="38">
        <v>35652693</v>
      </c>
      <c r="F32" s="13">
        <f t="shared" si="0"/>
        <v>13.640608139469876</v>
      </c>
      <c r="G32" s="1"/>
      <c r="H32" s="1"/>
      <c r="I32" s="1"/>
    </row>
    <row r="33" spans="1:9" x14ac:dyDescent="0.25">
      <c r="A33" s="8" t="s">
        <v>67</v>
      </c>
      <c r="B33" s="37">
        <v>372257</v>
      </c>
      <c r="C33" s="37">
        <v>385113</v>
      </c>
      <c r="D33" s="37">
        <v>3383914</v>
      </c>
      <c r="E33" s="37">
        <v>3673310</v>
      </c>
      <c r="F33" s="10">
        <f t="shared" si="0"/>
        <v>8.5521085937763246</v>
      </c>
      <c r="G33" s="1"/>
      <c r="H33" s="1"/>
      <c r="I33" s="1"/>
    </row>
    <row r="34" spans="1:9" x14ac:dyDescent="0.25">
      <c r="A34" s="11" t="s">
        <v>68</v>
      </c>
      <c r="B34" s="38">
        <v>93906</v>
      </c>
      <c r="C34" s="38">
        <v>84266</v>
      </c>
      <c r="D34" s="38">
        <v>785414</v>
      </c>
      <c r="E34" s="38">
        <v>755132</v>
      </c>
      <c r="F34" s="13">
        <f t="shared" si="0"/>
        <v>-3.8555462469474691</v>
      </c>
      <c r="G34" s="1"/>
      <c r="H34" s="1"/>
      <c r="I34" s="1"/>
    </row>
    <row r="35" spans="1:9" x14ac:dyDescent="0.25">
      <c r="A35" s="14" t="s">
        <v>69</v>
      </c>
      <c r="B35" s="15">
        <f>SUM(B7:B34)</f>
        <v>38417798</v>
      </c>
      <c r="C35" s="15">
        <f t="shared" ref="C35:E35" si="1">SUM(C7:C34)</f>
        <v>41589275</v>
      </c>
      <c r="D35" s="15">
        <f t="shared" si="1"/>
        <v>303600222</v>
      </c>
      <c r="E35" s="15">
        <f t="shared" si="1"/>
        <v>317389326</v>
      </c>
      <c r="F35" s="16">
        <f t="shared" si="0"/>
        <v>4.5418622915236142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9576280</v>
      </c>
      <c r="C38" s="41">
        <f>D7</f>
        <v>9463540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49069568</v>
      </c>
      <c r="G38" s="42">
        <f>LOOKUP(E38,$A$38:$A$65,$C$38:$C$65)</f>
        <v>46598587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2606710</v>
      </c>
      <c r="C39" s="41">
        <f t="shared" ref="C39:C65" si="5">D8</f>
        <v>2476607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35652693</v>
      </c>
      <c r="G39" s="42">
        <f t="shared" ref="G39:G65" si="8">LOOKUP(E39,$A$38:$A$65,$C$38:$C$65)</f>
        <v>31373198</v>
      </c>
    </row>
    <row r="40" spans="1:9" x14ac:dyDescent="0.25">
      <c r="A40" s="42" t="str">
        <f t="shared" si="3"/>
        <v>ALMERIA</v>
      </c>
      <c r="B40" s="41">
        <f t="shared" si="4"/>
        <v>4343399</v>
      </c>
      <c r="C40" s="41">
        <f t="shared" si="5"/>
        <v>4497614</v>
      </c>
      <c r="D40" s="41">
        <f t="shared" si="6"/>
        <v>16</v>
      </c>
      <c r="E40" s="42" t="str">
        <f t="shared" si="2"/>
        <v>BARCELONA</v>
      </c>
      <c r="F40" s="42">
        <f t="shared" si="7"/>
        <v>34006328</v>
      </c>
      <c r="G40" s="42">
        <f t="shared" si="8"/>
        <v>31554711</v>
      </c>
    </row>
    <row r="41" spans="1:9" x14ac:dyDescent="0.25">
      <c r="A41" s="42" t="str">
        <f t="shared" si="3"/>
        <v>AVILES</v>
      </c>
      <c r="B41" s="41">
        <f t="shared" si="4"/>
        <v>3631894</v>
      </c>
      <c r="C41" s="41">
        <f t="shared" si="5"/>
        <v>4183814</v>
      </c>
      <c r="D41" s="41">
        <f t="shared" si="6"/>
        <v>20</v>
      </c>
      <c r="E41" s="42" t="str">
        <f t="shared" si="2"/>
        <v>BILBAO</v>
      </c>
      <c r="F41" s="42">
        <f t="shared" si="7"/>
        <v>26050745</v>
      </c>
      <c r="G41" s="42">
        <f t="shared" si="8"/>
        <v>24918631</v>
      </c>
    </row>
    <row r="42" spans="1:9" x14ac:dyDescent="0.25">
      <c r="A42" s="42" t="str">
        <f t="shared" si="3"/>
        <v>BAHIA DE ALGECIRAS</v>
      </c>
      <c r="B42" s="41">
        <f t="shared" si="4"/>
        <v>49069568</v>
      </c>
      <c r="C42" s="41">
        <f t="shared" si="5"/>
        <v>46598587</v>
      </c>
      <c r="D42" s="41">
        <f t="shared" si="6"/>
        <v>1</v>
      </c>
      <c r="E42" s="42" t="str">
        <f t="shared" si="2"/>
        <v>TARRAGONA</v>
      </c>
      <c r="F42" s="42">
        <f t="shared" si="7"/>
        <v>24047900</v>
      </c>
      <c r="G42" s="42">
        <f t="shared" si="8"/>
        <v>20876578</v>
      </c>
    </row>
    <row r="43" spans="1:9" x14ac:dyDescent="0.25">
      <c r="A43" s="42" t="str">
        <f t="shared" si="3"/>
        <v>BAHIA DE CADIZ</v>
      </c>
      <c r="B43" s="41">
        <f t="shared" si="4"/>
        <v>4995771</v>
      </c>
      <c r="C43" s="41">
        <f t="shared" si="5"/>
        <v>3937850</v>
      </c>
      <c r="D43" s="41">
        <f t="shared" si="6"/>
        <v>15</v>
      </c>
      <c r="E43" s="42" t="str">
        <f t="shared" si="2"/>
        <v>LAS PALMAS</v>
      </c>
      <c r="F43" s="42">
        <f t="shared" si="7"/>
        <v>17499299</v>
      </c>
      <c r="G43" s="42">
        <f t="shared" si="8"/>
        <v>16711499</v>
      </c>
    </row>
    <row r="44" spans="1:9" x14ac:dyDescent="0.25">
      <c r="A44" s="42" t="str">
        <f t="shared" si="3"/>
        <v>BALEARES</v>
      </c>
      <c r="B44" s="41">
        <f t="shared" si="4"/>
        <v>10308768</v>
      </c>
      <c r="C44" s="41">
        <f t="shared" si="5"/>
        <v>9962932</v>
      </c>
      <c r="D44" s="41">
        <f t="shared" si="6"/>
        <v>11</v>
      </c>
      <c r="E44" s="42" t="str">
        <f t="shared" si="2"/>
        <v>CARTAGENA</v>
      </c>
      <c r="F44" s="42">
        <f t="shared" si="7"/>
        <v>15431104</v>
      </c>
      <c r="G44" s="42">
        <f t="shared" si="8"/>
        <v>17220030</v>
      </c>
    </row>
    <row r="45" spans="1:9" x14ac:dyDescent="0.25">
      <c r="A45" s="42" t="str">
        <f t="shared" si="3"/>
        <v>BARCELONA</v>
      </c>
      <c r="B45" s="41">
        <f t="shared" si="4"/>
        <v>34006328</v>
      </c>
      <c r="C45" s="41">
        <f t="shared" si="5"/>
        <v>31554711</v>
      </c>
      <c r="D45" s="41">
        <f t="shared" si="6"/>
        <v>3</v>
      </c>
      <c r="E45" s="42" t="str">
        <f t="shared" si="2"/>
        <v>GIJON</v>
      </c>
      <c r="F45" s="42">
        <f t="shared" si="7"/>
        <v>13443749</v>
      </c>
      <c r="G45" s="42">
        <f t="shared" si="8"/>
        <v>13389985</v>
      </c>
    </row>
    <row r="46" spans="1:9" x14ac:dyDescent="0.25">
      <c r="A46" s="42" t="str">
        <f t="shared" si="3"/>
        <v>BILBAO</v>
      </c>
      <c r="B46" s="41">
        <f t="shared" si="4"/>
        <v>26050745</v>
      </c>
      <c r="C46" s="41">
        <f t="shared" si="5"/>
        <v>24918631</v>
      </c>
      <c r="D46" s="41">
        <f t="shared" si="6"/>
        <v>4</v>
      </c>
      <c r="E46" s="42" t="str">
        <f t="shared" si="2"/>
        <v>HUELVA</v>
      </c>
      <c r="F46" s="42">
        <f t="shared" si="7"/>
        <v>13410313</v>
      </c>
      <c r="G46" s="42">
        <f t="shared" si="8"/>
        <v>13470383</v>
      </c>
    </row>
    <row r="47" spans="1:9" x14ac:dyDescent="0.25">
      <c r="A47" s="42" t="str">
        <f t="shared" si="3"/>
        <v>CARTAGENA</v>
      </c>
      <c r="B47" s="41">
        <f t="shared" si="4"/>
        <v>15431104</v>
      </c>
      <c r="C47" s="41">
        <f t="shared" si="5"/>
        <v>17220030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12955830</v>
      </c>
      <c r="G47" s="42">
        <f t="shared" si="8"/>
        <v>13086853</v>
      </c>
    </row>
    <row r="48" spans="1:9" x14ac:dyDescent="0.25">
      <c r="A48" s="42" t="str">
        <f t="shared" si="3"/>
        <v>CASTELLON</v>
      </c>
      <c r="B48" s="41">
        <f t="shared" si="4"/>
        <v>8631459</v>
      </c>
      <c r="C48" s="41">
        <f t="shared" si="5"/>
        <v>8927109</v>
      </c>
      <c r="D48" s="41">
        <f t="shared" si="6"/>
        <v>13</v>
      </c>
      <c r="E48" s="42" t="str">
        <f t="shared" si="2"/>
        <v>BALEARES</v>
      </c>
      <c r="F48" s="42">
        <f t="shared" si="7"/>
        <v>10308768</v>
      </c>
      <c r="G48" s="42">
        <f t="shared" si="8"/>
        <v>9962932</v>
      </c>
    </row>
    <row r="49" spans="1:7" x14ac:dyDescent="0.25">
      <c r="A49" s="42" t="str">
        <f t="shared" si="3"/>
        <v>CEUTA</v>
      </c>
      <c r="B49" s="41">
        <f t="shared" si="4"/>
        <v>1804344</v>
      </c>
      <c r="C49" s="41">
        <f t="shared" si="5"/>
        <v>1631914</v>
      </c>
      <c r="D49" s="41">
        <f t="shared" si="6"/>
        <v>25</v>
      </c>
      <c r="E49" s="42" t="str">
        <f t="shared" si="2"/>
        <v>A CORUÑA</v>
      </c>
      <c r="F49" s="42">
        <f t="shared" si="7"/>
        <v>9576280</v>
      </c>
      <c r="G49" s="42">
        <f t="shared" si="8"/>
        <v>9463540</v>
      </c>
    </row>
    <row r="50" spans="1:7" x14ac:dyDescent="0.25">
      <c r="A50" s="42" t="str">
        <f t="shared" si="3"/>
        <v>FERROL-SAN CIBRAO</v>
      </c>
      <c r="B50" s="41">
        <f t="shared" si="4"/>
        <v>7065006</v>
      </c>
      <c r="C50" s="41">
        <f t="shared" si="5"/>
        <v>6794904</v>
      </c>
      <c r="D50" s="41">
        <f t="shared" si="6"/>
        <v>14</v>
      </c>
      <c r="E50" s="42" t="str">
        <f t="shared" si="2"/>
        <v>CASTELLON</v>
      </c>
      <c r="F50" s="42">
        <f t="shared" si="7"/>
        <v>8631459</v>
      </c>
      <c r="G50" s="42">
        <f t="shared" si="8"/>
        <v>8927109</v>
      </c>
    </row>
    <row r="51" spans="1:7" x14ac:dyDescent="0.25">
      <c r="A51" s="42" t="str">
        <f t="shared" si="3"/>
        <v>GIJON</v>
      </c>
      <c r="B51" s="41">
        <f t="shared" si="4"/>
        <v>13443749</v>
      </c>
      <c r="C51" s="41">
        <f t="shared" si="5"/>
        <v>13389985</v>
      </c>
      <c r="D51" s="41">
        <f t="shared" si="6"/>
        <v>8</v>
      </c>
      <c r="E51" s="42" t="str">
        <f t="shared" si="2"/>
        <v>FERROL-SAN CIBRAO</v>
      </c>
      <c r="F51" s="42">
        <f t="shared" si="7"/>
        <v>7065006</v>
      </c>
      <c r="G51" s="42">
        <f t="shared" si="8"/>
        <v>6794904</v>
      </c>
    </row>
    <row r="52" spans="1:7" x14ac:dyDescent="0.25">
      <c r="A52" s="42" t="str">
        <f t="shared" si="3"/>
        <v>HUELVA</v>
      </c>
      <c r="B52" s="41">
        <f t="shared" si="4"/>
        <v>13410313</v>
      </c>
      <c r="C52" s="41">
        <f t="shared" si="5"/>
        <v>13470383</v>
      </c>
      <c r="D52" s="41">
        <f t="shared" si="6"/>
        <v>9</v>
      </c>
      <c r="E52" s="42" t="str">
        <f t="shared" si="2"/>
        <v>BAHIA DE CADIZ</v>
      </c>
      <c r="F52" s="42">
        <f t="shared" si="7"/>
        <v>4995771</v>
      </c>
      <c r="G52" s="42">
        <f t="shared" si="8"/>
        <v>3937850</v>
      </c>
    </row>
    <row r="53" spans="1:7" x14ac:dyDescent="0.25">
      <c r="A53" s="42" t="str">
        <f t="shared" si="3"/>
        <v>LAS PALMAS</v>
      </c>
      <c r="B53" s="41">
        <f t="shared" si="4"/>
        <v>17499299</v>
      </c>
      <c r="C53" s="41">
        <f t="shared" si="5"/>
        <v>16711499</v>
      </c>
      <c r="D53" s="41">
        <f t="shared" si="6"/>
        <v>6</v>
      </c>
      <c r="E53" s="42" t="str">
        <f t="shared" si="2"/>
        <v>ALMERIA</v>
      </c>
      <c r="F53" s="42">
        <f t="shared" si="7"/>
        <v>4343399</v>
      </c>
      <c r="G53" s="42">
        <f t="shared" si="8"/>
        <v>4497614</v>
      </c>
    </row>
    <row r="54" spans="1:7" x14ac:dyDescent="0.25">
      <c r="A54" s="42" t="str">
        <f t="shared" si="3"/>
        <v>MALAGA</v>
      </c>
      <c r="B54" s="41">
        <f t="shared" si="4"/>
        <v>4155774</v>
      </c>
      <c r="C54" s="41">
        <f t="shared" si="5"/>
        <v>3551221</v>
      </c>
      <c r="D54" s="41">
        <f t="shared" si="6"/>
        <v>17</v>
      </c>
      <c r="E54" s="42" t="str">
        <f t="shared" si="2"/>
        <v>MALAGA</v>
      </c>
      <c r="F54" s="42">
        <f t="shared" si="7"/>
        <v>4155774</v>
      </c>
      <c r="G54" s="42">
        <f t="shared" si="8"/>
        <v>3551221</v>
      </c>
    </row>
    <row r="55" spans="1:7" x14ac:dyDescent="0.25">
      <c r="A55" s="42" t="str">
        <f t="shared" si="3"/>
        <v>MARIN Y RIA DE PONTEVEDRA</v>
      </c>
      <c r="B55" s="41">
        <f t="shared" si="4"/>
        <v>1222520</v>
      </c>
      <c r="C55" s="41">
        <f t="shared" si="5"/>
        <v>1244834</v>
      </c>
      <c r="D55" s="41">
        <f t="shared" si="6"/>
        <v>26</v>
      </c>
      <c r="E55" s="42" t="str">
        <f t="shared" si="2"/>
        <v>SANTANDER</v>
      </c>
      <c r="F55" s="42">
        <f t="shared" si="7"/>
        <v>4142897</v>
      </c>
      <c r="G55" s="42">
        <f t="shared" si="8"/>
        <v>3899024</v>
      </c>
    </row>
    <row r="56" spans="1:7" x14ac:dyDescent="0.25">
      <c r="A56" s="42" t="str">
        <f t="shared" si="3"/>
        <v>MELILLA</v>
      </c>
      <c r="B56" s="41">
        <f t="shared" si="4"/>
        <v>541162</v>
      </c>
      <c r="C56" s="41">
        <f t="shared" si="5"/>
        <v>564250</v>
      </c>
      <c r="D56" s="41">
        <f t="shared" si="6"/>
        <v>28</v>
      </c>
      <c r="E56" s="42" t="str">
        <f t="shared" si="2"/>
        <v>VIGO</v>
      </c>
      <c r="F56" s="42">
        <f t="shared" si="7"/>
        <v>3673310</v>
      </c>
      <c r="G56" s="42">
        <f t="shared" si="8"/>
        <v>3383914</v>
      </c>
    </row>
    <row r="57" spans="1:7" x14ac:dyDescent="0.25">
      <c r="A57" s="42" t="str">
        <f t="shared" si="3"/>
        <v>MOTRIL</v>
      </c>
      <c r="B57" s="41">
        <f t="shared" si="4"/>
        <v>1895021</v>
      </c>
      <c r="C57" s="41">
        <f t="shared" si="5"/>
        <v>1910711</v>
      </c>
      <c r="D57" s="41">
        <f t="shared" si="6"/>
        <v>24</v>
      </c>
      <c r="E57" s="42" t="str">
        <f t="shared" si="2"/>
        <v>AVILES</v>
      </c>
      <c r="F57" s="42">
        <f t="shared" si="7"/>
        <v>3631894</v>
      </c>
      <c r="G57" s="42">
        <f t="shared" si="8"/>
        <v>4183814</v>
      </c>
    </row>
    <row r="58" spans="1:7" x14ac:dyDescent="0.25">
      <c r="A58" s="42" t="str">
        <f t="shared" si="3"/>
        <v>PASAIA</v>
      </c>
      <c r="B58" s="41">
        <f t="shared" si="4"/>
        <v>3318665</v>
      </c>
      <c r="C58" s="41">
        <f t="shared" si="5"/>
        <v>3613354</v>
      </c>
      <c r="D58" s="41">
        <f t="shared" si="6"/>
        <v>21</v>
      </c>
      <c r="E58" s="42" t="str">
        <f t="shared" si="2"/>
        <v>PASAIA</v>
      </c>
      <c r="F58" s="42">
        <f t="shared" si="7"/>
        <v>3318665</v>
      </c>
      <c r="G58" s="42">
        <f t="shared" si="8"/>
        <v>3613354</v>
      </c>
    </row>
    <row r="59" spans="1:7" x14ac:dyDescent="0.25">
      <c r="A59" s="42" t="str">
        <f t="shared" si="3"/>
        <v>SANTA CRUZ DE TENERIFE</v>
      </c>
      <c r="B59" s="41">
        <f t="shared" si="4"/>
        <v>12955830</v>
      </c>
      <c r="C59" s="41">
        <f t="shared" si="5"/>
        <v>13086853</v>
      </c>
      <c r="D59" s="41">
        <f t="shared" si="6"/>
        <v>10</v>
      </c>
      <c r="E59" s="42" t="str">
        <f t="shared" si="2"/>
        <v>SEVILLA</v>
      </c>
      <c r="F59" s="42">
        <f t="shared" si="7"/>
        <v>3153685</v>
      </c>
      <c r="G59" s="42">
        <f t="shared" si="8"/>
        <v>3570761</v>
      </c>
    </row>
    <row r="60" spans="1:7" x14ac:dyDescent="0.25">
      <c r="A60" s="42" t="str">
        <f t="shared" si="3"/>
        <v>SANTANDER</v>
      </c>
      <c r="B60" s="41">
        <f t="shared" si="4"/>
        <v>4142897</v>
      </c>
      <c r="C60" s="41">
        <f t="shared" si="5"/>
        <v>3899024</v>
      </c>
      <c r="D60" s="41">
        <f t="shared" si="6"/>
        <v>18</v>
      </c>
      <c r="E60" s="42" t="str">
        <f t="shared" si="2"/>
        <v>ALICANTE</v>
      </c>
      <c r="F60" s="42">
        <f t="shared" si="7"/>
        <v>2606710</v>
      </c>
      <c r="G60" s="42">
        <f t="shared" si="8"/>
        <v>2476607</v>
      </c>
    </row>
    <row r="61" spans="1:7" x14ac:dyDescent="0.25">
      <c r="A61" s="42" t="str">
        <f t="shared" si="3"/>
        <v>SEVILLA</v>
      </c>
      <c r="B61" s="41">
        <f t="shared" si="4"/>
        <v>3153685</v>
      </c>
      <c r="C61" s="41">
        <f t="shared" si="5"/>
        <v>3570761</v>
      </c>
      <c r="D61" s="41">
        <f t="shared" si="6"/>
        <v>22</v>
      </c>
      <c r="E61" s="42" t="str">
        <f t="shared" si="2"/>
        <v>MOTRIL</v>
      </c>
      <c r="F61" s="42">
        <f t="shared" si="7"/>
        <v>1895021</v>
      </c>
      <c r="G61" s="42">
        <f t="shared" si="8"/>
        <v>1910711</v>
      </c>
    </row>
    <row r="62" spans="1:7" x14ac:dyDescent="0.25">
      <c r="A62" s="42" t="str">
        <f t="shared" si="3"/>
        <v>TARRAGONA</v>
      </c>
      <c r="B62" s="41">
        <f t="shared" si="4"/>
        <v>24047900</v>
      </c>
      <c r="C62" s="41">
        <f t="shared" si="5"/>
        <v>20876578</v>
      </c>
      <c r="D62" s="41">
        <f t="shared" si="6"/>
        <v>5</v>
      </c>
      <c r="E62" s="42" t="str">
        <f t="shared" si="2"/>
        <v>CEUTA</v>
      </c>
      <c r="F62" s="42">
        <f t="shared" si="7"/>
        <v>1804344</v>
      </c>
      <c r="G62" s="42">
        <f t="shared" si="8"/>
        <v>1631914</v>
      </c>
    </row>
    <row r="63" spans="1:7" x14ac:dyDescent="0.25">
      <c r="A63" s="42" t="str">
        <f t="shared" si="3"/>
        <v>VALENCIA</v>
      </c>
      <c r="B63" s="41">
        <f t="shared" si="4"/>
        <v>35652693</v>
      </c>
      <c r="C63" s="41">
        <f t="shared" si="5"/>
        <v>31373198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1222520</v>
      </c>
      <c r="G63" s="42">
        <f t="shared" si="8"/>
        <v>1244834</v>
      </c>
    </row>
    <row r="64" spans="1:7" x14ac:dyDescent="0.25">
      <c r="A64" s="42" t="str">
        <f t="shared" si="3"/>
        <v>VIGO</v>
      </c>
      <c r="B64" s="41">
        <f t="shared" si="4"/>
        <v>3673310</v>
      </c>
      <c r="C64" s="41">
        <f t="shared" si="5"/>
        <v>3383914</v>
      </c>
      <c r="D64" s="41">
        <f t="shared" si="6"/>
        <v>19</v>
      </c>
      <c r="E64" s="42" t="str">
        <f t="shared" si="2"/>
        <v>VILAGARCIA</v>
      </c>
      <c r="F64" s="42">
        <f t="shared" si="7"/>
        <v>755132</v>
      </c>
      <c r="G64" s="42">
        <f t="shared" si="8"/>
        <v>785414</v>
      </c>
    </row>
    <row r="65" spans="1:7" x14ac:dyDescent="0.25">
      <c r="A65" s="42" t="str">
        <f t="shared" si="3"/>
        <v>VILAGARCIA</v>
      </c>
      <c r="B65" s="41">
        <f t="shared" si="4"/>
        <v>755132</v>
      </c>
      <c r="C65" s="41">
        <f t="shared" si="5"/>
        <v>785414</v>
      </c>
      <c r="D65" s="41">
        <f t="shared" si="6"/>
        <v>27</v>
      </c>
      <c r="E65" s="42" t="str">
        <f t="shared" si="2"/>
        <v>MELILLA</v>
      </c>
      <c r="F65" s="42">
        <f t="shared" si="7"/>
        <v>541162</v>
      </c>
      <c r="G65" s="42">
        <f t="shared" si="8"/>
        <v>564250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1200171</v>
      </c>
      <c r="C7" s="37">
        <v>1203538</v>
      </c>
      <c r="D7" s="37">
        <v>9187903</v>
      </c>
      <c r="E7" s="37">
        <v>9299465</v>
      </c>
      <c r="F7" s="10">
        <f>((E7*100)/D7)-100</f>
        <v>1.2142270113212987</v>
      </c>
      <c r="G7" s="1"/>
      <c r="H7" s="1"/>
      <c r="I7" s="1"/>
    </row>
    <row r="8" spans="1:12" x14ac:dyDescent="0.25">
      <c r="A8" s="11" t="s">
        <v>42</v>
      </c>
      <c r="B8" s="38">
        <v>273745</v>
      </c>
      <c r="C8" s="38">
        <v>283951</v>
      </c>
      <c r="D8" s="38">
        <v>2424940</v>
      </c>
      <c r="E8" s="38">
        <v>2567667</v>
      </c>
      <c r="F8" s="13">
        <f t="shared" ref="F8:F35" si="0">((E8*100)/D8)-100</f>
        <v>5.8857951124563925</v>
      </c>
      <c r="G8" s="1"/>
      <c r="H8" s="1"/>
      <c r="I8" s="1"/>
    </row>
    <row r="9" spans="1:12" x14ac:dyDescent="0.25">
      <c r="A9" s="8" t="s">
        <v>43</v>
      </c>
      <c r="B9" s="37">
        <v>427646</v>
      </c>
      <c r="C9" s="37">
        <v>465110</v>
      </c>
      <c r="D9" s="37">
        <v>4399081</v>
      </c>
      <c r="E9" s="37">
        <v>4242031</v>
      </c>
      <c r="F9" s="10">
        <f t="shared" si="0"/>
        <v>-3.5700638383335104</v>
      </c>
      <c r="G9" s="1"/>
      <c r="H9" s="1"/>
      <c r="I9" s="1"/>
    </row>
    <row r="10" spans="1:12" x14ac:dyDescent="0.25">
      <c r="A10" s="11" t="s">
        <v>44</v>
      </c>
      <c r="B10" s="38">
        <v>432135</v>
      </c>
      <c r="C10" s="38">
        <v>550442</v>
      </c>
      <c r="D10" s="38">
        <v>4131750</v>
      </c>
      <c r="E10" s="38">
        <v>3589885</v>
      </c>
      <c r="F10" s="13">
        <f t="shared" si="0"/>
        <v>-13.114660857989961</v>
      </c>
      <c r="G10" s="1"/>
      <c r="H10" s="1"/>
      <c r="I10" s="1"/>
    </row>
    <row r="11" spans="1:12" x14ac:dyDescent="0.25">
      <c r="A11" s="8" t="s">
        <v>45</v>
      </c>
      <c r="B11" s="37">
        <v>5321790</v>
      </c>
      <c r="C11" s="37">
        <v>5900729</v>
      </c>
      <c r="D11" s="37">
        <v>43000075</v>
      </c>
      <c r="E11" s="37">
        <v>45493429</v>
      </c>
      <c r="F11" s="10">
        <f t="shared" si="0"/>
        <v>5.7984875607775166</v>
      </c>
      <c r="G11" s="1"/>
      <c r="H11" s="1"/>
      <c r="I11" s="1"/>
    </row>
    <row r="12" spans="1:12" x14ac:dyDescent="0.25">
      <c r="A12" s="11" t="s">
        <v>46</v>
      </c>
      <c r="B12" s="38">
        <v>426275</v>
      </c>
      <c r="C12" s="38">
        <v>612096</v>
      </c>
      <c r="D12" s="38">
        <v>3858946</v>
      </c>
      <c r="E12" s="38">
        <v>4928330</v>
      </c>
      <c r="F12" s="13">
        <f t="shared" si="0"/>
        <v>27.711815609754581</v>
      </c>
      <c r="G12" s="1"/>
      <c r="H12" s="1"/>
      <c r="I12" s="1"/>
    </row>
    <row r="13" spans="1:12" x14ac:dyDescent="0.25">
      <c r="A13" s="8" t="s">
        <v>47</v>
      </c>
      <c r="B13" s="37">
        <v>1330424</v>
      </c>
      <c r="C13" s="37">
        <v>1329478</v>
      </c>
      <c r="D13" s="37">
        <v>9785541</v>
      </c>
      <c r="E13" s="37">
        <v>10033989</v>
      </c>
      <c r="F13" s="10">
        <f t="shared" si="0"/>
        <v>2.5389296309728877</v>
      </c>
      <c r="G13" s="1"/>
      <c r="H13" s="1"/>
      <c r="I13" s="1"/>
    </row>
    <row r="14" spans="1:12" x14ac:dyDescent="0.25">
      <c r="A14" s="11" t="s">
        <v>48</v>
      </c>
      <c r="B14" s="38">
        <v>3849818</v>
      </c>
      <c r="C14" s="38">
        <v>4046671</v>
      </c>
      <c r="D14" s="38">
        <v>30751092</v>
      </c>
      <c r="E14" s="38">
        <v>33104588</v>
      </c>
      <c r="F14" s="13">
        <f t="shared" si="0"/>
        <v>7.6533737403536719</v>
      </c>
      <c r="G14" s="1"/>
      <c r="H14" s="1"/>
      <c r="I14" s="1"/>
    </row>
    <row r="15" spans="1:12" x14ac:dyDescent="0.25">
      <c r="A15" s="8" t="s">
        <v>49</v>
      </c>
      <c r="B15" s="37">
        <v>3277116</v>
      </c>
      <c r="C15" s="37">
        <v>3299421</v>
      </c>
      <c r="D15" s="37">
        <v>24294664</v>
      </c>
      <c r="E15" s="37">
        <v>25166177</v>
      </c>
      <c r="F15" s="10">
        <f t="shared" si="0"/>
        <v>3.5872609722036088</v>
      </c>
      <c r="G15" s="1"/>
      <c r="H15" s="1"/>
      <c r="I15" s="1"/>
    </row>
    <row r="16" spans="1:12" x14ac:dyDescent="0.25">
      <c r="A16" s="11" t="s">
        <v>50</v>
      </c>
      <c r="B16" s="38">
        <v>1944271</v>
      </c>
      <c r="C16" s="38">
        <v>2226846</v>
      </c>
      <c r="D16" s="38">
        <v>17140078</v>
      </c>
      <c r="E16" s="38">
        <v>15367575</v>
      </c>
      <c r="F16" s="13">
        <f t="shared" si="0"/>
        <v>-10.341277326742627</v>
      </c>
      <c r="G16" s="1"/>
      <c r="H16" s="1"/>
      <c r="I16" s="1"/>
    </row>
    <row r="17" spans="1:9" x14ac:dyDescent="0.25">
      <c r="A17" s="8" t="s">
        <v>51</v>
      </c>
      <c r="B17" s="37">
        <v>1157705</v>
      </c>
      <c r="C17" s="37">
        <v>988500</v>
      </c>
      <c r="D17" s="37">
        <v>8891055</v>
      </c>
      <c r="E17" s="37">
        <v>8589457</v>
      </c>
      <c r="F17" s="10">
        <f t="shared" si="0"/>
        <v>-3.3921508752335967</v>
      </c>
      <c r="G17" s="1"/>
      <c r="H17" s="1"/>
      <c r="I17" s="1"/>
    </row>
    <row r="18" spans="1:9" x14ac:dyDescent="0.25">
      <c r="A18" s="11" t="s">
        <v>52</v>
      </c>
      <c r="B18" s="38">
        <v>167418</v>
      </c>
      <c r="C18" s="38">
        <v>222708</v>
      </c>
      <c r="D18" s="38">
        <v>1294543</v>
      </c>
      <c r="E18" s="38">
        <v>1431952</v>
      </c>
      <c r="F18" s="13">
        <f t="shared" si="0"/>
        <v>10.614479395431431</v>
      </c>
      <c r="G18" s="1"/>
      <c r="H18" s="1"/>
      <c r="I18" s="1"/>
    </row>
    <row r="19" spans="1:9" x14ac:dyDescent="0.25">
      <c r="A19" s="8" t="s">
        <v>53</v>
      </c>
      <c r="B19" s="37">
        <v>979549</v>
      </c>
      <c r="C19" s="37">
        <v>807876</v>
      </c>
      <c r="D19" s="37">
        <v>6783674</v>
      </c>
      <c r="E19" s="37">
        <v>7044402</v>
      </c>
      <c r="F19" s="10">
        <f t="shared" si="0"/>
        <v>3.8434629966003655</v>
      </c>
      <c r="G19" s="1"/>
      <c r="H19" s="1"/>
      <c r="I19" s="1"/>
    </row>
    <row r="20" spans="1:9" x14ac:dyDescent="0.25">
      <c r="A20" s="11" t="s">
        <v>54</v>
      </c>
      <c r="B20" s="38">
        <v>1524822</v>
      </c>
      <c r="C20" s="38">
        <v>1683230</v>
      </c>
      <c r="D20" s="38">
        <v>13235941</v>
      </c>
      <c r="E20" s="38">
        <v>13255374</v>
      </c>
      <c r="F20" s="13">
        <f t="shared" si="0"/>
        <v>0.1468199352052153</v>
      </c>
      <c r="G20" s="1"/>
      <c r="H20" s="1"/>
      <c r="I20" s="1"/>
    </row>
    <row r="21" spans="1:9" x14ac:dyDescent="0.25">
      <c r="A21" s="8" t="s">
        <v>55</v>
      </c>
      <c r="B21" s="37">
        <v>1855183</v>
      </c>
      <c r="C21" s="37">
        <v>1952093</v>
      </c>
      <c r="D21" s="37">
        <v>13393069</v>
      </c>
      <c r="E21" s="37">
        <v>13340519</v>
      </c>
      <c r="F21" s="10">
        <f t="shared" si="0"/>
        <v>-0.39236712660854778</v>
      </c>
      <c r="G21" s="1"/>
      <c r="H21" s="1"/>
      <c r="I21" s="1"/>
    </row>
    <row r="22" spans="1:9" x14ac:dyDescent="0.25">
      <c r="A22" s="11" t="s">
        <v>56</v>
      </c>
      <c r="B22" s="38">
        <v>2167709</v>
      </c>
      <c r="C22" s="38">
        <v>2295339</v>
      </c>
      <c r="D22" s="38">
        <v>15343142</v>
      </c>
      <c r="E22" s="38">
        <v>16144107</v>
      </c>
      <c r="F22" s="13">
        <f t="shared" si="0"/>
        <v>5.2203453503852018</v>
      </c>
      <c r="G22" s="1"/>
      <c r="H22" s="1"/>
      <c r="I22" s="1"/>
    </row>
    <row r="23" spans="1:9" x14ac:dyDescent="0.25">
      <c r="A23" s="8" t="s">
        <v>57</v>
      </c>
      <c r="B23" s="37">
        <v>533506</v>
      </c>
      <c r="C23" s="37">
        <v>513224</v>
      </c>
      <c r="D23" s="37">
        <v>3489568</v>
      </c>
      <c r="E23" s="37">
        <v>4110628</v>
      </c>
      <c r="F23" s="10">
        <f t="shared" si="0"/>
        <v>17.797618501774437</v>
      </c>
      <c r="G23" s="1"/>
      <c r="H23" s="1"/>
      <c r="I23" s="1"/>
    </row>
    <row r="24" spans="1:9" x14ac:dyDescent="0.25">
      <c r="A24" s="11" t="s">
        <v>58</v>
      </c>
      <c r="B24" s="38">
        <v>144847</v>
      </c>
      <c r="C24" s="38">
        <v>143888</v>
      </c>
      <c r="D24" s="38">
        <v>1196108</v>
      </c>
      <c r="E24" s="38">
        <v>1187638</v>
      </c>
      <c r="F24" s="13">
        <f t="shared" si="0"/>
        <v>-0.70813003508044403</v>
      </c>
      <c r="G24" s="1"/>
      <c r="H24" s="1"/>
      <c r="I24" s="1"/>
    </row>
    <row r="25" spans="1:9" x14ac:dyDescent="0.25">
      <c r="A25" s="8" t="s">
        <v>59</v>
      </c>
      <c r="B25" s="37">
        <v>77951</v>
      </c>
      <c r="C25" s="37">
        <v>72893</v>
      </c>
      <c r="D25" s="37">
        <v>544794</v>
      </c>
      <c r="E25" s="37">
        <v>540952</v>
      </c>
      <c r="F25" s="10">
        <f t="shared" si="0"/>
        <v>-0.7052206889209458</v>
      </c>
      <c r="G25" s="1"/>
      <c r="H25" s="1"/>
      <c r="I25" s="1"/>
    </row>
    <row r="26" spans="1:9" x14ac:dyDescent="0.25">
      <c r="A26" s="11" t="s">
        <v>60</v>
      </c>
      <c r="B26" s="38">
        <v>211040</v>
      </c>
      <c r="C26" s="38">
        <v>248122</v>
      </c>
      <c r="D26" s="38">
        <v>1896254</v>
      </c>
      <c r="E26" s="38">
        <v>1881507</v>
      </c>
      <c r="F26" s="13">
        <f t="shared" si="0"/>
        <v>-0.77769117428361767</v>
      </c>
      <c r="G26" s="1"/>
      <c r="H26" s="1"/>
      <c r="I26" s="1"/>
    </row>
    <row r="27" spans="1:9" x14ac:dyDescent="0.25">
      <c r="A27" s="8" t="s">
        <v>61</v>
      </c>
      <c r="B27" s="37">
        <v>315031</v>
      </c>
      <c r="C27" s="37">
        <v>314496</v>
      </c>
      <c r="D27" s="37">
        <v>3574009</v>
      </c>
      <c r="E27" s="37">
        <v>3282124</v>
      </c>
      <c r="F27" s="10">
        <f t="shared" si="0"/>
        <v>-8.1668792663924421</v>
      </c>
      <c r="G27" s="1"/>
      <c r="H27" s="1"/>
      <c r="I27" s="1"/>
    </row>
    <row r="28" spans="1:9" x14ac:dyDescent="0.25">
      <c r="A28" s="11" t="s">
        <v>62</v>
      </c>
      <c r="B28" s="38">
        <v>1394642</v>
      </c>
      <c r="C28" s="38">
        <v>1625294</v>
      </c>
      <c r="D28" s="38">
        <v>12410561</v>
      </c>
      <c r="E28" s="38">
        <v>12261032</v>
      </c>
      <c r="F28" s="13">
        <f t="shared" si="0"/>
        <v>-1.2048528668446181</v>
      </c>
      <c r="G28" s="1"/>
      <c r="H28" s="1"/>
      <c r="I28" s="1"/>
    </row>
    <row r="29" spans="1:9" x14ac:dyDescent="0.25">
      <c r="A29" s="8" t="s">
        <v>63</v>
      </c>
      <c r="B29" s="37">
        <v>443913</v>
      </c>
      <c r="C29" s="37">
        <v>591972</v>
      </c>
      <c r="D29" s="37">
        <v>3853203</v>
      </c>
      <c r="E29" s="37">
        <v>4092339</v>
      </c>
      <c r="F29" s="10">
        <f t="shared" si="0"/>
        <v>6.2061614713784934</v>
      </c>
      <c r="G29" s="1"/>
      <c r="H29" s="1"/>
      <c r="I29" s="1"/>
    </row>
    <row r="30" spans="1:9" x14ac:dyDescent="0.25">
      <c r="A30" s="11" t="s">
        <v>64</v>
      </c>
      <c r="B30" s="38">
        <v>522908</v>
      </c>
      <c r="C30" s="38">
        <v>370523</v>
      </c>
      <c r="D30" s="38">
        <v>3570761</v>
      </c>
      <c r="E30" s="38">
        <v>3153685</v>
      </c>
      <c r="F30" s="13">
        <f t="shared" si="0"/>
        <v>-11.680311283785159</v>
      </c>
      <c r="G30" s="1"/>
      <c r="H30" s="1"/>
      <c r="I30" s="1"/>
    </row>
    <row r="31" spans="1:9" x14ac:dyDescent="0.25">
      <c r="A31" s="8" t="s">
        <v>65</v>
      </c>
      <c r="B31" s="37">
        <v>2817850</v>
      </c>
      <c r="C31" s="37">
        <v>3212675</v>
      </c>
      <c r="D31" s="37">
        <v>20753470</v>
      </c>
      <c r="E31" s="37">
        <v>23933288</v>
      </c>
      <c r="F31" s="10">
        <f t="shared" si="0"/>
        <v>15.321861838044427</v>
      </c>
      <c r="G31" s="1"/>
      <c r="H31" s="1"/>
      <c r="I31" s="1"/>
    </row>
    <row r="32" spans="1:9" x14ac:dyDescent="0.25">
      <c r="A32" s="11" t="s">
        <v>66</v>
      </c>
      <c r="B32" s="38">
        <v>4044118</v>
      </c>
      <c r="C32" s="38">
        <v>4893360</v>
      </c>
      <c r="D32" s="38">
        <v>31204537</v>
      </c>
      <c r="E32" s="38">
        <v>35429343</v>
      </c>
      <c r="F32" s="13">
        <f t="shared" si="0"/>
        <v>13.539076064483822</v>
      </c>
      <c r="G32" s="1"/>
      <c r="H32" s="1"/>
      <c r="I32" s="1"/>
    </row>
    <row r="33" spans="1:9" x14ac:dyDescent="0.25">
      <c r="A33" s="8" t="s">
        <v>67</v>
      </c>
      <c r="B33" s="37">
        <v>322456</v>
      </c>
      <c r="C33" s="37">
        <v>338477</v>
      </c>
      <c r="D33" s="37">
        <v>3034508</v>
      </c>
      <c r="E33" s="37">
        <v>3354646</v>
      </c>
      <c r="F33" s="10">
        <f t="shared" si="0"/>
        <v>10.549914516620163</v>
      </c>
      <c r="G33" s="1"/>
      <c r="H33" s="1"/>
      <c r="I33" s="1"/>
    </row>
    <row r="34" spans="1:9" x14ac:dyDescent="0.25">
      <c r="A34" s="11" t="s">
        <v>68</v>
      </c>
      <c r="B34" s="38">
        <v>93130</v>
      </c>
      <c r="C34" s="38">
        <v>83971</v>
      </c>
      <c r="D34" s="38">
        <v>779460</v>
      </c>
      <c r="E34" s="38">
        <v>750441</v>
      </c>
      <c r="F34" s="13">
        <f t="shared" si="0"/>
        <v>-3.7229620506504517</v>
      </c>
      <c r="G34" s="1"/>
      <c r="H34" s="1"/>
      <c r="I34" s="1"/>
    </row>
    <row r="35" spans="1:9" x14ac:dyDescent="0.25">
      <c r="A35" s="14" t="s">
        <v>69</v>
      </c>
      <c r="B35" s="15">
        <f>SUM(B7:B34)</f>
        <v>37257169</v>
      </c>
      <c r="C35" s="15">
        <f>SUM(C7:C34)</f>
        <v>40276923</v>
      </c>
      <c r="D35" s="15">
        <f t="shared" ref="D35:E35" si="1">SUM(D7:D34)</f>
        <v>294222727</v>
      </c>
      <c r="E35" s="15">
        <f t="shared" si="1"/>
        <v>307576570</v>
      </c>
      <c r="F35" s="16">
        <f t="shared" si="0"/>
        <v>4.5386850758133335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9299465</v>
      </c>
      <c r="C38" s="41">
        <f>D7</f>
        <v>9187903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45493429</v>
      </c>
      <c r="G38" s="42">
        <f>LOOKUP(E38,$A$38:$A$65,$C$38:$C$65)</f>
        <v>43000075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2567667</v>
      </c>
      <c r="C39" s="41">
        <f t="shared" ref="C39:C65" si="5">D8</f>
        <v>2424940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35429343</v>
      </c>
      <c r="G39" s="42">
        <f t="shared" ref="G39:G65" si="8">LOOKUP(E39,$A$38:$A$65,$C$38:$C$65)</f>
        <v>31204537</v>
      </c>
    </row>
    <row r="40" spans="1:9" x14ac:dyDescent="0.25">
      <c r="A40" s="42" t="str">
        <f t="shared" si="3"/>
        <v>ALMERIA</v>
      </c>
      <c r="B40" s="41">
        <f t="shared" si="4"/>
        <v>4242031</v>
      </c>
      <c r="C40" s="41">
        <f t="shared" si="5"/>
        <v>4399081</v>
      </c>
      <c r="D40" s="41">
        <f t="shared" si="6"/>
        <v>16</v>
      </c>
      <c r="E40" s="42" t="str">
        <f t="shared" si="2"/>
        <v>BARCELONA</v>
      </c>
      <c r="F40" s="42">
        <f t="shared" si="7"/>
        <v>33104588</v>
      </c>
      <c r="G40" s="42">
        <f t="shared" si="8"/>
        <v>30751092</v>
      </c>
    </row>
    <row r="41" spans="1:9" x14ac:dyDescent="0.25">
      <c r="A41" s="42" t="str">
        <f t="shared" si="3"/>
        <v>AVILES</v>
      </c>
      <c r="B41" s="41">
        <f t="shared" si="4"/>
        <v>3589885</v>
      </c>
      <c r="C41" s="41">
        <f t="shared" si="5"/>
        <v>4131750</v>
      </c>
      <c r="D41" s="41">
        <f t="shared" si="6"/>
        <v>19</v>
      </c>
      <c r="E41" s="42" t="str">
        <f t="shared" si="2"/>
        <v>BILBAO</v>
      </c>
      <c r="F41" s="42">
        <f t="shared" si="7"/>
        <v>25166177</v>
      </c>
      <c r="G41" s="42">
        <f t="shared" si="8"/>
        <v>24294664</v>
      </c>
    </row>
    <row r="42" spans="1:9" x14ac:dyDescent="0.25">
      <c r="A42" s="42" t="str">
        <f t="shared" si="3"/>
        <v>BAHIA DE ALGECIRAS</v>
      </c>
      <c r="B42" s="41">
        <f t="shared" si="4"/>
        <v>45493429</v>
      </c>
      <c r="C42" s="41">
        <f t="shared" si="5"/>
        <v>43000075</v>
      </c>
      <c r="D42" s="41">
        <f t="shared" si="6"/>
        <v>1</v>
      </c>
      <c r="E42" s="42" t="str">
        <f t="shared" si="2"/>
        <v>TARRAGONA</v>
      </c>
      <c r="F42" s="42">
        <f t="shared" si="7"/>
        <v>23933288</v>
      </c>
      <c r="G42" s="42">
        <f t="shared" si="8"/>
        <v>20753470</v>
      </c>
    </row>
    <row r="43" spans="1:9" x14ac:dyDescent="0.25">
      <c r="A43" s="42" t="str">
        <f t="shared" si="3"/>
        <v>BAHIA DE CADIZ</v>
      </c>
      <c r="B43" s="41">
        <f t="shared" si="4"/>
        <v>4928330</v>
      </c>
      <c r="C43" s="41">
        <f t="shared" si="5"/>
        <v>3858946</v>
      </c>
      <c r="D43" s="41">
        <f t="shared" si="6"/>
        <v>15</v>
      </c>
      <c r="E43" s="42" t="str">
        <f t="shared" si="2"/>
        <v>LAS PALMAS</v>
      </c>
      <c r="F43" s="42">
        <f t="shared" si="7"/>
        <v>16144107</v>
      </c>
      <c r="G43" s="42">
        <f t="shared" si="8"/>
        <v>15343142</v>
      </c>
    </row>
    <row r="44" spans="1:9" x14ac:dyDescent="0.25">
      <c r="A44" s="42" t="str">
        <f t="shared" si="3"/>
        <v>BALEARES</v>
      </c>
      <c r="B44" s="41">
        <f t="shared" si="4"/>
        <v>10033989</v>
      </c>
      <c r="C44" s="41">
        <f t="shared" si="5"/>
        <v>9785541</v>
      </c>
      <c r="D44" s="41">
        <f t="shared" si="6"/>
        <v>11</v>
      </c>
      <c r="E44" s="42" t="str">
        <f t="shared" si="2"/>
        <v>CARTAGENA</v>
      </c>
      <c r="F44" s="42">
        <f t="shared" si="7"/>
        <v>15367575</v>
      </c>
      <c r="G44" s="42">
        <f t="shared" si="8"/>
        <v>17140078</v>
      </c>
    </row>
    <row r="45" spans="1:9" x14ac:dyDescent="0.25">
      <c r="A45" s="42" t="str">
        <f t="shared" si="3"/>
        <v>BARCELONA</v>
      </c>
      <c r="B45" s="41">
        <f t="shared" si="4"/>
        <v>33104588</v>
      </c>
      <c r="C45" s="41">
        <f t="shared" si="5"/>
        <v>30751092</v>
      </c>
      <c r="D45" s="41">
        <f t="shared" si="6"/>
        <v>3</v>
      </c>
      <c r="E45" s="42" t="str">
        <f t="shared" si="2"/>
        <v>HUELVA</v>
      </c>
      <c r="F45" s="42">
        <f t="shared" si="7"/>
        <v>13340519</v>
      </c>
      <c r="G45" s="42">
        <f t="shared" si="8"/>
        <v>13393069</v>
      </c>
    </row>
    <row r="46" spans="1:9" x14ac:dyDescent="0.25">
      <c r="A46" s="42" t="str">
        <f t="shared" si="3"/>
        <v>BILBAO</v>
      </c>
      <c r="B46" s="41">
        <f t="shared" si="4"/>
        <v>25166177</v>
      </c>
      <c r="C46" s="41">
        <f t="shared" si="5"/>
        <v>24294664</v>
      </c>
      <c r="D46" s="41">
        <f t="shared" si="6"/>
        <v>4</v>
      </c>
      <c r="E46" s="42" t="str">
        <f t="shared" si="2"/>
        <v>GIJON</v>
      </c>
      <c r="F46" s="42">
        <f t="shared" si="7"/>
        <v>13255374</v>
      </c>
      <c r="G46" s="42">
        <f t="shared" si="8"/>
        <v>13235941</v>
      </c>
    </row>
    <row r="47" spans="1:9" x14ac:dyDescent="0.25">
      <c r="A47" s="42" t="str">
        <f t="shared" si="3"/>
        <v>CARTAGENA</v>
      </c>
      <c r="B47" s="41">
        <f t="shared" si="4"/>
        <v>15367575</v>
      </c>
      <c r="C47" s="41">
        <f t="shared" si="5"/>
        <v>17140078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12261032</v>
      </c>
      <c r="G47" s="42">
        <f t="shared" si="8"/>
        <v>12410561</v>
      </c>
    </row>
    <row r="48" spans="1:9" x14ac:dyDescent="0.25">
      <c r="A48" s="42" t="str">
        <f t="shared" si="3"/>
        <v>CASTELLON</v>
      </c>
      <c r="B48" s="41">
        <f t="shared" si="4"/>
        <v>8589457</v>
      </c>
      <c r="C48" s="41">
        <f t="shared" si="5"/>
        <v>8891055</v>
      </c>
      <c r="D48" s="41">
        <f t="shared" si="6"/>
        <v>13</v>
      </c>
      <c r="E48" s="42" t="str">
        <f t="shared" si="2"/>
        <v>BALEARES</v>
      </c>
      <c r="F48" s="42">
        <f t="shared" si="7"/>
        <v>10033989</v>
      </c>
      <c r="G48" s="42">
        <f t="shared" si="8"/>
        <v>9785541</v>
      </c>
    </row>
    <row r="49" spans="1:7" x14ac:dyDescent="0.25">
      <c r="A49" s="42" t="str">
        <f t="shared" si="3"/>
        <v>CEUTA</v>
      </c>
      <c r="B49" s="41">
        <f t="shared" si="4"/>
        <v>1431952</v>
      </c>
      <c r="C49" s="41">
        <f t="shared" si="5"/>
        <v>1294543</v>
      </c>
      <c r="D49" s="41">
        <f t="shared" si="6"/>
        <v>25</v>
      </c>
      <c r="E49" s="42" t="str">
        <f t="shared" si="2"/>
        <v>A CORUÑA</v>
      </c>
      <c r="F49" s="42">
        <f t="shared" si="7"/>
        <v>9299465</v>
      </c>
      <c r="G49" s="42">
        <f t="shared" si="8"/>
        <v>9187903</v>
      </c>
    </row>
    <row r="50" spans="1:7" x14ac:dyDescent="0.25">
      <c r="A50" s="42" t="str">
        <f t="shared" si="3"/>
        <v>FERROL-SAN CIBRAO</v>
      </c>
      <c r="B50" s="41">
        <f t="shared" si="4"/>
        <v>7044402</v>
      </c>
      <c r="C50" s="41">
        <f t="shared" si="5"/>
        <v>6783674</v>
      </c>
      <c r="D50" s="41">
        <f t="shared" si="6"/>
        <v>14</v>
      </c>
      <c r="E50" s="42" t="str">
        <f t="shared" si="2"/>
        <v>CASTELLON</v>
      </c>
      <c r="F50" s="42">
        <f t="shared" si="7"/>
        <v>8589457</v>
      </c>
      <c r="G50" s="42">
        <f t="shared" si="8"/>
        <v>8891055</v>
      </c>
    </row>
    <row r="51" spans="1:7" x14ac:dyDescent="0.25">
      <c r="A51" s="42" t="str">
        <f t="shared" si="3"/>
        <v>GIJON</v>
      </c>
      <c r="B51" s="41">
        <f t="shared" si="4"/>
        <v>13255374</v>
      </c>
      <c r="C51" s="41">
        <f t="shared" si="5"/>
        <v>13235941</v>
      </c>
      <c r="D51" s="41">
        <f t="shared" si="6"/>
        <v>9</v>
      </c>
      <c r="E51" s="42" t="str">
        <f t="shared" si="2"/>
        <v>FERROL-SAN CIBRAO</v>
      </c>
      <c r="F51" s="42">
        <f t="shared" si="7"/>
        <v>7044402</v>
      </c>
      <c r="G51" s="42">
        <f t="shared" si="8"/>
        <v>6783674</v>
      </c>
    </row>
    <row r="52" spans="1:7" x14ac:dyDescent="0.25">
      <c r="A52" s="42" t="str">
        <f t="shared" si="3"/>
        <v>HUELVA</v>
      </c>
      <c r="B52" s="41">
        <f t="shared" si="4"/>
        <v>13340519</v>
      </c>
      <c r="C52" s="41">
        <f t="shared" si="5"/>
        <v>13393069</v>
      </c>
      <c r="D52" s="41">
        <f t="shared" si="6"/>
        <v>8</v>
      </c>
      <c r="E52" s="42" t="str">
        <f t="shared" si="2"/>
        <v>BAHIA DE CADIZ</v>
      </c>
      <c r="F52" s="42">
        <f t="shared" si="7"/>
        <v>4928330</v>
      </c>
      <c r="G52" s="42">
        <f t="shared" si="8"/>
        <v>3858946</v>
      </c>
    </row>
    <row r="53" spans="1:7" x14ac:dyDescent="0.25">
      <c r="A53" s="42" t="str">
        <f t="shared" si="3"/>
        <v>LAS PALMAS</v>
      </c>
      <c r="B53" s="41">
        <f t="shared" si="4"/>
        <v>16144107</v>
      </c>
      <c r="C53" s="41">
        <f t="shared" si="5"/>
        <v>15343142</v>
      </c>
      <c r="D53" s="41">
        <f t="shared" si="6"/>
        <v>6</v>
      </c>
      <c r="E53" s="42" t="str">
        <f t="shared" si="2"/>
        <v>ALMERIA</v>
      </c>
      <c r="F53" s="42">
        <f t="shared" si="7"/>
        <v>4242031</v>
      </c>
      <c r="G53" s="42">
        <f t="shared" si="8"/>
        <v>4399081</v>
      </c>
    </row>
    <row r="54" spans="1:7" x14ac:dyDescent="0.25">
      <c r="A54" s="42" t="str">
        <f t="shared" si="3"/>
        <v>MALAGA</v>
      </c>
      <c r="B54" s="41">
        <f t="shared" si="4"/>
        <v>4110628</v>
      </c>
      <c r="C54" s="41">
        <f t="shared" si="5"/>
        <v>3489568</v>
      </c>
      <c r="D54" s="41">
        <f t="shared" si="6"/>
        <v>17</v>
      </c>
      <c r="E54" s="42" t="str">
        <f t="shared" si="2"/>
        <v>MALAGA</v>
      </c>
      <c r="F54" s="42">
        <f t="shared" si="7"/>
        <v>4110628</v>
      </c>
      <c r="G54" s="42">
        <f t="shared" si="8"/>
        <v>3489568</v>
      </c>
    </row>
    <row r="55" spans="1:7" x14ac:dyDescent="0.25">
      <c r="A55" s="42" t="str">
        <f t="shared" si="3"/>
        <v>MARIN Y RIA DE PONTEVEDRA</v>
      </c>
      <c r="B55" s="41">
        <f t="shared" si="4"/>
        <v>1187638</v>
      </c>
      <c r="C55" s="41">
        <f t="shared" si="5"/>
        <v>1196108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4092339</v>
      </c>
      <c r="G55" s="42">
        <f t="shared" si="8"/>
        <v>3853203</v>
      </c>
    </row>
    <row r="56" spans="1:7" x14ac:dyDescent="0.25">
      <c r="A56" s="42" t="str">
        <f t="shared" si="3"/>
        <v>MELILLA</v>
      </c>
      <c r="B56" s="41">
        <f t="shared" si="4"/>
        <v>540952</v>
      </c>
      <c r="C56" s="41">
        <f t="shared" si="5"/>
        <v>544794</v>
      </c>
      <c r="D56" s="41">
        <f t="shared" si="6"/>
        <v>28</v>
      </c>
      <c r="E56" s="42" t="str">
        <f t="shared" si="2"/>
        <v>AVILES</v>
      </c>
      <c r="F56" s="42">
        <f t="shared" si="9"/>
        <v>3589885</v>
      </c>
      <c r="G56" s="42">
        <f t="shared" si="8"/>
        <v>4131750</v>
      </c>
    </row>
    <row r="57" spans="1:7" x14ac:dyDescent="0.25">
      <c r="A57" s="42" t="str">
        <f t="shared" si="3"/>
        <v>MOTRIL</v>
      </c>
      <c r="B57" s="41">
        <f t="shared" si="4"/>
        <v>1881507</v>
      </c>
      <c r="C57" s="41">
        <f t="shared" si="5"/>
        <v>1896254</v>
      </c>
      <c r="D57" s="41">
        <f t="shared" si="6"/>
        <v>24</v>
      </c>
      <c r="E57" s="42" t="str">
        <f t="shared" si="2"/>
        <v>VIGO</v>
      </c>
      <c r="F57" s="42">
        <f t="shared" si="9"/>
        <v>3354646</v>
      </c>
      <c r="G57" s="42">
        <f t="shared" si="8"/>
        <v>3034508</v>
      </c>
    </row>
    <row r="58" spans="1:7" x14ac:dyDescent="0.25">
      <c r="A58" s="42" t="str">
        <f t="shared" si="3"/>
        <v>PASAIA</v>
      </c>
      <c r="B58" s="41">
        <f t="shared" si="4"/>
        <v>3282124</v>
      </c>
      <c r="C58" s="41">
        <f t="shared" si="5"/>
        <v>3574009</v>
      </c>
      <c r="D58" s="41">
        <f t="shared" si="6"/>
        <v>21</v>
      </c>
      <c r="E58" s="42" t="str">
        <f t="shared" si="2"/>
        <v>PASAIA</v>
      </c>
      <c r="F58" s="42">
        <f t="shared" si="9"/>
        <v>3282124</v>
      </c>
      <c r="G58" s="42">
        <f t="shared" si="8"/>
        <v>3574009</v>
      </c>
    </row>
    <row r="59" spans="1:7" x14ac:dyDescent="0.25">
      <c r="A59" s="42" t="str">
        <f t="shared" si="3"/>
        <v>SANTA CRUZ DE TENERIFE</v>
      </c>
      <c r="B59" s="41">
        <f t="shared" si="4"/>
        <v>12261032</v>
      </c>
      <c r="C59" s="41">
        <f t="shared" si="5"/>
        <v>12410561</v>
      </c>
      <c r="D59" s="41">
        <f t="shared" si="6"/>
        <v>10</v>
      </c>
      <c r="E59" s="42" t="str">
        <f t="shared" si="2"/>
        <v>SEVILLA</v>
      </c>
      <c r="F59" s="42">
        <f t="shared" si="9"/>
        <v>3153685</v>
      </c>
      <c r="G59" s="42">
        <f t="shared" si="8"/>
        <v>3570761</v>
      </c>
    </row>
    <row r="60" spans="1:7" x14ac:dyDescent="0.25">
      <c r="A60" s="42" t="str">
        <f t="shared" si="3"/>
        <v>SANTANDER</v>
      </c>
      <c r="B60" s="41">
        <f t="shared" si="4"/>
        <v>4092339</v>
      </c>
      <c r="C60" s="41">
        <f t="shared" si="5"/>
        <v>3853203</v>
      </c>
      <c r="D60" s="41">
        <f t="shared" si="6"/>
        <v>18</v>
      </c>
      <c r="E60" s="42" t="str">
        <f t="shared" si="2"/>
        <v>ALICANTE</v>
      </c>
      <c r="F60" s="42">
        <f t="shared" si="9"/>
        <v>2567667</v>
      </c>
      <c r="G60" s="42">
        <f t="shared" si="8"/>
        <v>2424940</v>
      </c>
    </row>
    <row r="61" spans="1:7" x14ac:dyDescent="0.25">
      <c r="A61" s="42" t="str">
        <f t="shared" si="3"/>
        <v>SEVILLA</v>
      </c>
      <c r="B61" s="41">
        <f t="shared" si="4"/>
        <v>3153685</v>
      </c>
      <c r="C61" s="41">
        <f t="shared" si="5"/>
        <v>3570761</v>
      </c>
      <c r="D61" s="41">
        <f t="shared" si="6"/>
        <v>22</v>
      </c>
      <c r="E61" s="42" t="str">
        <f t="shared" si="2"/>
        <v>MOTRIL</v>
      </c>
      <c r="F61" s="42">
        <f t="shared" si="9"/>
        <v>1881507</v>
      </c>
      <c r="G61" s="42">
        <f t="shared" si="8"/>
        <v>1896254</v>
      </c>
    </row>
    <row r="62" spans="1:7" x14ac:dyDescent="0.25">
      <c r="A62" s="42" t="str">
        <f t="shared" si="3"/>
        <v>TARRAGONA</v>
      </c>
      <c r="B62" s="41">
        <f t="shared" si="4"/>
        <v>23933288</v>
      </c>
      <c r="C62" s="41">
        <f t="shared" si="5"/>
        <v>20753470</v>
      </c>
      <c r="D62" s="41">
        <f t="shared" si="6"/>
        <v>5</v>
      </c>
      <c r="E62" s="42" t="str">
        <f t="shared" si="2"/>
        <v>CEUTA</v>
      </c>
      <c r="F62" s="42">
        <f t="shared" si="9"/>
        <v>1431952</v>
      </c>
      <c r="G62" s="42">
        <f t="shared" si="8"/>
        <v>1294543</v>
      </c>
    </row>
    <row r="63" spans="1:7" x14ac:dyDescent="0.25">
      <c r="A63" s="42" t="str">
        <f t="shared" si="3"/>
        <v>VALENCIA</v>
      </c>
      <c r="B63" s="41">
        <f t="shared" si="4"/>
        <v>35429343</v>
      </c>
      <c r="C63" s="41">
        <f t="shared" si="5"/>
        <v>31204537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1187638</v>
      </c>
      <c r="G63" s="42">
        <f t="shared" si="8"/>
        <v>1196108</v>
      </c>
    </row>
    <row r="64" spans="1:7" x14ac:dyDescent="0.25">
      <c r="A64" s="42" t="str">
        <f t="shared" si="3"/>
        <v>VIGO</v>
      </c>
      <c r="B64" s="41">
        <f t="shared" si="4"/>
        <v>3354646</v>
      </c>
      <c r="C64" s="41">
        <f t="shared" si="5"/>
        <v>3034508</v>
      </c>
      <c r="D64" s="41">
        <f t="shared" si="6"/>
        <v>20</v>
      </c>
      <c r="E64" s="42" t="str">
        <f t="shared" si="2"/>
        <v>VILAGARCIA</v>
      </c>
      <c r="F64" s="42">
        <f t="shared" si="9"/>
        <v>750441</v>
      </c>
      <c r="G64" s="42">
        <f t="shared" si="8"/>
        <v>779460</v>
      </c>
    </row>
    <row r="65" spans="1:7" x14ac:dyDescent="0.25">
      <c r="A65" s="42" t="str">
        <f t="shared" si="3"/>
        <v>VILAGARCIA</v>
      </c>
      <c r="B65" s="41">
        <f t="shared" si="4"/>
        <v>750441</v>
      </c>
      <c r="C65" s="41">
        <f t="shared" si="5"/>
        <v>779460</v>
      </c>
      <c r="D65" s="41">
        <f t="shared" si="6"/>
        <v>27</v>
      </c>
      <c r="E65" s="42" t="str">
        <f t="shared" si="2"/>
        <v>MELILLA</v>
      </c>
      <c r="F65" s="42">
        <f t="shared" si="9"/>
        <v>540952</v>
      </c>
      <c r="G65" s="42">
        <f t="shared" si="8"/>
        <v>544794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716504</v>
      </c>
      <c r="C7" s="37">
        <v>751654</v>
      </c>
      <c r="D7" s="37">
        <v>5764233</v>
      </c>
      <c r="E7" s="37">
        <v>5753021</v>
      </c>
      <c r="F7" s="10">
        <f>((E7*100)/D7)-100</f>
        <v>-0.19450983331174143</v>
      </c>
      <c r="G7" s="1"/>
      <c r="H7" s="1"/>
      <c r="I7" s="1"/>
    </row>
    <row r="8" spans="1:12" x14ac:dyDescent="0.25">
      <c r="A8" s="11" t="s">
        <v>42</v>
      </c>
      <c r="B8" s="38">
        <v>8917</v>
      </c>
      <c r="C8" s="38">
        <v>7990</v>
      </c>
      <c r="D8" s="38">
        <v>120420</v>
      </c>
      <c r="E8" s="38">
        <v>127736</v>
      </c>
      <c r="F8" s="13">
        <f t="shared" ref="F8:F35" si="0">((E8*100)/D8)-100</f>
        <v>6.0754027570171019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5051</v>
      </c>
      <c r="E9" s="37">
        <v>3146</v>
      </c>
      <c r="F9" s="10">
        <f t="shared" si="0"/>
        <v>-37.715303900217776</v>
      </c>
      <c r="G9" s="1"/>
      <c r="H9" s="1"/>
      <c r="I9" s="1"/>
    </row>
    <row r="10" spans="1:12" x14ac:dyDescent="0.25">
      <c r="A10" s="11" t="s">
        <v>44</v>
      </c>
      <c r="B10" s="38">
        <v>62535</v>
      </c>
      <c r="C10" s="38">
        <v>47198</v>
      </c>
      <c r="D10" s="38">
        <v>551274</v>
      </c>
      <c r="E10" s="38">
        <v>420817</v>
      </c>
      <c r="F10" s="13">
        <f t="shared" si="0"/>
        <v>-23.664638637048</v>
      </c>
      <c r="G10" s="1"/>
      <c r="H10" s="1"/>
      <c r="I10" s="1"/>
    </row>
    <row r="11" spans="1:12" x14ac:dyDescent="0.25">
      <c r="A11" s="8" t="s">
        <v>45</v>
      </c>
      <c r="B11" s="37">
        <v>1562063</v>
      </c>
      <c r="C11" s="37">
        <v>1485265</v>
      </c>
      <c r="D11" s="37">
        <v>13406023</v>
      </c>
      <c r="E11" s="37">
        <v>12561370</v>
      </c>
      <c r="F11" s="10">
        <f t="shared" si="0"/>
        <v>-6.3005486414576524</v>
      </c>
      <c r="G11" s="1"/>
      <c r="H11" s="1"/>
      <c r="I11" s="1"/>
    </row>
    <row r="12" spans="1:12" x14ac:dyDescent="0.25">
      <c r="A12" s="11" t="s">
        <v>46</v>
      </c>
      <c r="B12" s="38">
        <v>4994</v>
      </c>
      <c r="C12" s="38">
        <v>10519</v>
      </c>
      <c r="D12" s="38">
        <v>51578</v>
      </c>
      <c r="E12" s="38">
        <v>53616</v>
      </c>
      <c r="F12" s="13">
        <f t="shared" si="0"/>
        <v>3.9512970646399594</v>
      </c>
      <c r="G12" s="1"/>
      <c r="H12" s="1"/>
      <c r="I12" s="1"/>
    </row>
    <row r="13" spans="1:12" x14ac:dyDescent="0.25">
      <c r="A13" s="8" t="s">
        <v>47</v>
      </c>
      <c r="B13" s="37">
        <v>233497</v>
      </c>
      <c r="C13" s="37">
        <v>277142</v>
      </c>
      <c r="D13" s="37">
        <v>1473539</v>
      </c>
      <c r="E13" s="37">
        <v>1491586</v>
      </c>
      <c r="F13" s="10">
        <f t="shared" si="0"/>
        <v>1.2247385376294773</v>
      </c>
      <c r="G13" s="1"/>
      <c r="H13" s="1"/>
      <c r="I13" s="1"/>
    </row>
    <row r="14" spans="1:12" x14ac:dyDescent="0.25">
      <c r="A14" s="11" t="s">
        <v>48</v>
      </c>
      <c r="B14" s="38">
        <v>747630</v>
      </c>
      <c r="C14" s="38">
        <v>904062</v>
      </c>
      <c r="D14" s="38">
        <v>6907528</v>
      </c>
      <c r="E14" s="38">
        <v>7067102</v>
      </c>
      <c r="F14" s="13">
        <f t="shared" si="0"/>
        <v>2.3101462636126797</v>
      </c>
      <c r="G14" s="1"/>
      <c r="H14" s="1"/>
      <c r="I14" s="1"/>
    </row>
    <row r="15" spans="1:12" x14ac:dyDescent="0.25">
      <c r="A15" s="8" t="s">
        <v>49</v>
      </c>
      <c r="B15" s="37">
        <v>2015913</v>
      </c>
      <c r="C15" s="37">
        <v>1901212</v>
      </c>
      <c r="D15" s="37">
        <v>14851645</v>
      </c>
      <c r="E15" s="37">
        <v>15125004</v>
      </c>
      <c r="F15" s="10">
        <f t="shared" si="0"/>
        <v>1.8405974557027207</v>
      </c>
      <c r="G15" s="1"/>
      <c r="H15" s="1"/>
      <c r="I15" s="1"/>
    </row>
    <row r="16" spans="1:12" x14ac:dyDescent="0.25">
      <c r="A16" s="11" t="s">
        <v>50</v>
      </c>
      <c r="B16" s="38">
        <v>1372442</v>
      </c>
      <c r="C16" s="38">
        <v>1770053</v>
      </c>
      <c r="D16" s="38">
        <v>12914057</v>
      </c>
      <c r="E16" s="38">
        <v>11517954</v>
      </c>
      <c r="F16" s="13">
        <f t="shared" si="0"/>
        <v>-10.810723539473301</v>
      </c>
      <c r="G16" s="1"/>
      <c r="H16" s="1"/>
      <c r="I16" s="1"/>
    </row>
    <row r="17" spans="1:9" x14ac:dyDescent="0.25">
      <c r="A17" s="8" t="s">
        <v>51</v>
      </c>
      <c r="B17" s="37">
        <v>627287</v>
      </c>
      <c r="C17" s="37">
        <v>463044</v>
      </c>
      <c r="D17" s="37">
        <v>5662082</v>
      </c>
      <c r="E17" s="37">
        <v>4651432</v>
      </c>
      <c r="F17" s="10">
        <f t="shared" si="0"/>
        <v>-17.84944124793671</v>
      </c>
      <c r="G17" s="1"/>
      <c r="H17" s="1"/>
      <c r="I17" s="1"/>
    </row>
    <row r="18" spans="1:9" x14ac:dyDescent="0.25">
      <c r="A18" s="11" t="s">
        <v>52</v>
      </c>
      <c r="B18" s="38">
        <v>87925</v>
      </c>
      <c r="C18" s="38">
        <v>141264</v>
      </c>
      <c r="D18" s="38">
        <v>677978</v>
      </c>
      <c r="E18" s="38">
        <v>741433</v>
      </c>
      <c r="F18" s="13">
        <f t="shared" si="0"/>
        <v>9.3594482416833529</v>
      </c>
      <c r="G18" s="1"/>
      <c r="H18" s="1"/>
      <c r="I18" s="1"/>
    </row>
    <row r="19" spans="1:9" x14ac:dyDescent="0.25">
      <c r="A19" s="8" t="s">
        <v>53</v>
      </c>
      <c r="B19" s="37">
        <v>85716</v>
      </c>
      <c r="C19" s="37">
        <v>141370</v>
      </c>
      <c r="D19" s="37">
        <v>636516</v>
      </c>
      <c r="E19" s="37">
        <v>918077</v>
      </c>
      <c r="F19" s="10">
        <f t="shared" si="0"/>
        <v>44.234708946829301</v>
      </c>
      <c r="G19" s="1"/>
      <c r="H19" s="1"/>
      <c r="I19" s="1"/>
    </row>
    <row r="20" spans="1:9" x14ac:dyDescent="0.25">
      <c r="A20" s="11" t="s">
        <v>54</v>
      </c>
      <c r="B20" s="38">
        <v>71668</v>
      </c>
      <c r="C20" s="38">
        <v>127142</v>
      </c>
      <c r="D20" s="38">
        <v>860229</v>
      </c>
      <c r="E20" s="38">
        <v>943574</v>
      </c>
      <c r="F20" s="13">
        <f t="shared" si="0"/>
        <v>9.6886991719646716</v>
      </c>
      <c r="G20" s="1"/>
      <c r="H20" s="1"/>
      <c r="I20" s="1"/>
    </row>
    <row r="21" spans="1:9" x14ac:dyDescent="0.25">
      <c r="A21" s="8" t="s">
        <v>55</v>
      </c>
      <c r="B21" s="37">
        <v>1259363</v>
      </c>
      <c r="C21" s="37">
        <v>1311705</v>
      </c>
      <c r="D21" s="37">
        <v>8522141</v>
      </c>
      <c r="E21" s="37">
        <v>8735910</v>
      </c>
      <c r="F21" s="10">
        <f t="shared" si="0"/>
        <v>2.5083954841864227</v>
      </c>
      <c r="G21" s="1"/>
      <c r="H21" s="1"/>
      <c r="I21" s="1"/>
    </row>
    <row r="22" spans="1:9" x14ac:dyDescent="0.25">
      <c r="A22" s="11" t="s">
        <v>56</v>
      </c>
      <c r="B22" s="38">
        <v>468934</v>
      </c>
      <c r="C22" s="38">
        <v>528365</v>
      </c>
      <c r="D22" s="38">
        <v>3062644</v>
      </c>
      <c r="E22" s="38">
        <v>3335176</v>
      </c>
      <c r="F22" s="13">
        <f t="shared" si="0"/>
        <v>8.8985856665025409</v>
      </c>
      <c r="G22" s="1"/>
      <c r="H22" s="1"/>
      <c r="I22" s="1"/>
    </row>
    <row r="23" spans="1:9" x14ac:dyDescent="0.25">
      <c r="A23" s="8" t="s">
        <v>57</v>
      </c>
      <c r="B23" s="37">
        <v>1930</v>
      </c>
      <c r="C23" s="37">
        <v>4043</v>
      </c>
      <c r="D23" s="37">
        <v>34390</v>
      </c>
      <c r="E23" s="37">
        <v>57295</v>
      </c>
      <c r="F23" s="10">
        <f t="shared" si="0"/>
        <v>66.603663855772027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10</v>
      </c>
      <c r="F24" s="17">
        <f t="shared" si="0"/>
        <v>0</v>
      </c>
      <c r="G24" s="1"/>
      <c r="H24" s="1"/>
      <c r="I24" s="1"/>
    </row>
    <row r="25" spans="1:9" x14ac:dyDescent="0.25">
      <c r="A25" s="8" t="s">
        <v>59</v>
      </c>
      <c r="B25" s="37">
        <v>9393</v>
      </c>
      <c r="C25" s="37">
        <v>6236</v>
      </c>
      <c r="D25" s="37">
        <v>51044</v>
      </c>
      <c r="E25" s="37">
        <v>43454</v>
      </c>
      <c r="F25" s="10">
        <f t="shared" si="0"/>
        <v>-14.869524331948909</v>
      </c>
      <c r="G25" s="1"/>
      <c r="H25" s="1"/>
      <c r="I25" s="1"/>
    </row>
    <row r="26" spans="1:9" x14ac:dyDescent="0.25">
      <c r="A26" s="11" t="s">
        <v>60</v>
      </c>
      <c r="B26" s="38">
        <v>109124</v>
      </c>
      <c r="C26" s="38">
        <v>129926</v>
      </c>
      <c r="D26" s="38">
        <v>931336</v>
      </c>
      <c r="E26" s="38">
        <v>1020449</v>
      </c>
      <c r="F26" s="13">
        <f t="shared" si="0"/>
        <v>9.5682975854041956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692171</v>
      </c>
      <c r="C28" s="38">
        <v>828530</v>
      </c>
      <c r="D28" s="38">
        <v>6365742</v>
      </c>
      <c r="E28" s="38">
        <v>6157116</v>
      </c>
      <c r="F28" s="13">
        <f t="shared" si="0"/>
        <v>-3.2773241516856899</v>
      </c>
      <c r="G28" s="1"/>
      <c r="H28" s="1"/>
      <c r="I28" s="1"/>
    </row>
    <row r="29" spans="1:9" x14ac:dyDescent="0.25">
      <c r="A29" s="8" t="s">
        <v>63</v>
      </c>
      <c r="B29" s="37">
        <v>32893</v>
      </c>
      <c r="C29" s="37">
        <v>25702</v>
      </c>
      <c r="D29" s="37">
        <v>272139</v>
      </c>
      <c r="E29" s="37">
        <v>297822</v>
      </c>
      <c r="F29" s="10">
        <f t="shared" si="0"/>
        <v>9.4374565938729802</v>
      </c>
      <c r="G29" s="1"/>
      <c r="H29" s="1"/>
      <c r="I29" s="1"/>
    </row>
    <row r="30" spans="1:9" x14ac:dyDescent="0.25">
      <c r="A30" s="11" t="s">
        <v>64</v>
      </c>
      <c r="B30" s="38">
        <v>19393</v>
      </c>
      <c r="C30" s="38">
        <v>9156</v>
      </c>
      <c r="D30" s="38">
        <v>259204</v>
      </c>
      <c r="E30" s="38">
        <v>220275</v>
      </c>
      <c r="F30" s="13">
        <f t="shared" si="0"/>
        <v>-15.018672551349511</v>
      </c>
      <c r="G30" s="1"/>
      <c r="H30" s="1"/>
      <c r="I30" s="1"/>
    </row>
    <row r="31" spans="1:9" x14ac:dyDescent="0.25">
      <c r="A31" s="8" t="s">
        <v>65</v>
      </c>
      <c r="B31" s="37">
        <v>1528361</v>
      </c>
      <c r="C31" s="37">
        <v>1817074</v>
      </c>
      <c r="D31" s="37">
        <v>12502874</v>
      </c>
      <c r="E31" s="37">
        <v>14055782</v>
      </c>
      <c r="F31" s="10">
        <f t="shared" si="0"/>
        <v>12.420408299723732</v>
      </c>
      <c r="G31" s="1"/>
      <c r="H31" s="1"/>
      <c r="I31" s="1"/>
    </row>
    <row r="32" spans="1:9" x14ac:dyDescent="0.25">
      <c r="A32" s="11" t="s">
        <v>66</v>
      </c>
      <c r="B32" s="38">
        <v>411214</v>
      </c>
      <c r="C32" s="38">
        <v>501512</v>
      </c>
      <c r="D32" s="38">
        <v>2624093</v>
      </c>
      <c r="E32" s="38">
        <v>3631007</v>
      </c>
      <c r="F32" s="13">
        <f t="shared" si="0"/>
        <v>38.371886971993746</v>
      </c>
      <c r="G32" s="1"/>
      <c r="H32" s="1"/>
      <c r="I32" s="1"/>
    </row>
    <row r="33" spans="1:9" x14ac:dyDescent="0.25">
      <c r="A33" s="8" t="s">
        <v>67</v>
      </c>
      <c r="B33" s="37">
        <v>979</v>
      </c>
      <c r="C33" s="37">
        <v>4561</v>
      </c>
      <c r="D33" s="37">
        <v>55128</v>
      </c>
      <c r="E33" s="37">
        <v>56674</v>
      </c>
      <c r="F33" s="10">
        <f t="shared" si="0"/>
        <v>2.8043825279349903</v>
      </c>
      <c r="G33" s="1"/>
      <c r="H33" s="1"/>
      <c r="I33" s="1"/>
    </row>
    <row r="34" spans="1:9" x14ac:dyDescent="0.25">
      <c r="A34" s="11" t="s">
        <v>68</v>
      </c>
      <c r="B34" s="38">
        <v>9418</v>
      </c>
      <c r="C34" s="38">
        <v>40905</v>
      </c>
      <c r="D34" s="38">
        <v>222548</v>
      </c>
      <c r="E34" s="38">
        <v>277562</v>
      </c>
      <c r="F34" s="13">
        <f t="shared" si="0"/>
        <v>24.720060391466106</v>
      </c>
      <c r="G34" s="1"/>
      <c r="H34" s="1"/>
      <c r="I34" s="1"/>
    </row>
    <row r="35" spans="1:9" x14ac:dyDescent="0.25">
      <c r="A35" s="14" t="s">
        <v>69</v>
      </c>
      <c r="B35" s="15">
        <f>SUM(B7:B34)</f>
        <v>12140264</v>
      </c>
      <c r="C35" s="15">
        <f t="shared" ref="C35:E35" si="1">SUM(C7:C34)</f>
        <v>13235630</v>
      </c>
      <c r="D35" s="15">
        <f t="shared" si="1"/>
        <v>98785446</v>
      </c>
      <c r="E35" s="15">
        <f t="shared" si="1"/>
        <v>99264400</v>
      </c>
      <c r="F35" s="16">
        <f t="shared" si="0"/>
        <v>0.4848426761164859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5753021</v>
      </c>
      <c r="C38" s="41">
        <f>D7</f>
        <v>5764233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BILBAO</v>
      </c>
      <c r="F38" s="42">
        <f>LOOKUP(E38,$A$38:$A$65,$B$38:$B$65)</f>
        <v>15125004</v>
      </c>
      <c r="G38" s="42">
        <f>LOOKUP(E38,$A$38:$A$65,$C$38:$C$65)</f>
        <v>14851645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127736</v>
      </c>
      <c r="C39" s="41">
        <f t="shared" ref="C39:C65" si="5">D8</f>
        <v>120420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14055782</v>
      </c>
      <c r="G39" s="42">
        <f t="shared" ref="G39:G65" si="8">LOOKUP(E39,$A$38:$A$65,$C$38:$C$65)</f>
        <v>12502874</v>
      </c>
    </row>
    <row r="40" spans="1:9" x14ac:dyDescent="0.25">
      <c r="A40" s="42" t="str">
        <f t="shared" si="3"/>
        <v>ALMERIA</v>
      </c>
      <c r="B40" s="41">
        <f t="shared" si="4"/>
        <v>3146</v>
      </c>
      <c r="C40" s="41">
        <f t="shared" si="5"/>
        <v>5051</v>
      </c>
      <c r="D40" s="41">
        <f t="shared" si="6"/>
        <v>26</v>
      </c>
      <c r="E40" s="42" t="str">
        <f t="shared" si="2"/>
        <v>BAHIA DE ALGECIRAS</v>
      </c>
      <c r="F40" s="42">
        <f t="shared" si="7"/>
        <v>12561370</v>
      </c>
      <c r="G40" s="42">
        <f t="shared" si="8"/>
        <v>13406023</v>
      </c>
    </row>
    <row r="41" spans="1:9" x14ac:dyDescent="0.25">
      <c r="A41" s="42" t="str">
        <f t="shared" si="3"/>
        <v>AVILES</v>
      </c>
      <c r="B41" s="41">
        <f t="shared" si="4"/>
        <v>420817</v>
      </c>
      <c r="C41" s="41">
        <f t="shared" si="5"/>
        <v>551274</v>
      </c>
      <c r="D41" s="41">
        <f t="shared" si="6"/>
        <v>17</v>
      </c>
      <c r="E41" s="42" t="str">
        <f t="shared" si="2"/>
        <v>CARTAGENA</v>
      </c>
      <c r="F41" s="42">
        <f t="shared" si="7"/>
        <v>11517954</v>
      </c>
      <c r="G41" s="42">
        <f t="shared" si="8"/>
        <v>12914057</v>
      </c>
    </row>
    <row r="42" spans="1:9" x14ac:dyDescent="0.25">
      <c r="A42" s="42" t="str">
        <f t="shared" si="3"/>
        <v>BAHIA DE ALGECIRAS</v>
      </c>
      <c r="B42" s="41">
        <f t="shared" si="4"/>
        <v>12561370</v>
      </c>
      <c r="C42" s="41">
        <f t="shared" si="5"/>
        <v>13406023</v>
      </c>
      <c r="D42" s="41">
        <f t="shared" si="6"/>
        <v>3</v>
      </c>
      <c r="E42" s="42" t="str">
        <f t="shared" si="2"/>
        <v>HUELVA</v>
      </c>
      <c r="F42" s="42">
        <f t="shared" si="7"/>
        <v>8735910</v>
      </c>
      <c r="G42" s="42">
        <f t="shared" si="8"/>
        <v>8522141</v>
      </c>
    </row>
    <row r="43" spans="1:9" x14ac:dyDescent="0.25">
      <c r="A43" s="42" t="str">
        <f t="shared" si="3"/>
        <v>BAHIA DE CADIZ</v>
      </c>
      <c r="B43" s="41">
        <f t="shared" si="4"/>
        <v>53616</v>
      </c>
      <c r="C43" s="41">
        <f t="shared" si="5"/>
        <v>51578</v>
      </c>
      <c r="D43" s="41">
        <f t="shared" si="6"/>
        <v>24</v>
      </c>
      <c r="E43" s="42" t="str">
        <f t="shared" si="2"/>
        <v>BARCELONA</v>
      </c>
      <c r="F43" s="42">
        <f t="shared" si="7"/>
        <v>7067102</v>
      </c>
      <c r="G43" s="42">
        <f t="shared" si="8"/>
        <v>6907528</v>
      </c>
    </row>
    <row r="44" spans="1:9" x14ac:dyDescent="0.25">
      <c r="A44" s="42" t="str">
        <f t="shared" si="3"/>
        <v>BALEARES</v>
      </c>
      <c r="B44" s="41">
        <f t="shared" si="4"/>
        <v>1491586</v>
      </c>
      <c r="C44" s="41">
        <f t="shared" si="5"/>
        <v>1473539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6157116</v>
      </c>
      <c r="G44" s="42">
        <f t="shared" si="8"/>
        <v>6365742</v>
      </c>
    </row>
    <row r="45" spans="1:9" x14ac:dyDescent="0.25">
      <c r="A45" s="42" t="str">
        <f t="shared" si="3"/>
        <v>BARCELONA</v>
      </c>
      <c r="B45" s="41">
        <f t="shared" si="4"/>
        <v>7067102</v>
      </c>
      <c r="C45" s="41">
        <f t="shared" si="5"/>
        <v>6907528</v>
      </c>
      <c r="D45" s="41">
        <f t="shared" si="6"/>
        <v>6</v>
      </c>
      <c r="E45" s="42" t="str">
        <f t="shared" si="2"/>
        <v>A CORUÑA</v>
      </c>
      <c r="F45" s="42">
        <f t="shared" si="7"/>
        <v>5753021</v>
      </c>
      <c r="G45" s="42">
        <f t="shared" si="8"/>
        <v>5764233</v>
      </c>
    </row>
    <row r="46" spans="1:9" x14ac:dyDescent="0.25">
      <c r="A46" s="42" t="str">
        <f t="shared" si="3"/>
        <v>BILBAO</v>
      </c>
      <c r="B46" s="41">
        <f t="shared" si="4"/>
        <v>15125004</v>
      </c>
      <c r="C46" s="41">
        <f t="shared" si="5"/>
        <v>14851645</v>
      </c>
      <c r="D46" s="41">
        <f t="shared" si="6"/>
        <v>1</v>
      </c>
      <c r="E46" s="42" t="str">
        <f t="shared" si="2"/>
        <v>CASTELLON</v>
      </c>
      <c r="F46" s="42">
        <f t="shared" si="7"/>
        <v>4651432</v>
      </c>
      <c r="G46" s="42">
        <f t="shared" si="8"/>
        <v>5662082</v>
      </c>
    </row>
    <row r="47" spans="1:9" x14ac:dyDescent="0.25">
      <c r="A47" s="42" t="str">
        <f t="shared" si="3"/>
        <v>CARTAGENA</v>
      </c>
      <c r="B47" s="41">
        <f t="shared" si="4"/>
        <v>11517954</v>
      </c>
      <c r="C47" s="41">
        <f t="shared" si="5"/>
        <v>12914057</v>
      </c>
      <c r="D47" s="41">
        <f t="shared" si="6"/>
        <v>4</v>
      </c>
      <c r="E47" s="42" t="str">
        <f t="shared" si="2"/>
        <v>VALENCIA</v>
      </c>
      <c r="F47" s="42">
        <f t="shared" si="7"/>
        <v>3631007</v>
      </c>
      <c r="G47" s="42">
        <f t="shared" si="8"/>
        <v>2624093</v>
      </c>
    </row>
    <row r="48" spans="1:9" x14ac:dyDescent="0.25">
      <c r="A48" s="42" t="str">
        <f t="shared" si="3"/>
        <v>CASTELLON</v>
      </c>
      <c r="B48" s="41">
        <f t="shared" si="4"/>
        <v>4651432</v>
      </c>
      <c r="C48" s="41">
        <f t="shared" si="5"/>
        <v>5662082</v>
      </c>
      <c r="D48" s="41">
        <f t="shared" si="6"/>
        <v>9</v>
      </c>
      <c r="E48" s="42" t="str">
        <f t="shared" si="2"/>
        <v>LAS PALMAS</v>
      </c>
      <c r="F48" s="42">
        <f t="shared" si="7"/>
        <v>3335176</v>
      </c>
      <c r="G48" s="42">
        <f t="shared" si="8"/>
        <v>3062644</v>
      </c>
    </row>
    <row r="49" spans="1:7" x14ac:dyDescent="0.25">
      <c r="A49" s="42" t="str">
        <f t="shared" si="3"/>
        <v>CEUTA</v>
      </c>
      <c r="B49" s="41">
        <f t="shared" si="4"/>
        <v>741433</v>
      </c>
      <c r="C49" s="41">
        <f t="shared" si="5"/>
        <v>677978</v>
      </c>
      <c r="D49" s="41">
        <f t="shared" si="6"/>
        <v>16</v>
      </c>
      <c r="E49" s="42" t="str">
        <f t="shared" si="2"/>
        <v>BALEARES</v>
      </c>
      <c r="F49" s="42">
        <f t="shared" si="7"/>
        <v>1491586</v>
      </c>
      <c r="G49" s="42">
        <f t="shared" si="8"/>
        <v>1473539</v>
      </c>
    </row>
    <row r="50" spans="1:7" x14ac:dyDescent="0.25">
      <c r="A50" s="42" t="str">
        <f t="shared" si="3"/>
        <v>FERROL-SAN CIBRAO</v>
      </c>
      <c r="B50" s="41">
        <f t="shared" si="4"/>
        <v>918077</v>
      </c>
      <c r="C50" s="41">
        <f t="shared" si="5"/>
        <v>636516</v>
      </c>
      <c r="D50" s="41">
        <f t="shared" si="6"/>
        <v>15</v>
      </c>
      <c r="E50" s="42" t="str">
        <f t="shared" si="2"/>
        <v>MOTRIL</v>
      </c>
      <c r="F50" s="42">
        <f t="shared" si="7"/>
        <v>1020449</v>
      </c>
      <c r="G50" s="42">
        <f t="shared" si="8"/>
        <v>931336</v>
      </c>
    </row>
    <row r="51" spans="1:7" x14ac:dyDescent="0.25">
      <c r="A51" s="42" t="str">
        <f t="shared" si="3"/>
        <v>GIJON</v>
      </c>
      <c r="B51" s="41">
        <f t="shared" si="4"/>
        <v>943574</v>
      </c>
      <c r="C51" s="41">
        <f t="shared" si="5"/>
        <v>860229</v>
      </c>
      <c r="D51" s="41">
        <f t="shared" si="6"/>
        <v>14</v>
      </c>
      <c r="E51" s="42" t="str">
        <f t="shared" si="2"/>
        <v>GIJON</v>
      </c>
      <c r="F51" s="42">
        <f t="shared" si="7"/>
        <v>943574</v>
      </c>
      <c r="G51" s="42">
        <f t="shared" si="8"/>
        <v>860229</v>
      </c>
    </row>
    <row r="52" spans="1:7" x14ac:dyDescent="0.25">
      <c r="A52" s="42" t="str">
        <f t="shared" si="3"/>
        <v>HUELVA</v>
      </c>
      <c r="B52" s="41">
        <f t="shared" si="4"/>
        <v>8735910</v>
      </c>
      <c r="C52" s="41">
        <f t="shared" si="5"/>
        <v>8522141</v>
      </c>
      <c r="D52" s="41">
        <f t="shared" si="6"/>
        <v>5</v>
      </c>
      <c r="E52" s="42" t="str">
        <f t="shared" si="2"/>
        <v>FERROL-SAN CIBRAO</v>
      </c>
      <c r="F52" s="42">
        <f t="shared" si="7"/>
        <v>918077</v>
      </c>
      <c r="G52" s="42">
        <f t="shared" si="8"/>
        <v>636516</v>
      </c>
    </row>
    <row r="53" spans="1:7" x14ac:dyDescent="0.25">
      <c r="A53" s="42" t="str">
        <f t="shared" si="3"/>
        <v>LAS PALMAS</v>
      </c>
      <c r="B53" s="41">
        <f t="shared" si="4"/>
        <v>3335176</v>
      </c>
      <c r="C53" s="41">
        <f t="shared" si="5"/>
        <v>3062644</v>
      </c>
      <c r="D53" s="41">
        <f t="shared" si="6"/>
        <v>11</v>
      </c>
      <c r="E53" s="42" t="str">
        <f t="shared" si="2"/>
        <v>CEUTA</v>
      </c>
      <c r="F53" s="42">
        <f t="shared" si="7"/>
        <v>741433</v>
      </c>
      <c r="G53" s="42">
        <f t="shared" si="8"/>
        <v>677978</v>
      </c>
    </row>
    <row r="54" spans="1:7" x14ac:dyDescent="0.25">
      <c r="A54" s="42" t="str">
        <f t="shared" si="3"/>
        <v>MALAGA</v>
      </c>
      <c r="B54" s="41">
        <f t="shared" si="4"/>
        <v>57295</v>
      </c>
      <c r="C54" s="41">
        <f t="shared" si="5"/>
        <v>34390</v>
      </c>
      <c r="D54" s="41">
        <f t="shared" si="6"/>
        <v>22</v>
      </c>
      <c r="E54" s="42" t="str">
        <f t="shared" si="2"/>
        <v>AVILES</v>
      </c>
      <c r="F54" s="42">
        <f t="shared" si="7"/>
        <v>420817</v>
      </c>
      <c r="G54" s="42">
        <f t="shared" si="8"/>
        <v>551274</v>
      </c>
    </row>
    <row r="55" spans="1:7" x14ac:dyDescent="0.25">
      <c r="A55" s="42" t="str">
        <f t="shared" si="3"/>
        <v>MARIN Y RIA DE PONTEVEDRA</v>
      </c>
      <c r="B55" s="41">
        <f t="shared" si="4"/>
        <v>10</v>
      </c>
      <c r="C55" s="41">
        <f t="shared" si="5"/>
        <v>10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297822</v>
      </c>
      <c r="G55" s="42">
        <f t="shared" si="8"/>
        <v>272139</v>
      </c>
    </row>
    <row r="56" spans="1:7" x14ac:dyDescent="0.25">
      <c r="A56" s="42" t="str">
        <f t="shared" si="3"/>
        <v>MELILLA</v>
      </c>
      <c r="B56" s="41">
        <f t="shared" si="4"/>
        <v>43454</v>
      </c>
      <c r="C56" s="41">
        <f t="shared" si="5"/>
        <v>51044</v>
      </c>
      <c r="D56" s="41">
        <f t="shared" si="6"/>
        <v>25</v>
      </c>
      <c r="E56" s="42" t="str">
        <f t="shared" si="2"/>
        <v>VILAGARCIA</v>
      </c>
      <c r="F56" s="42">
        <f t="shared" si="9"/>
        <v>277562</v>
      </c>
      <c r="G56" s="42">
        <f t="shared" si="8"/>
        <v>222548</v>
      </c>
    </row>
    <row r="57" spans="1:7" x14ac:dyDescent="0.25">
      <c r="A57" s="42" t="str">
        <f t="shared" si="3"/>
        <v>MOTRIL</v>
      </c>
      <c r="B57" s="41">
        <f t="shared" si="4"/>
        <v>1020449</v>
      </c>
      <c r="C57" s="41">
        <f t="shared" si="5"/>
        <v>931336</v>
      </c>
      <c r="D57" s="41">
        <f t="shared" si="6"/>
        <v>13</v>
      </c>
      <c r="E57" s="42" t="str">
        <f t="shared" si="2"/>
        <v>SEVILLA</v>
      </c>
      <c r="F57" s="42">
        <f t="shared" si="9"/>
        <v>220275</v>
      </c>
      <c r="G57" s="42">
        <f t="shared" si="8"/>
        <v>259204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127736</v>
      </c>
      <c r="G58" s="42">
        <f t="shared" si="8"/>
        <v>120420</v>
      </c>
    </row>
    <row r="59" spans="1:7" x14ac:dyDescent="0.25">
      <c r="A59" s="42" t="str">
        <f t="shared" si="3"/>
        <v>SANTA CRUZ DE TENERIFE</v>
      </c>
      <c r="B59" s="41">
        <f t="shared" si="4"/>
        <v>6157116</v>
      </c>
      <c r="C59" s="41">
        <f t="shared" si="5"/>
        <v>6365742</v>
      </c>
      <c r="D59" s="41">
        <f t="shared" si="6"/>
        <v>7</v>
      </c>
      <c r="E59" s="42" t="str">
        <f t="shared" si="2"/>
        <v>MALAGA</v>
      </c>
      <c r="F59" s="42">
        <f t="shared" si="9"/>
        <v>57295</v>
      </c>
      <c r="G59" s="42">
        <f t="shared" si="8"/>
        <v>34390</v>
      </c>
    </row>
    <row r="60" spans="1:7" x14ac:dyDescent="0.25">
      <c r="A60" s="42" t="str">
        <f t="shared" si="3"/>
        <v>SANTANDER</v>
      </c>
      <c r="B60" s="41">
        <f t="shared" si="4"/>
        <v>297822</v>
      </c>
      <c r="C60" s="41">
        <f t="shared" si="5"/>
        <v>272139</v>
      </c>
      <c r="D60" s="41">
        <f t="shared" si="6"/>
        <v>18</v>
      </c>
      <c r="E60" s="42" t="str">
        <f t="shared" si="2"/>
        <v>VIGO</v>
      </c>
      <c r="F60" s="42">
        <f t="shared" si="9"/>
        <v>56674</v>
      </c>
      <c r="G60" s="42">
        <f t="shared" si="8"/>
        <v>55128</v>
      </c>
    </row>
    <row r="61" spans="1:7" x14ac:dyDescent="0.25">
      <c r="A61" s="42" t="str">
        <f t="shared" si="3"/>
        <v>SEVILLA</v>
      </c>
      <c r="B61" s="41">
        <f t="shared" si="4"/>
        <v>220275</v>
      </c>
      <c r="C61" s="41">
        <f t="shared" si="5"/>
        <v>259204</v>
      </c>
      <c r="D61" s="41">
        <f t="shared" si="6"/>
        <v>20</v>
      </c>
      <c r="E61" s="42" t="str">
        <f t="shared" si="2"/>
        <v>BAHIA DE CADIZ</v>
      </c>
      <c r="F61" s="42">
        <f t="shared" si="9"/>
        <v>53616</v>
      </c>
      <c r="G61" s="42">
        <f t="shared" si="8"/>
        <v>51578</v>
      </c>
    </row>
    <row r="62" spans="1:7" x14ac:dyDescent="0.25">
      <c r="A62" s="42" t="str">
        <f t="shared" si="3"/>
        <v>TARRAGONA</v>
      </c>
      <c r="B62" s="41">
        <f t="shared" si="4"/>
        <v>14055782</v>
      </c>
      <c r="C62" s="41">
        <f t="shared" si="5"/>
        <v>12502874</v>
      </c>
      <c r="D62" s="41">
        <f t="shared" si="6"/>
        <v>2</v>
      </c>
      <c r="E62" s="42" t="str">
        <f t="shared" si="2"/>
        <v>MELILLA</v>
      </c>
      <c r="F62" s="42">
        <f t="shared" si="9"/>
        <v>43454</v>
      </c>
      <c r="G62" s="42">
        <f t="shared" si="8"/>
        <v>51044</v>
      </c>
    </row>
    <row r="63" spans="1:7" x14ac:dyDescent="0.25">
      <c r="A63" s="42" t="str">
        <f t="shared" si="3"/>
        <v>VALENCIA</v>
      </c>
      <c r="B63" s="41">
        <f t="shared" si="4"/>
        <v>3631007</v>
      </c>
      <c r="C63" s="41">
        <f t="shared" si="5"/>
        <v>2624093</v>
      </c>
      <c r="D63" s="41">
        <f t="shared" si="6"/>
        <v>10</v>
      </c>
      <c r="E63" s="42" t="str">
        <f t="shared" si="2"/>
        <v>ALMERIA</v>
      </c>
      <c r="F63" s="42">
        <f t="shared" si="9"/>
        <v>3146</v>
      </c>
      <c r="G63" s="42">
        <f t="shared" si="8"/>
        <v>5051</v>
      </c>
    </row>
    <row r="64" spans="1:7" x14ac:dyDescent="0.25">
      <c r="A64" s="42" t="str">
        <f t="shared" si="3"/>
        <v>VIGO</v>
      </c>
      <c r="B64" s="41">
        <f t="shared" si="4"/>
        <v>56674</v>
      </c>
      <c r="C64" s="41">
        <f t="shared" si="5"/>
        <v>55128</v>
      </c>
      <c r="D64" s="41">
        <f t="shared" si="6"/>
        <v>23</v>
      </c>
      <c r="E64" s="42" t="str">
        <f t="shared" si="2"/>
        <v>MARIN Y RIA DE PONTEVEDRA</v>
      </c>
      <c r="F64" s="42">
        <f t="shared" si="9"/>
        <v>10</v>
      </c>
      <c r="G64" s="42">
        <f t="shared" si="8"/>
        <v>10</v>
      </c>
    </row>
    <row r="65" spans="1:7" x14ac:dyDescent="0.25">
      <c r="A65" s="42" t="str">
        <f t="shared" si="3"/>
        <v>VILAGARCIA</v>
      </c>
      <c r="B65" s="41">
        <f t="shared" si="4"/>
        <v>277562</v>
      </c>
      <c r="C65" s="41">
        <f t="shared" si="5"/>
        <v>222548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397446</v>
      </c>
      <c r="C7" s="19">
        <v>305719</v>
      </c>
      <c r="D7" s="19">
        <v>2712798</v>
      </c>
      <c r="E7" s="19">
        <v>2682307</v>
      </c>
      <c r="F7" s="10">
        <f>((E7*100)/D7)-100</f>
        <v>-1.12396868473067</v>
      </c>
      <c r="G7" s="1"/>
      <c r="H7" s="1"/>
      <c r="I7" s="1"/>
    </row>
    <row r="8" spans="1:12" x14ac:dyDescent="0.25">
      <c r="A8" s="11" t="s">
        <v>42</v>
      </c>
      <c r="B8" s="20">
        <v>132986</v>
      </c>
      <c r="C8" s="20">
        <v>131308</v>
      </c>
      <c r="D8" s="20">
        <v>1156642</v>
      </c>
      <c r="E8" s="20">
        <v>1140574</v>
      </c>
      <c r="F8" s="13">
        <f t="shared" ref="F8:F35" si="0">((E8*100)/D8)-100</f>
        <v>-1.3891938905901782</v>
      </c>
      <c r="G8" s="1"/>
      <c r="H8" s="1"/>
      <c r="I8" s="1"/>
    </row>
    <row r="9" spans="1:12" x14ac:dyDescent="0.25">
      <c r="A9" s="8" t="s">
        <v>43</v>
      </c>
      <c r="B9" s="19">
        <v>394563</v>
      </c>
      <c r="C9" s="19">
        <v>427219</v>
      </c>
      <c r="D9" s="19">
        <v>4020280</v>
      </c>
      <c r="E9" s="19">
        <v>3832769</v>
      </c>
      <c r="F9" s="10">
        <f t="shared" si="0"/>
        <v>-4.6641278716905248</v>
      </c>
      <c r="G9" s="1"/>
      <c r="H9" s="1"/>
      <c r="I9" s="1"/>
    </row>
    <row r="10" spans="1:12" x14ac:dyDescent="0.25">
      <c r="A10" s="11" t="s">
        <v>44</v>
      </c>
      <c r="B10" s="20">
        <v>252283</v>
      </c>
      <c r="C10" s="20">
        <v>381040</v>
      </c>
      <c r="D10" s="20">
        <v>2541321</v>
      </c>
      <c r="E10" s="20">
        <v>2129232</v>
      </c>
      <c r="F10" s="13">
        <f t="shared" si="0"/>
        <v>-16.215543018768585</v>
      </c>
      <c r="G10" s="1"/>
      <c r="H10" s="1"/>
      <c r="I10" s="1"/>
    </row>
    <row r="11" spans="1:12" x14ac:dyDescent="0.25">
      <c r="A11" s="8" t="s">
        <v>45</v>
      </c>
      <c r="B11" s="19">
        <v>163583</v>
      </c>
      <c r="C11" s="19">
        <v>409711</v>
      </c>
      <c r="D11" s="19">
        <v>1726091</v>
      </c>
      <c r="E11" s="19">
        <v>2026239</v>
      </c>
      <c r="F11" s="10">
        <f t="shared" si="0"/>
        <v>17.388886217470571</v>
      </c>
      <c r="G11" s="1"/>
      <c r="H11" s="1"/>
      <c r="I11" s="1"/>
    </row>
    <row r="12" spans="1:12" x14ac:dyDescent="0.25">
      <c r="A12" s="11" t="s">
        <v>46</v>
      </c>
      <c r="B12" s="20">
        <v>171591</v>
      </c>
      <c r="C12" s="20">
        <v>381095</v>
      </c>
      <c r="D12" s="20">
        <v>1773847</v>
      </c>
      <c r="E12" s="20">
        <v>3167848</v>
      </c>
      <c r="F12" s="13">
        <f t="shared" si="0"/>
        <v>78.586315505226764</v>
      </c>
      <c r="G12" s="1"/>
      <c r="H12" s="1"/>
      <c r="I12" s="1"/>
    </row>
    <row r="13" spans="1:12" x14ac:dyDescent="0.25">
      <c r="A13" s="8" t="s">
        <v>47</v>
      </c>
      <c r="B13" s="19">
        <v>191129</v>
      </c>
      <c r="C13" s="19">
        <v>190340</v>
      </c>
      <c r="D13" s="19">
        <v>1466036</v>
      </c>
      <c r="E13" s="19">
        <v>1603368</v>
      </c>
      <c r="F13" s="10">
        <f t="shared" si="0"/>
        <v>9.3675735111552569</v>
      </c>
      <c r="G13" s="1"/>
      <c r="H13" s="1"/>
      <c r="I13" s="1"/>
    </row>
    <row r="14" spans="1:12" x14ac:dyDescent="0.25">
      <c r="A14" s="11" t="s">
        <v>48</v>
      </c>
      <c r="B14" s="20">
        <v>415637</v>
      </c>
      <c r="C14" s="20">
        <v>238331</v>
      </c>
      <c r="D14" s="20">
        <v>2804807</v>
      </c>
      <c r="E14" s="20">
        <v>2479131</v>
      </c>
      <c r="F14" s="13">
        <f t="shared" si="0"/>
        <v>-11.611351511886554</v>
      </c>
      <c r="G14" s="1"/>
      <c r="H14" s="1"/>
      <c r="I14" s="1"/>
    </row>
    <row r="15" spans="1:12" x14ac:dyDescent="0.25">
      <c r="A15" s="8" t="s">
        <v>49</v>
      </c>
      <c r="B15" s="19">
        <v>460924</v>
      </c>
      <c r="C15" s="19">
        <v>536897</v>
      </c>
      <c r="D15" s="19">
        <v>3463178</v>
      </c>
      <c r="E15" s="19">
        <v>3655118</v>
      </c>
      <c r="F15" s="10">
        <f t="shared" si="0"/>
        <v>5.5423082498214029</v>
      </c>
      <c r="G15" s="1"/>
      <c r="H15" s="1"/>
      <c r="I15" s="1"/>
    </row>
    <row r="16" spans="1:12" x14ac:dyDescent="0.25">
      <c r="A16" s="11" t="s">
        <v>50</v>
      </c>
      <c r="B16" s="20">
        <v>444312</v>
      </c>
      <c r="C16" s="20">
        <v>344019</v>
      </c>
      <c r="D16" s="20">
        <v>3516530</v>
      </c>
      <c r="E16" s="20">
        <v>3136647</v>
      </c>
      <c r="F16" s="13">
        <f t="shared" si="0"/>
        <v>-10.802780013251706</v>
      </c>
      <c r="G16" s="1"/>
      <c r="H16" s="1"/>
      <c r="I16" s="1"/>
    </row>
    <row r="17" spans="1:9" x14ac:dyDescent="0.25">
      <c r="A17" s="8" t="s">
        <v>51</v>
      </c>
      <c r="B17" s="19">
        <v>397339</v>
      </c>
      <c r="C17" s="19">
        <v>368642</v>
      </c>
      <c r="D17" s="19">
        <v>2322799</v>
      </c>
      <c r="E17" s="19">
        <v>2728958</v>
      </c>
      <c r="F17" s="10">
        <f t="shared" si="0"/>
        <v>17.485757484827573</v>
      </c>
      <c r="G17" s="1"/>
      <c r="H17" s="1"/>
      <c r="I17" s="1"/>
    </row>
    <row r="18" spans="1:9" x14ac:dyDescent="0.25">
      <c r="A18" s="11" t="s">
        <v>52</v>
      </c>
      <c r="B18" s="20">
        <v>3350</v>
      </c>
      <c r="C18" s="20">
        <v>7925</v>
      </c>
      <c r="D18" s="20">
        <v>43850</v>
      </c>
      <c r="E18" s="20">
        <v>56211</v>
      </c>
      <c r="F18" s="13">
        <f t="shared" si="0"/>
        <v>28.18928164196123</v>
      </c>
      <c r="G18" s="1"/>
      <c r="H18" s="1"/>
      <c r="I18" s="1"/>
    </row>
    <row r="19" spans="1:9" x14ac:dyDescent="0.25">
      <c r="A19" s="8" t="s">
        <v>53</v>
      </c>
      <c r="B19" s="19">
        <v>851501</v>
      </c>
      <c r="C19" s="19">
        <v>608963</v>
      </c>
      <c r="D19" s="19">
        <v>5810581</v>
      </c>
      <c r="E19" s="19">
        <v>5573893</v>
      </c>
      <c r="F19" s="10">
        <f t="shared" si="0"/>
        <v>-4.0733964469301753</v>
      </c>
      <c r="G19" s="1"/>
      <c r="H19" s="1"/>
      <c r="I19" s="1"/>
    </row>
    <row r="20" spans="1:9" x14ac:dyDescent="0.25">
      <c r="A20" s="11" t="s">
        <v>54</v>
      </c>
      <c r="B20" s="20">
        <v>1424124</v>
      </c>
      <c r="C20" s="20">
        <v>1508164</v>
      </c>
      <c r="D20" s="20">
        <v>12003422</v>
      </c>
      <c r="E20" s="20">
        <v>11784850</v>
      </c>
      <c r="F20" s="13">
        <f t="shared" si="0"/>
        <v>-1.8209140693378885</v>
      </c>
      <c r="G20" s="1"/>
      <c r="H20" s="1"/>
      <c r="I20" s="1"/>
    </row>
    <row r="21" spans="1:9" x14ac:dyDescent="0.25">
      <c r="A21" s="8" t="s">
        <v>55</v>
      </c>
      <c r="B21" s="19">
        <v>562536</v>
      </c>
      <c r="C21" s="19">
        <v>566849</v>
      </c>
      <c r="D21" s="19">
        <v>4551374</v>
      </c>
      <c r="E21" s="19">
        <v>4145414</v>
      </c>
      <c r="F21" s="10">
        <f t="shared" si="0"/>
        <v>-8.9195043079298699</v>
      </c>
      <c r="G21" s="1"/>
      <c r="H21" s="1"/>
      <c r="I21" s="1"/>
    </row>
    <row r="22" spans="1:9" x14ac:dyDescent="0.25">
      <c r="A22" s="11" t="s">
        <v>56</v>
      </c>
      <c r="B22" s="20">
        <v>116561</v>
      </c>
      <c r="C22" s="20">
        <v>93251</v>
      </c>
      <c r="D22" s="20">
        <v>1128202</v>
      </c>
      <c r="E22" s="20">
        <v>1113194</v>
      </c>
      <c r="F22" s="13">
        <f t="shared" si="0"/>
        <v>-1.3302582338978368</v>
      </c>
      <c r="G22" s="1"/>
      <c r="H22" s="1"/>
      <c r="I22" s="1"/>
    </row>
    <row r="23" spans="1:9" x14ac:dyDescent="0.25">
      <c r="A23" s="8" t="s">
        <v>57</v>
      </c>
      <c r="B23" s="19">
        <v>139401</v>
      </c>
      <c r="C23" s="19">
        <v>132883</v>
      </c>
      <c r="D23" s="19">
        <v>1160891</v>
      </c>
      <c r="E23" s="19">
        <v>969477</v>
      </c>
      <c r="F23" s="10">
        <f t="shared" si="0"/>
        <v>-16.488541990591713</v>
      </c>
      <c r="G23" s="1"/>
      <c r="H23" s="1"/>
      <c r="I23" s="1"/>
    </row>
    <row r="24" spans="1:9" x14ac:dyDescent="0.25">
      <c r="A24" s="11" t="s">
        <v>58</v>
      </c>
      <c r="B24" s="20">
        <v>83562</v>
      </c>
      <c r="C24" s="20">
        <v>50834</v>
      </c>
      <c r="D24" s="20">
        <v>596386</v>
      </c>
      <c r="E24" s="20">
        <v>526934</v>
      </c>
      <c r="F24" s="13">
        <f t="shared" si="0"/>
        <v>-11.64547792872402</v>
      </c>
      <c r="G24" s="1"/>
      <c r="H24" s="1"/>
      <c r="I24" s="1"/>
    </row>
    <row r="25" spans="1:9" x14ac:dyDescent="0.25">
      <c r="A25" s="8" t="s">
        <v>59</v>
      </c>
      <c r="B25" s="19">
        <v>5039</v>
      </c>
      <c r="C25" s="19">
        <v>2700</v>
      </c>
      <c r="D25" s="19">
        <v>34900</v>
      </c>
      <c r="E25" s="19">
        <v>36863</v>
      </c>
      <c r="F25" s="10">
        <f t="shared" si="0"/>
        <v>5.6246418338108839</v>
      </c>
      <c r="G25" s="1"/>
      <c r="H25" s="1"/>
      <c r="I25" s="1"/>
    </row>
    <row r="26" spans="1:9" x14ac:dyDescent="0.25">
      <c r="A26" s="11" t="s">
        <v>60</v>
      </c>
      <c r="B26" s="20">
        <v>78024</v>
      </c>
      <c r="C26" s="20">
        <v>100562</v>
      </c>
      <c r="D26" s="20">
        <v>800644</v>
      </c>
      <c r="E26" s="20">
        <v>717204</v>
      </c>
      <c r="F26" s="13">
        <f t="shared" si="0"/>
        <v>-10.421610603464217</v>
      </c>
      <c r="G26" s="1"/>
      <c r="H26" s="1"/>
      <c r="I26" s="1"/>
    </row>
    <row r="27" spans="1:9" x14ac:dyDescent="0.25">
      <c r="A27" s="8" t="s">
        <v>61</v>
      </c>
      <c r="B27" s="19">
        <v>190895</v>
      </c>
      <c r="C27" s="19">
        <v>183217</v>
      </c>
      <c r="D27" s="19">
        <v>2113809</v>
      </c>
      <c r="E27" s="19">
        <v>1786542</v>
      </c>
      <c r="F27" s="10">
        <f t="shared" si="0"/>
        <v>-15.482335442795446</v>
      </c>
      <c r="G27" s="1"/>
      <c r="H27" s="1"/>
      <c r="I27" s="1"/>
    </row>
    <row r="28" spans="1:9" x14ac:dyDescent="0.25">
      <c r="A28" s="11" t="s">
        <v>62</v>
      </c>
      <c r="B28" s="20">
        <v>109846</v>
      </c>
      <c r="C28" s="20">
        <v>187235</v>
      </c>
      <c r="D28" s="20">
        <v>1215374</v>
      </c>
      <c r="E28" s="20">
        <v>1086445</v>
      </c>
      <c r="F28" s="13">
        <f t="shared" si="0"/>
        <v>-10.608174932160793</v>
      </c>
      <c r="G28" s="1"/>
      <c r="H28" s="1"/>
      <c r="I28" s="1"/>
    </row>
    <row r="29" spans="1:9" x14ac:dyDescent="0.25">
      <c r="A29" s="8" t="s">
        <v>63</v>
      </c>
      <c r="B29" s="19">
        <v>323821</v>
      </c>
      <c r="C29" s="19">
        <v>477654</v>
      </c>
      <c r="D29" s="19">
        <v>2763831</v>
      </c>
      <c r="E29" s="19">
        <v>2892736</v>
      </c>
      <c r="F29" s="10">
        <f t="shared" si="0"/>
        <v>4.6639971836194007</v>
      </c>
      <c r="G29" s="1"/>
      <c r="H29" s="1"/>
      <c r="I29" s="1"/>
    </row>
    <row r="30" spans="1:9" x14ac:dyDescent="0.25">
      <c r="A30" s="11" t="s">
        <v>64</v>
      </c>
      <c r="B30" s="20">
        <v>304560</v>
      </c>
      <c r="C30" s="20">
        <v>207105</v>
      </c>
      <c r="D30" s="20">
        <v>1883693</v>
      </c>
      <c r="E30" s="20">
        <v>1483746</v>
      </c>
      <c r="F30" s="13">
        <f t="shared" si="0"/>
        <v>-21.232069132284295</v>
      </c>
      <c r="G30" s="1"/>
      <c r="H30" s="1"/>
      <c r="I30" s="1"/>
    </row>
    <row r="31" spans="1:9" x14ac:dyDescent="0.25">
      <c r="A31" s="8" t="s">
        <v>65</v>
      </c>
      <c r="B31" s="19">
        <v>1197186</v>
      </c>
      <c r="C31" s="19">
        <v>1262358</v>
      </c>
      <c r="D31" s="19">
        <v>7345534</v>
      </c>
      <c r="E31" s="19">
        <v>8775978</v>
      </c>
      <c r="F31" s="10">
        <f t="shared" si="0"/>
        <v>19.473655693377779</v>
      </c>
      <c r="G31" s="1"/>
      <c r="H31" s="1"/>
      <c r="I31" s="1"/>
    </row>
    <row r="32" spans="1:9" x14ac:dyDescent="0.25">
      <c r="A32" s="11" t="s">
        <v>66</v>
      </c>
      <c r="B32" s="20">
        <v>669901</v>
      </c>
      <c r="C32" s="20">
        <v>765967</v>
      </c>
      <c r="D32" s="20">
        <v>4710951</v>
      </c>
      <c r="E32" s="20">
        <v>4663914</v>
      </c>
      <c r="F32" s="13">
        <f t="shared" si="0"/>
        <v>-0.99846082033117511</v>
      </c>
      <c r="G32" s="1"/>
      <c r="H32" s="1"/>
      <c r="I32" s="1"/>
    </row>
    <row r="33" spans="1:9" x14ac:dyDescent="0.25">
      <c r="A33" s="8" t="s">
        <v>67</v>
      </c>
      <c r="B33" s="19">
        <v>51925</v>
      </c>
      <c r="C33" s="19">
        <v>52588</v>
      </c>
      <c r="D33" s="19">
        <v>469948</v>
      </c>
      <c r="E33" s="19">
        <v>426275</v>
      </c>
      <c r="F33" s="10">
        <f t="shared" si="0"/>
        <v>-9.2931558385183024</v>
      </c>
      <c r="G33" s="1"/>
      <c r="H33" s="1"/>
      <c r="I33" s="1"/>
    </row>
    <row r="34" spans="1:9" x14ac:dyDescent="0.25">
      <c r="A34" s="11" t="s">
        <v>68</v>
      </c>
      <c r="B34" s="20">
        <v>65819</v>
      </c>
      <c r="C34" s="20">
        <v>29618</v>
      </c>
      <c r="D34" s="20">
        <v>408928</v>
      </c>
      <c r="E34" s="20">
        <v>337200</v>
      </c>
      <c r="F34" s="13">
        <f t="shared" si="0"/>
        <v>-17.540496126457469</v>
      </c>
      <c r="G34" s="1"/>
      <c r="H34" s="1"/>
      <c r="I34" s="1"/>
    </row>
    <row r="35" spans="1:9" x14ac:dyDescent="0.25">
      <c r="A35" s="14" t="s">
        <v>69</v>
      </c>
      <c r="B35" s="15">
        <f>SUM(B7:B34)</f>
        <v>9599844</v>
      </c>
      <c r="C35" s="15">
        <f t="shared" ref="C35:E35" si="1">SUM(C7:C34)</f>
        <v>9952194</v>
      </c>
      <c r="D35" s="15">
        <f t="shared" si="1"/>
        <v>74546647</v>
      </c>
      <c r="E35" s="15">
        <f t="shared" si="1"/>
        <v>74959067</v>
      </c>
      <c r="F35" s="16">
        <f t="shared" si="0"/>
        <v>0.55323749168758241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2682307</v>
      </c>
      <c r="C38" s="41">
        <f>D7</f>
        <v>2712798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GIJON</v>
      </c>
      <c r="F38" s="42">
        <f>LOOKUP(E38,$A$38:$A$65,$B$38:$B$65)</f>
        <v>11784850</v>
      </c>
      <c r="G38" s="42">
        <f>LOOKUP(E38,$A$38:$A$65,$C$38:$C$65)</f>
        <v>12003422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1140574</v>
      </c>
      <c r="C39" s="41">
        <f t="shared" ref="C39:C65" si="5">D8</f>
        <v>1156642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8775978</v>
      </c>
      <c r="G39" s="42">
        <f t="shared" ref="G39:G65" si="8">LOOKUP(E39,$A$38:$A$65,$C$38:$C$65)</f>
        <v>7345534</v>
      </c>
    </row>
    <row r="40" spans="1:9" x14ac:dyDescent="0.25">
      <c r="A40" s="42" t="str">
        <f t="shared" si="3"/>
        <v>ALMERIA</v>
      </c>
      <c r="B40" s="41">
        <f t="shared" si="4"/>
        <v>3832769</v>
      </c>
      <c r="C40" s="41">
        <f t="shared" si="5"/>
        <v>4020280</v>
      </c>
      <c r="D40" s="41">
        <f t="shared" si="6"/>
        <v>6</v>
      </c>
      <c r="E40" s="42" t="str">
        <f t="shared" si="2"/>
        <v>FERROL-SAN CIBRAO</v>
      </c>
      <c r="F40" s="42">
        <f t="shared" si="7"/>
        <v>5573893</v>
      </c>
      <c r="G40" s="42">
        <f t="shared" si="8"/>
        <v>5810581</v>
      </c>
    </row>
    <row r="41" spans="1:9" x14ac:dyDescent="0.25">
      <c r="A41" s="42" t="str">
        <f t="shared" si="3"/>
        <v>AVILES</v>
      </c>
      <c r="B41" s="41">
        <f t="shared" si="4"/>
        <v>2129232</v>
      </c>
      <c r="C41" s="41">
        <f t="shared" si="5"/>
        <v>2541321</v>
      </c>
      <c r="D41" s="41">
        <f t="shared" si="6"/>
        <v>14</v>
      </c>
      <c r="E41" s="42" t="str">
        <f t="shared" si="2"/>
        <v>VALENCIA</v>
      </c>
      <c r="F41" s="42">
        <f t="shared" si="7"/>
        <v>4663914</v>
      </c>
      <c r="G41" s="42">
        <f t="shared" si="8"/>
        <v>4710951</v>
      </c>
    </row>
    <row r="42" spans="1:9" x14ac:dyDescent="0.25">
      <c r="A42" s="42" t="str">
        <f t="shared" si="3"/>
        <v>BAHIA DE ALGECIRAS</v>
      </c>
      <c r="B42" s="41">
        <f t="shared" si="4"/>
        <v>2026239</v>
      </c>
      <c r="C42" s="41">
        <f t="shared" si="5"/>
        <v>1726091</v>
      </c>
      <c r="D42" s="41">
        <f t="shared" si="6"/>
        <v>15</v>
      </c>
      <c r="E42" s="42" t="str">
        <f t="shared" si="2"/>
        <v>HUELVA</v>
      </c>
      <c r="F42" s="42">
        <f t="shared" si="7"/>
        <v>4145414</v>
      </c>
      <c r="G42" s="42">
        <f t="shared" si="8"/>
        <v>4551374</v>
      </c>
    </row>
    <row r="43" spans="1:9" x14ac:dyDescent="0.25">
      <c r="A43" s="42" t="str">
        <f t="shared" si="3"/>
        <v>BAHIA DE CADIZ</v>
      </c>
      <c r="B43" s="41">
        <f t="shared" si="4"/>
        <v>3167848</v>
      </c>
      <c r="C43" s="41">
        <f t="shared" si="5"/>
        <v>1773847</v>
      </c>
      <c r="D43" s="41">
        <f t="shared" si="6"/>
        <v>8</v>
      </c>
      <c r="E43" s="42" t="str">
        <f t="shared" si="2"/>
        <v>ALMERIA</v>
      </c>
      <c r="F43" s="42">
        <f t="shared" si="7"/>
        <v>3832769</v>
      </c>
      <c r="G43" s="42">
        <f t="shared" si="8"/>
        <v>4020280</v>
      </c>
    </row>
    <row r="44" spans="1:9" x14ac:dyDescent="0.25">
      <c r="A44" s="42" t="str">
        <f t="shared" si="3"/>
        <v>BALEARES</v>
      </c>
      <c r="B44" s="41">
        <f t="shared" si="4"/>
        <v>1603368</v>
      </c>
      <c r="C44" s="41">
        <f t="shared" si="5"/>
        <v>1466036</v>
      </c>
      <c r="D44" s="41">
        <f t="shared" si="6"/>
        <v>17</v>
      </c>
      <c r="E44" s="42" t="str">
        <f t="shared" si="2"/>
        <v>BILBAO</v>
      </c>
      <c r="F44" s="42">
        <f t="shared" si="7"/>
        <v>3655118</v>
      </c>
      <c r="G44" s="42">
        <f t="shared" si="8"/>
        <v>3463178</v>
      </c>
    </row>
    <row r="45" spans="1:9" x14ac:dyDescent="0.25">
      <c r="A45" s="42" t="str">
        <f t="shared" si="3"/>
        <v>BARCELONA</v>
      </c>
      <c r="B45" s="41">
        <f t="shared" si="4"/>
        <v>2479131</v>
      </c>
      <c r="C45" s="41">
        <f t="shared" si="5"/>
        <v>2804807</v>
      </c>
      <c r="D45" s="41">
        <f t="shared" si="6"/>
        <v>13</v>
      </c>
      <c r="E45" s="42" t="str">
        <f t="shared" si="2"/>
        <v>BAHIA DE CADIZ</v>
      </c>
      <c r="F45" s="42">
        <f t="shared" si="7"/>
        <v>3167848</v>
      </c>
      <c r="G45" s="42">
        <f t="shared" si="8"/>
        <v>1773847</v>
      </c>
    </row>
    <row r="46" spans="1:9" x14ac:dyDescent="0.25">
      <c r="A46" s="42" t="str">
        <f t="shared" si="3"/>
        <v>BILBAO</v>
      </c>
      <c r="B46" s="41">
        <f t="shared" si="4"/>
        <v>3655118</v>
      </c>
      <c r="C46" s="41">
        <f t="shared" si="5"/>
        <v>3463178</v>
      </c>
      <c r="D46" s="41">
        <f t="shared" si="6"/>
        <v>7</v>
      </c>
      <c r="E46" s="42" t="str">
        <f t="shared" si="2"/>
        <v>CARTAGENA</v>
      </c>
      <c r="F46" s="42">
        <f t="shared" si="7"/>
        <v>3136647</v>
      </c>
      <c r="G46" s="42">
        <f t="shared" si="8"/>
        <v>3516530</v>
      </c>
    </row>
    <row r="47" spans="1:9" x14ac:dyDescent="0.25">
      <c r="A47" s="42" t="str">
        <f t="shared" si="3"/>
        <v>CARTAGENA</v>
      </c>
      <c r="B47" s="41">
        <f t="shared" si="4"/>
        <v>3136647</v>
      </c>
      <c r="C47" s="41">
        <f t="shared" si="5"/>
        <v>3516530</v>
      </c>
      <c r="D47" s="41">
        <f t="shared" si="6"/>
        <v>9</v>
      </c>
      <c r="E47" s="42" t="str">
        <f t="shared" si="2"/>
        <v>SANTANDER</v>
      </c>
      <c r="F47" s="42">
        <f t="shared" si="7"/>
        <v>2892736</v>
      </c>
      <c r="G47" s="42">
        <f t="shared" si="8"/>
        <v>2763831</v>
      </c>
    </row>
    <row r="48" spans="1:9" x14ac:dyDescent="0.25">
      <c r="A48" s="42" t="str">
        <f t="shared" si="3"/>
        <v>CASTELLON</v>
      </c>
      <c r="B48" s="41">
        <f t="shared" si="4"/>
        <v>2728958</v>
      </c>
      <c r="C48" s="41">
        <f t="shared" si="5"/>
        <v>2322799</v>
      </c>
      <c r="D48" s="41">
        <f t="shared" si="6"/>
        <v>11</v>
      </c>
      <c r="E48" s="42" t="str">
        <f t="shared" si="2"/>
        <v>CASTELLON</v>
      </c>
      <c r="F48" s="42">
        <f t="shared" si="7"/>
        <v>2728958</v>
      </c>
      <c r="G48" s="42">
        <f t="shared" si="8"/>
        <v>2322799</v>
      </c>
    </row>
    <row r="49" spans="1:7" x14ac:dyDescent="0.25">
      <c r="A49" s="42" t="str">
        <f t="shared" si="3"/>
        <v>CEUTA</v>
      </c>
      <c r="B49" s="41">
        <f t="shared" si="4"/>
        <v>56211</v>
      </c>
      <c r="C49" s="41">
        <f t="shared" si="5"/>
        <v>43850</v>
      </c>
      <c r="D49" s="41">
        <f t="shared" si="6"/>
        <v>27</v>
      </c>
      <c r="E49" s="42" t="str">
        <f t="shared" si="2"/>
        <v>A CORUÑA</v>
      </c>
      <c r="F49" s="42">
        <f t="shared" si="7"/>
        <v>2682307</v>
      </c>
      <c r="G49" s="42">
        <f t="shared" si="8"/>
        <v>2712798</v>
      </c>
    </row>
    <row r="50" spans="1:7" x14ac:dyDescent="0.25">
      <c r="A50" s="42" t="str">
        <f t="shared" si="3"/>
        <v>FERROL-SAN CIBRAO</v>
      </c>
      <c r="B50" s="41">
        <f t="shared" si="4"/>
        <v>5573893</v>
      </c>
      <c r="C50" s="41">
        <f t="shared" si="5"/>
        <v>5810581</v>
      </c>
      <c r="D50" s="41">
        <f t="shared" si="6"/>
        <v>3</v>
      </c>
      <c r="E50" s="42" t="str">
        <f t="shared" si="2"/>
        <v>BARCELONA</v>
      </c>
      <c r="F50" s="42">
        <f t="shared" si="7"/>
        <v>2479131</v>
      </c>
      <c r="G50" s="42">
        <f t="shared" si="8"/>
        <v>2804807</v>
      </c>
    </row>
    <row r="51" spans="1:7" x14ac:dyDescent="0.25">
      <c r="A51" s="42" t="str">
        <f t="shared" si="3"/>
        <v>GIJON</v>
      </c>
      <c r="B51" s="41">
        <f t="shared" si="4"/>
        <v>11784850</v>
      </c>
      <c r="C51" s="41">
        <f t="shared" si="5"/>
        <v>12003422</v>
      </c>
      <c r="D51" s="41">
        <f t="shared" si="6"/>
        <v>1</v>
      </c>
      <c r="E51" s="42" t="str">
        <f t="shared" si="2"/>
        <v>AVILES</v>
      </c>
      <c r="F51" s="42">
        <f t="shared" si="7"/>
        <v>2129232</v>
      </c>
      <c r="G51" s="42">
        <f t="shared" si="8"/>
        <v>2541321</v>
      </c>
    </row>
    <row r="52" spans="1:7" x14ac:dyDescent="0.25">
      <c r="A52" s="42" t="str">
        <f t="shared" si="3"/>
        <v>HUELVA</v>
      </c>
      <c r="B52" s="41">
        <f t="shared" si="4"/>
        <v>4145414</v>
      </c>
      <c r="C52" s="41">
        <f t="shared" si="5"/>
        <v>4551374</v>
      </c>
      <c r="D52" s="41">
        <f t="shared" si="6"/>
        <v>5</v>
      </c>
      <c r="E52" s="42" t="str">
        <f t="shared" si="2"/>
        <v>BAHIA DE ALGECIRAS</v>
      </c>
      <c r="F52" s="42">
        <f t="shared" si="7"/>
        <v>2026239</v>
      </c>
      <c r="G52" s="42">
        <f t="shared" si="8"/>
        <v>1726091</v>
      </c>
    </row>
    <row r="53" spans="1:7" x14ac:dyDescent="0.25">
      <c r="A53" s="42" t="str">
        <f t="shared" si="3"/>
        <v>LAS PALMAS</v>
      </c>
      <c r="B53" s="41">
        <f t="shared" si="4"/>
        <v>1113194</v>
      </c>
      <c r="C53" s="41">
        <f t="shared" si="5"/>
        <v>1128202</v>
      </c>
      <c r="D53" s="41">
        <f t="shared" si="6"/>
        <v>20</v>
      </c>
      <c r="E53" s="42" t="str">
        <f t="shared" si="2"/>
        <v>PASAIA</v>
      </c>
      <c r="F53" s="42">
        <f t="shared" si="7"/>
        <v>1786542</v>
      </c>
      <c r="G53" s="42">
        <f t="shared" si="8"/>
        <v>2113809</v>
      </c>
    </row>
    <row r="54" spans="1:7" x14ac:dyDescent="0.25">
      <c r="A54" s="42" t="str">
        <f t="shared" si="3"/>
        <v>MALAGA</v>
      </c>
      <c r="B54" s="41">
        <f t="shared" si="4"/>
        <v>969477</v>
      </c>
      <c r="C54" s="41">
        <f t="shared" si="5"/>
        <v>1160891</v>
      </c>
      <c r="D54" s="41">
        <f t="shared" si="6"/>
        <v>22</v>
      </c>
      <c r="E54" s="42" t="str">
        <f t="shared" si="2"/>
        <v>BALEARES</v>
      </c>
      <c r="F54" s="42">
        <f t="shared" si="7"/>
        <v>1603368</v>
      </c>
      <c r="G54" s="42">
        <f t="shared" si="8"/>
        <v>1466036</v>
      </c>
    </row>
    <row r="55" spans="1:7" x14ac:dyDescent="0.25">
      <c r="A55" s="42" t="str">
        <f t="shared" si="3"/>
        <v>MARIN Y RIA DE PONTEVEDRA</v>
      </c>
      <c r="B55" s="41">
        <f t="shared" si="4"/>
        <v>526934</v>
      </c>
      <c r="C55" s="41">
        <f t="shared" si="5"/>
        <v>596386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1483746</v>
      </c>
      <c r="G55" s="42">
        <f t="shared" si="8"/>
        <v>1883693</v>
      </c>
    </row>
    <row r="56" spans="1:7" x14ac:dyDescent="0.25">
      <c r="A56" s="42" t="str">
        <f t="shared" si="3"/>
        <v>MELILLA</v>
      </c>
      <c r="B56" s="41">
        <f t="shared" si="4"/>
        <v>36863</v>
      </c>
      <c r="C56" s="41">
        <f t="shared" si="5"/>
        <v>34900</v>
      </c>
      <c r="D56" s="41">
        <f t="shared" si="6"/>
        <v>28</v>
      </c>
      <c r="E56" s="42" t="str">
        <f t="shared" si="2"/>
        <v>ALICANTE</v>
      </c>
      <c r="F56" s="42">
        <f t="shared" si="9"/>
        <v>1140574</v>
      </c>
      <c r="G56" s="42">
        <f t="shared" si="8"/>
        <v>1156642</v>
      </c>
    </row>
    <row r="57" spans="1:7" x14ac:dyDescent="0.25">
      <c r="A57" s="42" t="str">
        <f t="shared" si="3"/>
        <v>MOTRIL</v>
      </c>
      <c r="B57" s="41">
        <f t="shared" si="4"/>
        <v>717204</v>
      </c>
      <c r="C57" s="41">
        <f t="shared" si="5"/>
        <v>800644</v>
      </c>
      <c r="D57" s="41">
        <f t="shared" si="6"/>
        <v>23</v>
      </c>
      <c r="E57" s="42" t="str">
        <f t="shared" si="2"/>
        <v>LAS PALMAS</v>
      </c>
      <c r="F57" s="42">
        <f t="shared" si="9"/>
        <v>1113194</v>
      </c>
      <c r="G57" s="42">
        <f t="shared" si="8"/>
        <v>1128202</v>
      </c>
    </row>
    <row r="58" spans="1:7" x14ac:dyDescent="0.25">
      <c r="A58" s="42" t="str">
        <f t="shared" si="3"/>
        <v>PASAIA</v>
      </c>
      <c r="B58" s="41">
        <f t="shared" si="4"/>
        <v>1786542</v>
      </c>
      <c r="C58" s="41">
        <f t="shared" si="5"/>
        <v>2113809</v>
      </c>
      <c r="D58" s="41">
        <f t="shared" si="6"/>
        <v>16</v>
      </c>
      <c r="E58" s="42" t="str">
        <f t="shared" si="2"/>
        <v>SANTA CRUZ DE TENERIFE</v>
      </c>
      <c r="F58" s="42">
        <f t="shared" si="9"/>
        <v>1086445</v>
      </c>
      <c r="G58" s="42">
        <f t="shared" si="8"/>
        <v>1215374</v>
      </c>
    </row>
    <row r="59" spans="1:7" x14ac:dyDescent="0.25">
      <c r="A59" s="42" t="str">
        <f t="shared" si="3"/>
        <v>SANTA CRUZ DE TENERIFE</v>
      </c>
      <c r="B59" s="41">
        <f t="shared" si="4"/>
        <v>1086445</v>
      </c>
      <c r="C59" s="41">
        <f t="shared" si="5"/>
        <v>1215374</v>
      </c>
      <c r="D59" s="41">
        <f t="shared" si="6"/>
        <v>21</v>
      </c>
      <c r="E59" s="42" t="str">
        <f t="shared" si="2"/>
        <v>MALAGA</v>
      </c>
      <c r="F59" s="42">
        <f t="shared" si="9"/>
        <v>969477</v>
      </c>
      <c r="G59" s="42">
        <f t="shared" si="8"/>
        <v>1160891</v>
      </c>
    </row>
    <row r="60" spans="1:7" x14ac:dyDescent="0.25">
      <c r="A60" s="42" t="str">
        <f t="shared" si="3"/>
        <v>SANTANDER</v>
      </c>
      <c r="B60" s="41">
        <f t="shared" si="4"/>
        <v>2892736</v>
      </c>
      <c r="C60" s="41">
        <f t="shared" si="5"/>
        <v>2763831</v>
      </c>
      <c r="D60" s="41">
        <f t="shared" si="6"/>
        <v>10</v>
      </c>
      <c r="E60" s="42" t="str">
        <f t="shared" si="2"/>
        <v>MOTRIL</v>
      </c>
      <c r="F60" s="42">
        <f t="shared" si="9"/>
        <v>717204</v>
      </c>
      <c r="G60" s="42">
        <f t="shared" si="8"/>
        <v>800644</v>
      </c>
    </row>
    <row r="61" spans="1:7" x14ac:dyDescent="0.25">
      <c r="A61" s="42" t="str">
        <f t="shared" si="3"/>
        <v>SEVILLA</v>
      </c>
      <c r="B61" s="41">
        <f t="shared" si="4"/>
        <v>1483746</v>
      </c>
      <c r="C61" s="41">
        <f t="shared" si="5"/>
        <v>1883693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526934</v>
      </c>
      <c r="G61" s="42">
        <f t="shared" si="8"/>
        <v>596386</v>
      </c>
    </row>
    <row r="62" spans="1:7" x14ac:dyDescent="0.25">
      <c r="A62" s="42" t="str">
        <f t="shared" si="3"/>
        <v>TARRAGONA</v>
      </c>
      <c r="B62" s="41">
        <f t="shared" si="4"/>
        <v>8775978</v>
      </c>
      <c r="C62" s="41">
        <f t="shared" si="5"/>
        <v>7345534</v>
      </c>
      <c r="D62" s="41">
        <f t="shared" si="6"/>
        <v>2</v>
      </c>
      <c r="E62" s="42" t="str">
        <f t="shared" si="2"/>
        <v>VIGO</v>
      </c>
      <c r="F62" s="42">
        <f t="shared" si="9"/>
        <v>426275</v>
      </c>
      <c r="G62" s="42">
        <f t="shared" si="8"/>
        <v>469948</v>
      </c>
    </row>
    <row r="63" spans="1:7" x14ac:dyDescent="0.25">
      <c r="A63" s="42" t="str">
        <f t="shared" si="3"/>
        <v>VALENCIA</v>
      </c>
      <c r="B63" s="41">
        <f t="shared" si="4"/>
        <v>4663914</v>
      </c>
      <c r="C63" s="41">
        <f t="shared" si="5"/>
        <v>4710951</v>
      </c>
      <c r="D63" s="41">
        <f t="shared" si="6"/>
        <v>4</v>
      </c>
      <c r="E63" s="42" t="str">
        <f t="shared" si="2"/>
        <v>VILAGARCIA</v>
      </c>
      <c r="F63" s="42">
        <f t="shared" si="9"/>
        <v>337200</v>
      </c>
      <c r="G63" s="42">
        <f t="shared" si="8"/>
        <v>408928</v>
      </c>
    </row>
    <row r="64" spans="1:7" x14ac:dyDescent="0.25">
      <c r="A64" s="42" t="str">
        <f t="shared" si="3"/>
        <v>VIGO</v>
      </c>
      <c r="B64" s="41">
        <f t="shared" si="4"/>
        <v>426275</v>
      </c>
      <c r="C64" s="41">
        <f t="shared" si="5"/>
        <v>469948</v>
      </c>
      <c r="D64" s="41">
        <f t="shared" si="6"/>
        <v>25</v>
      </c>
      <c r="E64" s="42" t="str">
        <f t="shared" si="2"/>
        <v>CEUTA</v>
      </c>
      <c r="F64" s="42">
        <f t="shared" si="9"/>
        <v>56211</v>
      </c>
      <c r="G64" s="42">
        <f t="shared" si="8"/>
        <v>43850</v>
      </c>
    </row>
    <row r="65" spans="1:7" x14ac:dyDescent="0.25">
      <c r="A65" s="42" t="str">
        <f t="shared" si="3"/>
        <v>VILAGARCIA</v>
      </c>
      <c r="B65" s="41">
        <f t="shared" si="4"/>
        <v>337200</v>
      </c>
      <c r="C65" s="41">
        <f t="shared" si="5"/>
        <v>408928</v>
      </c>
      <c r="D65" s="41">
        <f t="shared" si="6"/>
        <v>26</v>
      </c>
      <c r="E65" s="42" t="str">
        <f t="shared" si="2"/>
        <v>MELILLA</v>
      </c>
      <c r="F65" s="42">
        <f t="shared" si="9"/>
        <v>36863</v>
      </c>
      <c r="G65" s="42">
        <f t="shared" si="8"/>
        <v>34900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86221</v>
      </c>
      <c r="C7" s="21">
        <v>146165</v>
      </c>
      <c r="D7" s="21">
        <v>710872</v>
      </c>
      <c r="E7" s="21">
        <v>864137</v>
      </c>
      <c r="F7" s="10">
        <f>((E7*100)/D7)-100</f>
        <v>21.560140222149698</v>
      </c>
      <c r="G7" s="1"/>
      <c r="H7" s="1"/>
      <c r="I7" s="1"/>
    </row>
    <row r="8" spans="1:12" x14ac:dyDescent="0.25">
      <c r="A8" s="11" t="s">
        <v>42</v>
      </c>
      <c r="B8" s="22">
        <v>131842</v>
      </c>
      <c r="C8" s="22">
        <v>144653</v>
      </c>
      <c r="D8" s="22">
        <v>1147878</v>
      </c>
      <c r="E8" s="22">
        <v>1299357</v>
      </c>
      <c r="F8" s="13">
        <f t="shared" ref="F8:F35" si="0">((E8*100)/D8)-100</f>
        <v>13.196437252042458</v>
      </c>
      <c r="G8" s="1"/>
      <c r="H8" s="1"/>
      <c r="I8" s="1"/>
    </row>
    <row r="9" spans="1:12" x14ac:dyDescent="0.25">
      <c r="A9" s="8" t="s">
        <v>43</v>
      </c>
      <c r="B9" s="21">
        <v>33083</v>
      </c>
      <c r="C9" s="21">
        <v>37891</v>
      </c>
      <c r="D9" s="21">
        <v>373750</v>
      </c>
      <c r="E9" s="21">
        <v>406116</v>
      </c>
      <c r="F9" s="10">
        <f t="shared" si="0"/>
        <v>8.6597993311036845</v>
      </c>
      <c r="G9" s="1"/>
      <c r="H9" s="1"/>
      <c r="I9" s="1"/>
    </row>
    <row r="10" spans="1:12" x14ac:dyDescent="0.25">
      <c r="A10" s="11" t="s">
        <v>44</v>
      </c>
      <c r="B10" s="22">
        <v>117317</v>
      </c>
      <c r="C10" s="22">
        <v>122204</v>
      </c>
      <c r="D10" s="22">
        <v>1039155</v>
      </c>
      <c r="E10" s="22">
        <v>1039836</v>
      </c>
      <c r="F10" s="13">
        <f t="shared" si="0"/>
        <v>6.5534015618453623E-2</v>
      </c>
      <c r="G10" s="1"/>
      <c r="H10" s="1"/>
      <c r="I10" s="1"/>
    </row>
    <row r="11" spans="1:12" x14ac:dyDescent="0.25">
      <c r="A11" s="8" t="s">
        <v>45</v>
      </c>
      <c r="B11" s="21">
        <v>3596144</v>
      </c>
      <c r="C11" s="21">
        <v>4005753</v>
      </c>
      <c r="D11" s="21">
        <v>27867961</v>
      </c>
      <c r="E11" s="21">
        <v>30905820</v>
      </c>
      <c r="F11" s="10">
        <f t="shared" si="0"/>
        <v>10.900901576545195</v>
      </c>
      <c r="G11" s="1"/>
      <c r="H11" s="1"/>
      <c r="I11" s="1"/>
    </row>
    <row r="12" spans="1:12" x14ac:dyDescent="0.25">
      <c r="A12" s="11" t="s">
        <v>46</v>
      </c>
      <c r="B12" s="22">
        <v>249690</v>
      </c>
      <c r="C12" s="22">
        <v>220482</v>
      </c>
      <c r="D12" s="22">
        <v>2033521</v>
      </c>
      <c r="E12" s="22">
        <v>1706866</v>
      </c>
      <c r="F12" s="13">
        <f t="shared" si="0"/>
        <v>-16.063517416343373</v>
      </c>
      <c r="G12" s="1"/>
      <c r="H12" s="1"/>
      <c r="I12" s="1"/>
    </row>
    <row r="13" spans="1:12" x14ac:dyDescent="0.25">
      <c r="A13" s="8" t="s">
        <v>47</v>
      </c>
      <c r="B13" s="21">
        <v>905798</v>
      </c>
      <c r="C13" s="21">
        <v>861996</v>
      </c>
      <c r="D13" s="21">
        <v>6845966</v>
      </c>
      <c r="E13" s="21">
        <v>6939035</v>
      </c>
      <c r="F13" s="10">
        <f t="shared" si="0"/>
        <v>1.3594721329320123</v>
      </c>
      <c r="G13" s="1"/>
      <c r="H13" s="1"/>
      <c r="I13" s="1"/>
    </row>
    <row r="14" spans="1:12" x14ac:dyDescent="0.25">
      <c r="A14" s="11" t="s">
        <v>48</v>
      </c>
      <c r="B14" s="22">
        <v>2686551</v>
      </c>
      <c r="C14" s="22">
        <v>2904278</v>
      </c>
      <c r="D14" s="22">
        <v>21038757</v>
      </c>
      <c r="E14" s="22">
        <v>23558355</v>
      </c>
      <c r="F14" s="13">
        <f t="shared" si="0"/>
        <v>11.975983181896154</v>
      </c>
      <c r="G14" s="1"/>
      <c r="H14" s="1"/>
      <c r="I14" s="1"/>
    </row>
    <row r="15" spans="1:12" x14ac:dyDescent="0.25">
      <c r="A15" s="8" t="s">
        <v>49</v>
      </c>
      <c r="B15" s="21">
        <v>800279</v>
      </c>
      <c r="C15" s="21">
        <v>861312</v>
      </c>
      <c r="D15" s="21">
        <v>5979841</v>
      </c>
      <c r="E15" s="21">
        <v>6386055</v>
      </c>
      <c r="F15" s="10">
        <f t="shared" si="0"/>
        <v>6.793056872247945</v>
      </c>
      <c r="G15" s="1"/>
      <c r="H15" s="1"/>
      <c r="I15" s="1"/>
    </row>
    <row r="16" spans="1:12" x14ac:dyDescent="0.25">
      <c r="A16" s="11" t="s">
        <v>50</v>
      </c>
      <c r="B16" s="22">
        <v>127517</v>
      </c>
      <c r="C16" s="22">
        <v>112774</v>
      </c>
      <c r="D16" s="22">
        <v>709491</v>
      </c>
      <c r="E16" s="22">
        <v>712974</v>
      </c>
      <c r="F16" s="13">
        <f t="shared" si="0"/>
        <v>0.4909153181647099</v>
      </c>
      <c r="G16" s="1"/>
      <c r="H16" s="1"/>
      <c r="I16" s="1"/>
    </row>
    <row r="17" spans="1:9" x14ac:dyDescent="0.25">
      <c r="A17" s="8" t="s">
        <v>51</v>
      </c>
      <c r="B17" s="21">
        <v>133079</v>
      </c>
      <c r="C17" s="21">
        <v>156814</v>
      </c>
      <c r="D17" s="21">
        <v>906174</v>
      </c>
      <c r="E17" s="21">
        <v>1209067</v>
      </c>
      <c r="F17" s="10">
        <f t="shared" si="0"/>
        <v>33.425478991893385</v>
      </c>
      <c r="G17" s="1"/>
      <c r="H17" s="1"/>
      <c r="I17" s="1"/>
    </row>
    <row r="18" spans="1:9" x14ac:dyDescent="0.25">
      <c r="A18" s="11" t="s">
        <v>52</v>
      </c>
      <c r="B18" s="22">
        <v>76143</v>
      </c>
      <c r="C18" s="22">
        <v>73519</v>
      </c>
      <c r="D18" s="22">
        <v>572715</v>
      </c>
      <c r="E18" s="22">
        <v>634308</v>
      </c>
      <c r="F18" s="13">
        <f t="shared" si="0"/>
        <v>10.754563788271653</v>
      </c>
      <c r="G18" s="1"/>
      <c r="H18" s="1"/>
      <c r="I18" s="1"/>
    </row>
    <row r="19" spans="1:9" x14ac:dyDescent="0.25">
      <c r="A19" s="8" t="s">
        <v>53</v>
      </c>
      <c r="B19" s="21">
        <v>42332</v>
      </c>
      <c r="C19" s="21">
        <v>57543</v>
      </c>
      <c r="D19" s="21">
        <v>336577</v>
      </c>
      <c r="E19" s="21">
        <v>552432</v>
      </c>
      <c r="F19" s="10">
        <f t="shared" si="0"/>
        <v>64.132427349462375</v>
      </c>
      <c r="G19" s="1"/>
      <c r="H19" s="1"/>
      <c r="I19" s="1"/>
    </row>
    <row r="20" spans="1:9" x14ac:dyDescent="0.25">
      <c r="A20" s="11" t="s">
        <v>54</v>
      </c>
      <c r="B20" s="22">
        <v>29030</v>
      </c>
      <c r="C20" s="22">
        <v>47924</v>
      </c>
      <c r="D20" s="22">
        <v>372290</v>
      </c>
      <c r="E20" s="22">
        <v>526950</v>
      </c>
      <c r="F20" s="13">
        <f t="shared" si="0"/>
        <v>41.542883236186839</v>
      </c>
      <c r="G20" s="1"/>
      <c r="H20" s="1"/>
      <c r="I20" s="1"/>
    </row>
    <row r="21" spans="1:9" x14ac:dyDescent="0.25">
      <c r="A21" s="8" t="s">
        <v>55</v>
      </c>
      <c r="B21" s="21">
        <v>33284</v>
      </c>
      <c r="C21" s="21">
        <v>73539</v>
      </c>
      <c r="D21" s="21">
        <v>319554</v>
      </c>
      <c r="E21" s="21">
        <v>459195</v>
      </c>
      <c r="F21" s="10">
        <f t="shared" si="0"/>
        <v>43.698717587637759</v>
      </c>
      <c r="G21" s="1"/>
      <c r="H21" s="1"/>
      <c r="I21" s="1"/>
    </row>
    <row r="22" spans="1:9" x14ac:dyDescent="0.25">
      <c r="A22" s="11" t="s">
        <v>56</v>
      </c>
      <c r="B22" s="22">
        <v>1582214</v>
      </c>
      <c r="C22" s="22">
        <v>1673723</v>
      </c>
      <c r="D22" s="22">
        <v>11152296</v>
      </c>
      <c r="E22" s="22">
        <v>11695737</v>
      </c>
      <c r="F22" s="13">
        <f t="shared" si="0"/>
        <v>4.8729068884111371</v>
      </c>
      <c r="G22" s="1"/>
      <c r="H22" s="1"/>
      <c r="I22" s="1"/>
    </row>
    <row r="23" spans="1:9" x14ac:dyDescent="0.25">
      <c r="A23" s="8" t="s">
        <v>57</v>
      </c>
      <c r="B23" s="21">
        <v>392175</v>
      </c>
      <c r="C23" s="21">
        <v>376298</v>
      </c>
      <c r="D23" s="21">
        <v>2294287</v>
      </c>
      <c r="E23" s="21">
        <v>3083856</v>
      </c>
      <c r="F23" s="10">
        <f t="shared" si="0"/>
        <v>34.414569755222431</v>
      </c>
      <c r="G23" s="1"/>
      <c r="H23" s="1"/>
      <c r="I23" s="1"/>
    </row>
    <row r="24" spans="1:9" x14ac:dyDescent="0.25">
      <c r="A24" s="11" t="s">
        <v>58</v>
      </c>
      <c r="B24" s="22">
        <v>61285</v>
      </c>
      <c r="C24" s="22">
        <v>93054</v>
      </c>
      <c r="D24" s="22">
        <v>599712</v>
      </c>
      <c r="E24" s="22">
        <v>660694</v>
      </c>
      <c r="F24" s="13">
        <f t="shared" si="0"/>
        <v>10.168547569500021</v>
      </c>
      <c r="G24" s="1"/>
      <c r="H24" s="1"/>
      <c r="I24" s="1"/>
    </row>
    <row r="25" spans="1:9" x14ac:dyDescent="0.25">
      <c r="A25" s="8" t="s">
        <v>59</v>
      </c>
      <c r="B25" s="21">
        <v>63519</v>
      </c>
      <c r="C25" s="21">
        <v>63957</v>
      </c>
      <c r="D25" s="21">
        <v>458850</v>
      </c>
      <c r="E25" s="21">
        <v>460635</v>
      </c>
      <c r="F25" s="10">
        <f t="shared" si="0"/>
        <v>0.38901601830663424</v>
      </c>
      <c r="G25" s="1"/>
      <c r="H25" s="1"/>
      <c r="I25" s="1"/>
    </row>
    <row r="26" spans="1:9" x14ac:dyDescent="0.25">
      <c r="A26" s="11" t="s">
        <v>60</v>
      </c>
      <c r="B26" s="22">
        <v>23892</v>
      </c>
      <c r="C26" s="22">
        <v>17634</v>
      </c>
      <c r="D26" s="22">
        <v>164274</v>
      </c>
      <c r="E26" s="22">
        <v>143854</v>
      </c>
      <c r="F26" s="13">
        <f t="shared" si="0"/>
        <v>-12.430451562633166</v>
      </c>
      <c r="G26" s="1"/>
      <c r="H26" s="1"/>
      <c r="I26" s="1"/>
    </row>
    <row r="27" spans="1:9" x14ac:dyDescent="0.25">
      <c r="A27" s="8" t="s">
        <v>61</v>
      </c>
      <c r="B27" s="21">
        <v>124136</v>
      </c>
      <c r="C27" s="21">
        <v>131279</v>
      </c>
      <c r="D27" s="21">
        <v>1460200</v>
      </c>
      <c r="E27" s="21">
        <v>1495582</v>
      </c>
      <c r="F27" s="10">
        <f t="shared" si="0"/>
        <v>2.4230927270237004</v>
      </c>
      <c r="G27" s="1"/>
      <c r="H27" s="1"/>
      <c r="I27" s="1"/>
    </row>
    <row r="28" spans="1:9" x14ac:dyDescent="0.25">
      <c r="A28" s="11" t="s">
        <v>62</v>
      </c>
      <c r="B28" s="22">
        <v>592625</v>
      </c>
      <c r="C28" s="22">
        <v>609529</v>
      </c>
      <c r="D28" s="22">
        <v>4829445</v>
      </c>
      <c r="E28" s="22">
        <v>5017471</v>
      </c>
      <c r="F28" s="13">
        <f t="shared" si="0"/>
        <v>3.8933252164586207</v>
      </c>
      <c r="G28" s="1"/>
      <c r="H28" s="1"/>
      <c r="I28" s="1"/>
    </row>
    <row r="29" spans="1:9" x14ac:dyDescent="0.25">
      <c r="A29" s="8" t="s">
        <v>63</v>
      </c>
      <c r="B29" s="21">
        <v>87199</v>
      </c>
      <c r="C29" s="21">
        <v>88616</v>
      </c>
      <c r="D29" s="21">
        <v>817233</v>
      </c>
      <c r="E29" s="21">
        <v>901781</v>
      </c>
      <c r="F29" s="10">
        <f t="shared" si="0"/>
        <v>10.345641940548163</v>
      </c>
      <c r="G29" s="1"/>
      <c r="H29" s="1"/>
      <c r="I29" s="1"/>
    </row>
    <row r="30" spans="1:9" x14ac:dyDescent="0.25">
      <c r="A30" s="11" t="s">
        <v>64</v>
      </c>
      <c r="B30" s="22">
        <v>198955</v>
      </c>
      <c r="C30" s="22">
        <v>154262</v>
      </c>
      <c r="D30" s="22">
        <v>1427864</v>
      </c>
      <c r="E30" s="22">
        <v>1449664</v>
      </c>
      <c r="F30" s="13">
        <f t="shared" si="0"/>
        <v>1.5267560495957611</v>
      </c>
      <c r="G30" s="1"/>
      <c r="H30" s="1"/>
      <c r="I30" s="1"/>
    </row>
    <row r="31" spans="1:9" x14ac:dyDescent="0.25">
      <c r="A31" s="8" t="s">
        <v>65</v>
      </c>
      <c r="B31" s="21">
        <v>92303</v>
      </c>
      <c r="C31" s="21">
        <v>133243</v>
      </c>
      <c r="D31" s="21">
        <v>905062</v>
      </c>
      <c r="E31" s="21">
        <v>1101528</v>
      </c>
      <c r="F31" s="10">
        <f t="shared" si="0"/>
        <v>21.707463135122239</v>
      </c>
      <c r="G31" s="1"/>
      <c r="H31" s="1"/>
      <c r="I31" s="1"/>
    </row>
    <row r="32" spans="1:9" x14ac:dyDescent="0.25">
      <c r="A32" s="11" t="s">
        <v>66</v>
      </c>
      <c r="B32" s="22">
        <v>2963003</v>
      </c>
      <c r="C32" s="22">
        <v>3625881</v>
      </c>
      <c r="D32" s="22">
        <v>23869493</v>
      </c>
      <c r="E32" s="22">
        <v>27134422</v>
      </c>
      <c r="F32" s="13">
        <f t="shared" si="0"/>
        <v>13.678250308877523</v>
      </c>
      <c r="G32" s="1"/>
      <c r="H32" s="1"/>
      <c r="I32" s="1"/>
    </row>
    <row r="33" spans="1:9" x14ac:dyDescent="0.25">
      <c r="A33" s="8" t="s">
        <v>67</v>
      </c>
      <c r="B33" s="21">
        <v>269552</v>
      </c>
      <c r="C33" s="21">
        <v>281328</v>
      </c>
      <c r="D33" s="21">
        <v>2509432</v>
      </c>
      <c r="E33" s="21">
        <v>2871697</v>
      </c>
      <c r="F33" s="10">
        <f t="shared" si="0"/>
        <v>14.436135348556959</v>
      </c>
      <c r="G33" s="1"/>
      <c r="H33" s="1"/>
      <c r="I33" s="1"/>
    </row>
    <row r="34" spans="1:9" x14ac:dyDescent="0.25">
      <c r="A34" s="11" t="s">
        <v>68</v>
      </c>
      <c r="B34" s="22">
        <v>17893</v>
      </c>
      <c r="C34" s="22">
        <v>13448</v>
      </c>
      <c r="D34" s="22">
        <v>147984</v>
      </c>
      <c r="E34" s="22">
        <v>135679</v>
      </c>
      <c r="F34" s="13">
        <f t="shared" si="0"/>
        <v>-8.3150881176343319</v>
      </c>
      <c r="G34" s="1"/>
      <c r="H34" s="1"/>
      <c r="I34" s="1"/>
    </row>
    <row r="35" spans="1:9" x14ac:dyDescent="0.25">
      <c r="A35" s="14" t="s">
        <v>69</v>
      </c>
      <c r="B35" s="15">
        <f>SUM(B7:B34)</f>
        <v>15517061</v>
      </c>
      <c r="C35" s="15">
        <f t="shared" ref="C35:E35" si="1">SUM(C7:C34)</f>
        <v>17089099</v>
      </c>
      <c r="D35" s="15">
        <f t="shared" si="1"/>
        <v>120890634</v>
      </c>
      <c r="E35" s="15">
        <f t="shared" si="1"/>
        <v>133353103</v>
      </c>
      <c r="F35" s="16">
        <f t="shared" si="0"/>
        <v>10.308878849952919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864137</v>
      </c>
      <c r="C38" s="41">
        <f>D7</f>
        <v>710872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30905820</v>
      </c>
      <c r="G38" s="42">
        <f>LOOKUP(E38,$A$38:$A$65,$C$38:$C$65)</f>
        <v>27867961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1299357</v>
      </c>
      <c r="C39" s="41">
        <f t="shared" ref="C39:C65" si="5">D8</f>
        <v>1147878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27134422</v>
      </c>
      <c r="G39" s="42">
        <f t="shared" ref="G39:G65" si="8">LOOKUP(E39,$A$38:$A$65,$C$38:$C$65)</f>
        <v>23869493</v>
      </c>
    </row>
    <row r="40" spans="1:9" x14ac:dyDescent="0.25">
      <c r="A40" s="42" t="str">
        <f t="shared" si="3"/>
        <v>ALMERIA</v>
      </c>
      <c r="B40" s="41">
        <f t="shared" si="4"/>
        <v>406116</v>
      </c>
      <c r="C40" s="41">
        <f t="shared" si="5"/>
        <v>373750</v>
      </c>
      <c r="D40" s="41">
        <f t="shared" si="6"/>
        <v>26</v>
      </c>
      <c r="E40" s="42" t="str">
        <f t="shared" si="2"/>
        <v>BARCELONA</v>
      </c>
      <c r="F40" s="42">
        <f t="shared" si="7"/>
        <v>23558355</v>
      </c>
      <c r="G40" s="42">
        <f t="shared" si="8"/>
        <v>21038757</v>
      </c>
    </row>
    <row r="41" spans="1:9" x14ac:dyDescent="0.25">
      <c r="A41" s="42" t="str">
        <f t="shared" si="3"/>
        <v>AVILES</v>
      </c>
      <c r="B41" s="41">
        <f t="shared" si="4"/>
        <v>1039836</v>
      </c>
      <c r="C41" s="41">
        <f t="shared" si="5"/>
        <v>1039155</v>
      </c>
      <c r="D41" s="41">
        <f t="shared" si="6"/>
        <v>16</v>
      </c>
      <c r="E41" s="42" t="str">
        <f t="shared" si="2"/>
        <v>LAS PALMAS</v>
      </c>
      <c r="F41" s="42">
        <f t="shared" si="7"/>
        <v>11695737</v>
      </c>
      <c r="G41" s="42">
        <f t="shared" si="8"/>
        <v>11152296</v>
      </c>
    </row>
    <row r="42" spans="1:9" x14ac:dyDescent="0.25">
      <c r="A42" s="42" t="str">
        <f t="shared" si="3"/>
        <v>BAHIA DE ALGECIRAS</v>
      </c>
      <c r="B42" s="41">
        <f t="shared" si="4"/>
        <v>30905820</v>
      </c>
      <c r="C42" s="41">
        <f t="shared" si="5"/>
        <v>27867961</v>
      </c>
      <c r="D42" s="41">
        <f t="shared" si="6"/>
        <v>1</v>
      </c>
      <c r="E42" s="42" t="str">
        <f t="shared" si="2"/>
        <v>BALEARES</v>
      </c>
      <c r="F42" s="42">
        <f t="shared" si="7"/>
        <v>6939035</v>
      </c>
      <c r="G42" s="42">
        <f t="shared" si="8"/>
        <v>6845966</v>
      </c>
    </row>
    <row r="43" spans="1:9" x14ac:dyDescent="0.25">
      <c r="A43" s="42" t="str">
        <f t="shared" si="3"/>
        <v>BAHIA DE CADIZ</v>
      </c>
      <c r="B43" s="41">
        <f t="shared" si="4"/>
        <v>1706866</v>
      </c>
      <c r="C43" s="41">
        <f t="shared" si="5"/>
        <v>2033521</v>
      </c>
      <c r="D43" s="41">
        <f t="shared" si="6"/>
        <v>10</v>
      </c>
      <c r="E43" s="42" t="str">
        <f t="shared" si="2"/>
        <v>BILBAO</v>
      </c>
      <c r="F43" s="42">
        <f t="shared" si="7"/>
        <v>6386055</v>
      </c>
      <c r="G43" s="42">
        <f t="shared" si="8"/>
        <v>5979841</v>
      </c>
    </row>
    <row r="44" spans="1:9" x14ac:dyDescent="0.25">
      <c r="A44" s="42" t="str">
        <f t="shared" si="3"/>
        <v>BALEARES</v>
      </c>
      <c r="B44" s="41">
        <f t="shared" si="4"/>
        <v>6939035</v>
      </c>
      <c r="C44" s="41">
        <f t="shared" si="5"/>
        <v>6845966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5017471</v>
      </c>
      <c r="G44" s="42">
        <f t="shared" si="8"/>
        <v>4829445</v>
      </c>
    </row>
    <row r="45" spans="1:9" x14ac:dyDescent="0.25">
      <c r="A45" s="42" t="str">
        <f t="shared" si="3"/>
        <v>BARCELONA</v>
      </c>
      <c r="B45" s="41">
        <f t="shared" si="4"/>
        <v>23558355</v>
      </c>
      <c r="C45" s="41">
        <f t="shared" si="5"/>
        <v>21038757</v>
      </c>
      <c r="D45" s="41">
        <f t="shared" si="6"/>
        <v>3</v>
      </c>
      <c r="E45" s="42" t="str">
        <f t="shared" si="2"/>
        <v>MALAGA</v>
      </c>
      <c r="F45" s="42">
        <f t="shared" si="7"/>
        <v>3083856</v>
      </c>
      <c r="G45" s="42">
        <f t="shared" si="8"/>
        <v>2294287</v>
      </c>
    </row>
    <row r="46" spans="1:9" x14ac:dyDescent="0.25">
      <c r="A46" s="42" t="str">
        <f t="shared" si="3"/>
        <v>BILBAO</v>
      </c>
      <c r="B46" s="41">
        <f t="shared" si="4"/>
        <v>6386055</v>
      </c>
      <c r="C46" s="41">
        <f t="shared" si="5"/>
        <v>5979841</v>
      </c>
      <c r="D46" s="41">
        <f t="shared" si="6"/>
        <v>6</v>
      </c>
      <c r="E46" s="42" t="str">
        <f t="shared" si="2"/>
        <v>VIGO</v>
      </c>
      <c r="F46" s="42">
        <f t="shared" si="7"/>
        <v>2871697</v>
      </c>
      <c r="G46" s="42">
        <f t="shared" si="8"/>
        <v>2509432</v>
      </c>
    </row>
    <row r="47" spans="1:9" x14ac:dyDescent="0.25">
      <c r="A47" s="42" t="str">
        <f t="shared" si="3"/>
        <v>CARTAGENA</v>
      </c>
      <c r="B47" s="41">
        <f t="shared" si="4"/>
        <v>712974</v>
      </c>
      <c r="C47" s="41">
        <f t="shared" si="5"/>
        <v>709491</v>
      </c>
      <c r="D47" s="41">
        <f t="shared" si="6"/>
        <v>19</v>
      </c>
      <c r="E47" s="42" t="str">
        <f t="shared" si="2"/>
        <v>BAHIA DE CADIZ</v>
      </c>
      <c r="F47" s="42">
        <f t="shared" si="7"/>
        <v>1706866</v>
      </c>
      <c r="G47" s="42">
        <f t="shared" si="8"/>
        <v>2033521</v>
      </c>
    </row>
    <row r="48" spans="1:9" x14ac:dyDescent="0.25">
      <c r="A48" s="42" t="str">
        <f t="shared" si="3"/>
        <v>CASTELLON</v>
      </c>
      <c r="B48" s="41">
        <f t="shared" si="4"/>
        <v>1209067</v>
      </c>
      <c r="C48" s="41">
        <f t="shared" si="5"/>
        <v>906174</v>
      </c>
      <c r="D48" s="41">
        <f t="shared" si="6"/>
        <v>14</v>
      </c>
      <c r="E48" s="42" t="str">
        <f t="shared" si="2"/>
        <v>PASAIA</v>
      </c>
      <c r="F48" s="42">
        <f t="shared" si="7"/>
        <v>1495582</v>
      </c>
      <c r="G48" s="42">
        <f t="shared" si="8"/>
        <v>1460200</v>
      </c>
    </row>
    <row r="49" spans="1:7" x14ac:dyDescent="0.25">
      <c r="A49" s="42" t="str">
        <f t="shared" si="3"/>
        <v>CEUTA</v>
      </c>
      <c r="B49" s="41">
        <f t="shared" si="4"/>
        <v>634308</v>
      </c>
      <c r="C49" s="41">
        <f t="shared" si="5"/>
        <v>572715</v>
      </c>
      <c r="D49" s="41">
        <f t="shared" si="6"/>
        <v>21</v>
      </c>
      <c r="E49" s="42" t="str">
        <f t="shared" si="2"/>
        <v>SEVILLA</v>
      </c>
      <c r="F49" s="42">
        <f t="shared" si="7"/>
        <v>1449664</v>
      </c>
      <c r="G49" s="42">
        <f t="shared" si="8"/>
        <v>1427864</v>
      </c>
    </row>
    <row r="50" spans="1:7" x14ac:dyDescent="0.25">
      <c r="A50" s="42" t="str">
        <f t="shared" si="3"/>
        <v>FERROL-SAN CIBRAO</v>
      </c>
      <c r="B50" s="41">
        <f t="shared" si="4"/>
        <v>552432</v>
      </c>
      <c r="C50" s="41">
        <f t="shared" si="5"/>
        <v>336577</v>
      </c>
      <c r="D50" s="41">
        <f t="shared" si="6"/>
        <v>22</v>
      </c>
      <c r="E50" s="42" t="str">
        <f t="shared" si="2"/>
        <v>ALICANTE</v>
      </c>
      <c r="F50" s="42">
        <f t="shared" si="7"/>
        <v>1299357</v>
      </c>
      <c r="G50" s="42">
        <f t="shared" si="8"/>
        <v>1147878</v>
      </c>
    </row>
    <row r="51" spans="1:7" x14ac:dyDescent="0.25">
      <c r="A51" s="42" t="str">
        <f t="shared" si="3"/>
        <v>GIJON</v>
      </c>
      <c r="B51" s="41">
        <f t="shared" si="4"/>
        <v>526950</v>
      </c>
      <c r="C51" s="41">
        <f t="shared" si="5"/>
        <v>372290</v>
      </c>
      <c r="D51" s="41">
        <f t="shared" si="6"/>
        <v>23</v>
      </c>
      <c r="E51" s="42" t="str">
        <f t="shared" si="2"/>
        <v>CASTELLON</v>
      </c>
      <c r="F51" s="42">
        <f t="shared" si="7"/>
        <v>1209067</v>
      </c>
      <c r="G51" s="42">
        <f t="shared" si="8"/>
        <v>906174</v>
      </c>
    </row>
    <row r="52" spans="1:7" x14ac:dyDescent="0.25">
      <c r="A52" s="42" t="str">
        <f t="shared" si="3"/>
        <v>HUELVA</v>
      </c>
      <c r="B52" s="41">
        <f t="shared" si="4"/>
        <v>459195</v>
      </c>
      <c r="C52" s="41">
        <f t="shared" si="5"/>
        <v>319554</v>
      </c>
      <c r="D52" s="41">
        <f t="shared" si="6"/>
        <v>25</v>
      </c>
      <c r="E52" s="42" t="str">
        <f t="shared" si="2"/>
        <v>TARRAGONA</v>
      </c>
      <c r="F52" s="42">
        <f t="shared" si="7"/>
        <v>1101528</v>
      </c>
      <c r="G52" s="42">
        <f t="shared" si="8"/>
        <v>905062</v>
      </c>
    </row>
    <row r="53" spans="1:7" x14ac:dyDescent="0.25">
      <c r="A53" s="42" t="str">
        <f t="shared" si="3"/>
        <v>LAS PALMAS</v>
      </c>
      <c r="B53" s="41">
        <f t="shared" si="4"/>
        <v>11695737</v>
      </c>
      <c r="C53" s="41">
        <f t="shared" si="5"/>
        <v>11152296</v>
      </c>
      <c r="D53" s="41">
        <f t="shared" si="6"/>
        <v>4</v>
      </c>
      <c r="E53" s="42" t="str">
        <f t="shared" si="2"/>
        <v>AVILES</v>
      </c>
      <c r="F53" s="42">
        <f t="shared" si="7"/>
        <v>1039836</v>
      </c>
      <c r="G53" s="42">
        <f t="shared" si="8"/>
        <v>1039155</v>
      </c>
    </row>
    <row r="54" spans="1:7" x14ac:dyDescent="0.25">
      <c r="A54" s="42" t="str">
        <f t="shared" si="3"/>
        <v>MALAGA</v>
      </c>
      <c r="B54" s="41">
        <f t="shared" si="4"/>
        <v>3083856</v>
      </c>
      <c r="C54" s="41">
        <f t="shared" si="5"/>
        <v>2294287</v>
      </c>
      <c r="D54" s="41">
        <f t="shared" si="6"/>
        <v>8</v>
      </c>
      <c r="E54" s="42" t="str">
        <f t="shared" si="2"/>
        <v>SANTANDER</v>
      </c>
      <c r="F54" s="42">
        <f t="shared" si="7"/>
        <v>901781</v>
      </c>
      <c r="G54" s="42">
        <f t="shared" si="8"/>
        <v>817233</v>
      </c>
    </row>
    <row r="55" spans="1:7" x14ac:dyDescent="0.25">
      <c r="A55" s="42" t="str">
        <f t="shared" si="3"/>
        <v>MARIN Y RIA DE PONTEVEDRA</v>
      </c>
      <c r="B55" s="41">
        <f t="shared" si="4"/>
        <v>660694</v>
      </c>
      <c r="C55" s="41">
        <f t="shared" si="5"/>
        <v>599712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864137</v>
      </c>
      <c r="G55" s="42">
        <f t="shared" si="8"/>
        <v>710872</v>
      </c>
    </row>
    <row r="56" spans="1:7" x14ac:dyDescent="0.25">
      <c r="A56" s="42" t="str">
        <f t="shared" si="3"/>
        <v>MELILLA</v>
      </c>
      <c r="B56" s="41">
        <f t="shared" si="4"/>
        <v>460635</v>
      </c>
      <c r="C56" s="41">
        <f t="shared" si="5"/>
        <v>458850</v>
      </c>
      <c r="D56" s="41">
        <f t="shared" si="6"/>
        <v>24</v>
      </c>
      <c r="E56" s="42" t="str">
        <f t="shared" si="2"/>
        <v>CARTAGENA</v>
      </c>
      <c r="F56" s="42">
        <f t="shared" si="9"/>
        <v>712974</v>
      </c>
      <c r="G56" s="42">
        <f t="shared" si="8"/>
        <v>709491</v>
      </c>
    </row>
    <row r="57" spans="1:7" x14ac:dyDescent="0.25">
      <c r="A57" s="42" t="str">
        <f t="shared" si="3"/>
        <v>MOTRIL</v>
      </c>
      <c r="B57" s="41">
        <f t="shared" si="4"/>
        <v>143854</v>
      </c>
      <c r="C57" s="41">
        <f t="shared" si="5"/>
        <v>164274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660694</v>
      </c>
      <c r="G57" s="42">
        <f t="shared" si="8"/>
        <v>599712</v>
      </c>
    </row>
    <row r="58" spans="1:7" x14ac:dyDescent="0.25">
      <c r="A58" s="42" t="str">
        <f t="shared" si="3"/>
        <v>PASAIA</v>
      </c>
      <c r="B58" s="41">
        <f t="shared" si="4"/>
        <v>1495582</v>
      </c>
      <c r="C58" s="41">
        <f t="shared" si="5"/>
        <v>1460200</v>
      </c>
      <c r="D58" s="41">
        <f t="shared" si="6"/>
        <v>11</v>
      </c>
      <c r="E58" s="42" t="str">
        <f t="shared" si="2"/>
        <v>CEUTA</v>
      </c>
      <c r="F58" s="42">
        <f t="shared" si="9"/>
        <v>634308</v>
      </c>
      <c r="G58" s="42">
        <f t="shared" si="8"/>
        <v>572715</v>
      </c>
    </row>
    <row r="59" spans="1:7" x14ac:dyDescent="0.25">
      <c r="A59" s="42" t="str">
        <f t="shared" si="3"/>
        <v>SANTA CRUZ DE TENERIFE</v>
      </c>
      <c r="B59" s="41">
        <f t="shared" si="4"/>
        <v>5017471</v>
      </c>
      <c r="C59" s="41">
        <f t="shared" si="5"/>
        <v>4829445</v>
      </c>
      <c r="D59" s="41">
        <f t="shared" si="6"/>
        <v>7</v>
      </c>
      <c r="E59" s="42" t="str">
        <f t="shared" si="2"/>
        <v>FERROL-SAN CIBRAO</v>
      </c>
      <c r="F59" s="42">
        <f t="shared" si="9"/>
        <v>552432</v>
      </c>
      <c r="G59" s="42">
        <f t="shared" si="8"/>
        <v>336577</v>
      </c>
    </row>
    <row r="60" spans="1:7" x14ac:dyDescent="0.25">
      <c r="A60" s="42" t="str">
        <f t="shared" si="3"/>
        <v>SANTANDER</v>
      </c>
      <c r="B60" s="41">
        <f t="shared" si="4"/>
        <v>901781</v>
      </c>
      <c r="C60" s="41">
        <f t="shared" si="5"/>
        <v>817233</v>
      </c>
      <c r="D60" s="41">
        <f t="shared" si="6"/>
        <v>17</v>
      </c>
      <c r="E60" s="42" t="str">
        <f t="shared" si="2"/>
        <v>GIJON</v>
      </c>
      <c r="F60" s="42">
        <f t="shared" si="9"/>
        <v>526950</v>
      </c>
      <c r="G60" s="42">
        <f t="shared" si="8"/>
        <v>372290</v>
      </c>
    </row>
    <row r="61" spans="1:7" x14ac:dyDescent="0.25">
      <c r="A61" s="42" t="str">
        <f t="shared" si="3"/>
        <v>SEVILLA</v>
      </c>
      <c r="B61" s="41">
        <f t="shared" si="4"/>
        <v>1449664</v>
      </c>
      <c r="C61" s="41">
        <f t="shared" si="5"/>
        <v>1427864</v>
      </c>
      <c r="D61" s="41">
        <f t="shared" si="6"/>
        <v>12</v>
      </c>
      <c r="E61" s="42" t="str">
        <f t="shared" si="2"/>
        <v>MELILLA</v>
      </c>
      <c r="F61" s="42">
        <f t="shared" si="9"/>
        <v>460635</v>
      </c>
      <c r="G61" s="42">
        <f t="shared" si="8"/>
        <v>458850</v>
      </c>
    </row>
    <row r="62" spans="1:7" x14ac:dyDescent="0.25">
      <c r="A62" s="42" t="str">
        <f t="shared" si="3"/>
        <v>TARRAGONA</v>
      </c>
      <c r="B62" s="41">
        <f t="shared" si="4"/>
        <v>1101528</v>
      </c>
      <c r="C62" s="41">
        <f t="shared" si="5"/>
        <v>905062</v>
      </c>
      <c r="D62" s="41">
        <f t="shared" si="6"/>
        <v>15</v>
      </c>
      <c r="E62" s="42" t="str">
        <f t="shared" si="2"/>
        <v>HUELVA</v>
      </c>
      <c r="F62" s="42">
        <f t="shared" si="9"/>
        <v>459195</v>
      </c>
      <c r="G62" s="42">
        <f t="shared" si="8"/>
        <v>319554</v>
      </c>
    </row>
    <row r="63" spans="1:7" x14ac:dyDescent="0.25">
      <c r="A63" s="42" t="str">
        <f t="shared" si="3"/>
        <v>VALENCIA</v>
      </c>
      <c r="B63" s="41">
        <f t="shared" si="4"/>
        <v>27134422</v>
      </c>
      <c r="C63" s="41">
        <f t="shared" si="5"/>
        <v>23869493</v>
      </c>
      <c r="D63" s="41">
        <f t="shared" si="6"/>
        <v>2</v>
      </c>
      <c r="E63" s="42" t="str">
        <f t="shared" si="2"/>
        <v>ALMERIA</v>
      </c>
      <c r="F63" s="42">
        <f t="shared" si="9"/>
        <v>406116</v>
      </c>
      <c r="G63" s="42">
        <f t="shared" si="8"/>
        <v>373750</v>
      </c>
    </row>
    <row r="64" spans="1:7" x14ac:dyDescent="0.25">
      <c r="A64" s="42" t="str">
        <f t="shared" si="3"/>
        <v>VIGO</v>
      </c>
      <c r="B64" s="41">
        <f t="shared" si="4"/>
        <v>2871697</v>
      </c>
      <c r="C64" s="41">
        <f t="shared" si="5"/>
        <v>2509432</v>
      </c>
      <c r="D64" s="41">
        <f t="shared" si="6"/>
        <v>9</v>
      </c>
      <c r="E64" s="42" t="str">
        <f t="shared" si="2"/>
        <v>MOTRIL</v>
      </c>
      <c r="F64" s="42">
        <f t="shared" si="9"/>
        <v>143854</v>
      </c>
      <c r="G64" s="42">
        <f t="shared" si="8"/>
        <v>164274</v>
      </c>
    </row>
    <row r="65" spans="1:7" x14ac:dyDescent="0.25">
      <c r="A65" s="42" t="str">
        <f t="shared" si="3"/>
        <v>VILAGARCIA</v>
      </c>
      <c r="B65" s="41">
        <f t="shared" si="4"/>
        <v>135679</v>
      </c>
      <c r="C65" s="41">
        <f t="shared" si="5"/>
        <v>147984</v>
      </c>
      <c r="D65" s="41">
        <f t="shared" si="6"/>
        <v>28</v>
      </c>
      <c r="E65" s="42" t="str">
        <f t="shared" si="2"/>
        <v>VILAGARCIA</v>
      </c>
      <c r="F65" s="42">
        <f t="shared" si="9"/>
        <v>135679</v>
      </c>
      <c r="G65" s="42">
        <f t="shared" si="8"/>
        <v>147984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2755</v>
      </c>
      <c r="C7" s="23">
        <v>2978</v>
      </c>
      <c r="D7" s="23">
        <v>21821</v>
      </c>
      <c r="E7" s="23">
        <v>22367</v>
      </c>
      <c r="F7" s="10">
        <f>((E7*100)/D7)-100</f>
        <v>2.5021768021630493</v>
      </c>
      <c r="G7" s="1"/>
      <c r="H7" s="1"/>
      <c r="I7" s="1"/>
    </row>
    <row r="8" spans="1:12" x14ac:dyDescent="0.25">
      <c r="A8" s="11" t="s">
        <v>42</v>
      </c>
      <c r="B8" s="24">
        <v>395</v>
      </c>
      <c r="C8" s="24">
        <v>0</v>
      </c>
      <c r="D8" s="24">
        <v>1491</v>
      </c>
      <c r="E8" s="24">
        <v>634</v>
      </c>
      <c r="F8" s="13">
        <f t="shared" ref="F8:F35" si="0">((E8*100)/D8)-100</f>
        <v>-57.478202548625084</v>
      </c>
      <c r="G8" s="1"/>
      <c r="H8" s="1"/>
      <c r="I8" s="1"/>
    </row>
    <row r="9" spans="1:12" x14ac:dyDescent="0.25">
      <c r="A9" s="8" t="s">
        <v>43</v>
      </c>
      <c r="B9" s="23">
        <v>772</v>
      </c>
      <c r="C9" s="23">
        <v>387</v>
      </c>
      <c r="D9" s="23">
        <v>4478</v>
      </c>
      <c r="E9" s="23">
        <v>2675</v>
      </c>
      <c r="F9" s="10">
        <f t="shared" si="0"/>
        <v>-40.263510495757032</v>
      </c>
      <c r="G9" s="1"/>
      <c r="H9" s="1"/>
      <c r="I9" s="1"/>
    </row>
    <row r="10" spans="1:12" x14ac:dyDescent="0.25">
      <c r="A10" s="11" t="s">
        <v>44</v>
      </c>
      <c r="B10" s="24">
        <v>1369</v>
      </c>
      <c r="C10" s="24">
        <v>1177</v>
      </c>
      <c r="D10" s="24">
        <v>11635</v>
      </c>
      <c r="E10" s="24">
        <v>7842</v>
      </c>
      <c r="F10" s="13">
        <f t="shared" si="0"/>
        <v>-32.599914052428019</v>
      </c>
      <c r="G10" s="1"/>
      <c r="H10" s="1"/>
      <c r="I10" s="1"/>
    </row>
    <row r="11" spans="1:12" x14ac:dyDescent="0.25">
      <c r="A11" s="8" t="s">
        <v>45</v>
      </c>
      <c r="B11" s="23">
        <v>43</v>
      </c>
      <c r="C11" s="23">
        <v>173</v>
      </c>
      <c r="D11" s="23">
        <v>690</v>
      </c>
      <c r="E11" s="23">
        <v>1201</v>
      </c>
      <c r="F11" s="10">
        <f t="shared" si="0"/>
        <v>74.05797101449275</v>
      </c>
      <c r="G11" s="1"/>
      <c r="H11" s="1"/>
      <c r="I11" s="1"/>
    </row>
    <row r="12" spans="1:12" x14ac:dyDescent="0.25">
      <c r="A12" s="11" t="s">
        <v>46</v>
      </c>
      <c r="B12" s="24">
        <v>2540</v>
      </c>
      <c r="C12" s="24">
        <v>2720</v>
      </c>
      <c r="D12" s="24">
        <v>15754</v>
      </c>
      <c r="E12" s="24">
        <v>14609</v>
      </c>
      <c r="F12" s="13">
        <f t="shared" si="0"/>
        <v>-7.2679954297321245</v>
      </c>
      <c r="G12" s="1"/>
      <c r="H12" s="1"/>
      <c r="I12" s="1"/>
    </row>
    <row r="13" spans="1:12" x14ac:dyDescent="0.25">
      <c r="A13" s="8" t="s">
        <v>47</v>
      </c>
      <c r="B13" s="23">
        <v>232</v>
      </c>
      <c r="C13" s="23">
        <v>180</v>
      </c>
      <c r="D13" s="23">
        <v>1797</v>
      </c>
      <c r="E13" s="23">
        <v>1423</v>
      </c>
      <c r="F13" s="10">
        <f t="shared" si="0"/>
        <v>-20.81246521981079</v>
      </c>
      <c r="G13" s="1"/>
      <c r="H13" s="1"/>
      <c r="I13" s="1"/>
    </row>
    <row r="14" spans="1:12" x14ac:dyDescent="0.25">
      <c r="A14" s="11" t="s">
        <v>48</v>
      </c>
      <c r="B14" s="24">
        <v>236</v>
      </c>
      <c r="C14" s="24">
        <v>200</v>
      </c>
      <c r="D14" s="24">
        <v>2587</v>
      </c>
      <c r="E14" s="24">
        <v>2707</v>
      </c>
      <c r="F14" s="13">
        <f t="shared" si="0"/>
        <v>4.6385775028991105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151</v>
      </c>
      <c r="C16" s="24">
        <v>132</v>
      </c>
      <c r="D16" s="24">
        <v>921</v>
      </c>
      <c r="E16" s="24">
        <v>849</v>
      </c>
      <c r="F16" s="13">
        <f t="shared" si="0"/>
        <v>-7.8175895765472347</v>
      </c>
      <c r="G16" s="1"/>
      <c r="H16" s="1"/>
      <c r="I16" s="1"/>
    </row>
    <row r="17" spans="1:9" x14ac:dyDescent="0.25">
      <c r="A17" s="8" t="s">
        <v>51</v>
      </c>
      <c r="B17" s="23">
        <v>852</v>
      </c>
      <c r="C17" s="23">
        <v>172</v>
      </c>
      <c r="D17" s="23">
        <v>5829</v>
      </c>
      <c r="E17" s="23">
        <v>3881</v>
      </c>
      <c r="F17" s="10">
        <f t="shared" si="0"/>
        <v>-33.419111339852464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0</v>
      </c>
      <c r="D18" s="24">
        <v>55</v>
      </c>
      <c r="E18" s="24">
        <v>73</v>
      </c>
      <c r="F18" s="13">
        <f t="shared" si="0"/>
        <v>32.72727272727272</v>
      </c>
      <c r="G18" s="1"/>
      <c r="H18" s="1"/>
      <c r="I18" s="1"/>
    </row>
    <row r="19" spans="1:9" x14ac:dyDescent="0.25">
      <c r="A19" s="8" t="s">
        <v>53</v>
      </c>
      <c r="B19" s="23">
        <v>10</v>
      </c>
      <c r="C19" s="23">
        <v>6</v>
      </c>
      <c r="D19" s="23">
        <v>122</v>
      </c>
      <c r="E19" s="23">
        <v>70</v>
      </c>
      <c r="F19" s="10">
        <f t="shared" si="0"/>
        <v>-42.622950819672134</v>
      </c>
      <c r="G19" s="1"/>
      <c r="H19" s="1"/>
      <c r="I19" s="1"/>
    </row>
    <row r="20" spans="1:9" x14ac:dyDescent="0.25">
      <c r="A20" s="11" t="s">
        <v>54</v>
      </c>
      <c r="B20" s="24">
        <v>735</v>
      </c>
      <c r="C20" s="24">
        <v>1105</v>
      </c>
      <c r="D20" s="24">
        <v>11423</v>
      </c>
      <c r="E20" s="24">
        <v>5353</v>
      </c>
      <c r="F20" s="13">
        <f t="shared" si="0"/>
        <v>-53.138404972424055</v>
      </c>
      <c r="G20" s="1"/>
      <c r="H20" s="1"/>
      <c r="I20" s="1"/>
    </row>
    <row r="21" spans="1:9" x14ac:dyDescent="0.25">
      <c r="A21" s="8" t="s">
        <v>55</v>
      </c>
      <c r="B21" s="23">
        <v>314</v>
      </c>
      <c r="C21" s="23">
        <v>572</v>
      </c>
      <c r="D21" s="23">
        <v>1917</v>
      </c>
      <c r="E21" s="23">
        <v>3496</v>
      </c>
      <c r="F21" s="10">
        <f t="shared" si="0"/>
        <v>82.368283776734472</v>
      </c>
      <c r="G21" s="1"/>
      <c r="H21" s="1"/>
      <c r="I21" s="1"/>
    </row>
    <row r="22" spans="1:9" x14ac:dyDescent="0.25">
      <c r="A22" s="11" t="s">
        <v>56</v>
      </c>
      <c r="B22" s="24">
        <v>511</v>
      </c>
      <c r="C22" s="24">
        <v>375</v>
      </c>
      <c r="D22" s="24">
        <v>3304</v>
      </c>
      <c r="E22" s="24">
        <v>2683</v>
      </c>
      <c r="F22" s="13">
        <f t="shared" si="0"/>
        <v>-18.795399515738495</v>
      </c>
      <c r="G22" s="1"/>
      <c r="H22" s="1"/>
      <c r="I22" s="1"/>
    </row>
    <row r="23" spans="1:9" x14ac:dyDescent="0.25">
      <c r="A23" s="8" t="s">
        <v>57</v>
      </c>
      <c r="B23" s="23">
        <v>0</v>
      </c>
      <c r="C23" s="23">
        <v>186</v>
      </c>
      <c r="D23" s="23">
        <v>996</v>
      </c>
      <c r="E23" s="23">
        <v>964</v>
      </c>
      <c r="F23" s="10">
        <f t="shared" si="0"/>
        <v>-3.2128514056224873</v>
      </c>
      <c r="G23" s="1"/>
      <c r="H23" s="1"/>
      <c r="I23" s="1"/>
    </row>
    <row r="24" spans="1:9" x14ac:dyDescent="0.25">
      <c r="A24" s="11" t="s">
        <v>58</v>
      </c>
      <c r="B24" s="24">
        <v>433</v>
      </c>
      <c r="C24" s="24">
        <v>299</v>
      </c>
      <c r="D24" s="24">
        <v>3178</v>
      </c>
      <c r="E24" s="24">
        <v>2547</v>
      </c>
      <c r="F24" s="13">
        <f t="shared" si="0"/>
        <v>-19.855254877281311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497</v>
      </c>
      <c r="C26" s="24">
        <v>381</v>
      </c>
      <c r="D26" s="24">
        <v>2559</v>
      </c>
      <c r="E26" s="24">
        <v>2020</v>
      </c>
      <c r="F26" s="13">
        <f t="shared" si="0"/>
        <v>-21.06291520125049</v>
      </c>
      <c r="G26" s="1"/>
      <c r="H26" s="1"/>
      <c r="I26" s="1"/>
    </row>
    <row r="27" spans="1:9" x14ac:dyDescent="0.25">
      <c r="A27" s="8" t="s">
        <v>61</v>
      </c>
      <c r="B27" s="23">
        <v>619</v>
      </c>
      <c r="C27" s="23">
        <v>670</v>
      </c>
      <c r="D27" s="23">
        <v>8005</v>
      </c>
      <c r="E27" s="23">
        <v>7012</v>
      </c>
      <c r="F27" s="10">
        <f t="shared" si="0"/>
        <v>-12.404747033104314</v>
      </c>
      <c r="G27" s="1"/>
      <c r="H27" s="1"/>
      <c r="I27" s="1"/>
    </row>
    <row r="28" spans="1:9" x14ac:dyDescent="0.25">
      <c r="A28" s="11" t="s">
        <v>62</v>
      </c>
      <c r="B28" s="24">
        <v>747</v>
      </c>
      <c r="C28" s="24">
        <v>802</v>
      </c>
      <c r="D28" s="24">
        <v>5198</v>
      </c>
      <c r="E28" s="24">
        <v>3614</v>
      </c>
      <c r="F28" s="13">
        <f t="shared" si="0"/>
        <v>-30.47325894574837</v>
      </c>
      <c r="G28" s="1"/>
      <c r="H28" s="1"/>
      <c r="I28" s="1"/>
    </row>
    <row r="29" spans="1:9" x14ac:dyDescent="0.25">
      <c r="A29" s="8" t="s">
        <v>63</v>
      </c>
      <c r="B29" s="23">
        <v>143</v>
      </c>
      <c r="C29" s="23">
        <v>446</v>
      </c>
      <c r="D29" s="23">
        <v>5570</v>
      </c>
      <c r="E29" s="23">
        <v>6559</v>
      </c>
      <c r="F29" s="10">
        <f t="shared" si="0"/>
        <v>17.755834829443444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514</v>
      </c>
      <c r="C31" s="23">
        <v>425</v>
      </c>
      <c r="D31" s="23">
        <v>2630</v>
      </c>
      <c r="E31" s="23">
        <v>2778</v>
      </c>
      <c r="F31" s="10">
        <f t="shared" si="0"/>
        <v>5.6273764258555161</v>
      </c>
      <c r="G31" s="1"/>
      <c r="H31" s="1"/>
      <c r="I31" s="1"/>
    </row>
    <row r="32" spans="1:9" x14ac:dyDescent="0.25">
      <c r="A32" s="11" t="s">
        <v>66</v>
      </c>
      <c r="B32" s="24">
        <v>101</v>
      </c>
      <c r="C32" s="24">
        <v>123</v>
      </c>
      <c r="D32" s="24">
        <v>1128</v>
      </c>
      <c r="E32" s="24">
        <v>911</v>
      </c>
      <c r="F32" s="13">
        <f t="shared" si="0"/>
        <v>-19.237588652482273</v>
      </c>
      <c r="G32" s="1"/>
      <c r="H32" s="1"/>
      <c r="I32" s="1"/>
    </row>
    <row r="33" spans="1:9" x14ac:dyDescent="0.25">
      <c r="A33" s="8" t="s">
        <v>67</v>
      </c>
      <c r="B33" s="23">
        <v>10419</v>
      </c>
      <c r="C33" s="23">
        <v>10074</v>
      </c>
      <c r="D33" s="23">
        <v>58664</v>
      </c>
      <c r="E33" s="23">
        <v>55153</v>
      </c>
      <c r="F33" s="10">
        <f t="shared" si="0"/>
        <v>-5.9849311332333315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24388</v>
      </c>
      <c r="C35" s="15">
        <f t="shared" ref="C35:E35" si="1">SUM(C7:C34)</f>
        <v>23583</v>
      </c>
      <c r="D35" s="15">
        <f t="shared" si="1"/>
        <v>171752</v>
      </c>
      <c r="E35" s="15">
        <f t="shared" si="1"/>
        <v>151421</v>
      </c>
      <c r="F35" s="16">
        <f t="shared" si="0"/>
        <v>-11.837416740416415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22367</v>
      </c>
      <c r="C38" s="41">
        <f>D7</f>
        <v>21821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55153</v>
      </c>
      <c r="G38" s="42">
        <f>LOOKUP(E38,$A$38:$A$65,$C$38:$C$65)</f>
        <v>58664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634</v>
      </c>
      <c r="C39" s="41">
        <f t="shared" ref="C39:C65" si="5">D8</f>
        <v>1491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22367</v>
      </c>
      <c r="G39" s="42">
        <f t="shared" ref="G39:G65" si="8">LOOKUP(E39,$A$38:$A$65,$C$38:$C$65)</f>
        <v>21821</v>
      </c>
    </row>
    <row r="40" spans="1:9" x14ac:dyDescent="0.25">
      <c r="A40" s="42" t="str">
        <f t="shared" si="3"/>
        <v>ALMERIA</v>
      </c>
      <c r="B40" s="41">
        <f t="shared" si="4"/>
        <v>2675</v>
      </c>
      <c r="C40" s="41">
        <f t="shared" si="5"/>
        <v>4478</v>
      </c>
      <c r="D40" s="41">
        <f t="shared" si="6"/>
        <v>14</v>
      </c>
      <c r="E40" s="42" t="str">
        <f t="shared" si="2"/>
        <v>BAHIA DE CADIZ</v>
      </c>
      <c r="F40" s="42">
        <f t="shared" si="7"/>
        <v>14609</v>
      </c>
      <c r="G40" s="42">
        <f t="shared" si="8"/>
        <v>15754</v>
      </c>
    </row>
    <row r="41" spans="1:9" x14ac:dyDescent="0.25">
      <c r="A41" s="42" t="str">
        <f t="shared" si="3"/>
        <v>AVILES</v>
      </c>
      <c r="B41" s="41">
        <f t="shared" si="4"/>
        <v>7842</v>
      </c>
      <c r="C41" s="41">
        <f t="shared" si="5"/>
        <v>11635</v>
      </c>
      <c r="D41" s="41">
        <f t="shared" si="6"/>
        <v>4</v>
      </c>
      <c r="E41" s="42" t="str">
        <f t="shared" si="2"/>
        <v>AVILES</v>
      </c>
      <c r="F41" s="42">
        <f t="shared" si="7"/>
        <v>7842</v>
      </c>
      <c r="G41" s="42">
        <f t="shared" si="8"/>
        <v>11635</v>
      </c>
    </row>
    <row r="42" spans="1:9" x14ac:dyDescent="0.25">
      <c r="A42" s="42" t="str">
        <f t="shared" si="3"/>
        <v>BAHIA DE ALGECIRAS</v>
      </c>
      <c r="B42" s="41">
        <f t="shared" si="4"/>
        <v>1201</v>
      </c>
      <c r="C42" s="41">
        <f t="shared" si="5"/>
        <v>690</v>
      </c>
      <c r="D42" s="41">
        <f t="shared" si="6"/>
        <v>18</v>
      </c>
      <c r="E42" s="42" t="str">
        <f t="shared" si="2"/>
        <v>PASAIA</v>
      </c>
      <c r="F42" s="42">
        <f t="shared" si="7"/>
        <v>7012</v>
      </c>
      <c r="G42" s="42">
        <f t="shared" si="8"/>
        <v>8005</v>
      </c>
    </row>
    <row r="43" spans="1:9" x14ac:dyDescent="0.25">
      <c r="A43" s="42" t="str">
        <f t="shared" si="3"/>
        <v>BAHIA DE CADIZ</v>
      </c>
      <c r="B43" s="41">
        <f t="shared" si="4"/>
        <v>14609</v>
      </c>
      <c r="C43" s="41">
        <f t="shared" si="5"/>
        <v>15754</v>
      </c>
      <c r="D43" s="41">
        <f t="shared" si="6"/>
        <v>3</v>
      </c>
      <c r="E43" s="42" t="str">
        <f t="shared" si="2"/>
        <v>SANTANDER</v>
      </c>
      <c r="F43" s="42">
        <f t="shared" si="7"/>
        <v>6559</v>
      </c>
      <c r="G43" s="42">
        <f t="shared" si="8"/>
        <v>5570</v>
      </c>
    </row>
    <row r="44" spans="1:9" x14ac:dyDescent="0.25">
      <c r="A44" s="42" t="str">
        <f t="shared" si="3"/>
        <v>BALEARES</v>
      </c>
      <c r="B44" s="41">
        <f t="shared" si="4"/>
        <v>1423</v>
      </c>
      <c r="C44" s="41">
        <f t="shared" si="5"/>
        <v>1797</v>
      </c>
      <c r="D44" s="41">
        <f t="shared" si="6"/>
        <v>17</v>
      </c>
      <c r="E44" s="42" t="str">
        <f t="shared" si="2"/>
        <v>GIJON</v>
      </c>
      <c r="F44" s="42">
        <f t="shared" si="7"/>
        <v>5353</v>
      </c>
      <c r="G44" s="42">
        <f t="shared" si="8"/>
        <v>11423</v>
      </c>
    </row>
    <row r="45" spans="1:9" x14ac:dyDescent="0.25">
      <c r="A45" s="42" t="str">
        <f t="shared" si="3"/>
        <v>BARCELONA</v>
      </c>
      <c r="B45" s="41">
        <f t="shared" si="4"/>
        <v>2707</v>
      </c>
      <c r="C45" s="41">
        <f t="shared" si="5"/>
        <v>2587</v>
      </c>
      <c r="D45" s="41">
        <f t="shared" si="6"/>
        <v>12</v>
      </c>
      <c r="E45" s="42" t="str">
        <f t="shared" si="2"/>
        <v>CASTELLON</v>
      </c>
      <c r="F45" s="42">
        <f t="shared" si="7"/>
        <v>3881</v>
      </c>
      <c r="G45" s="42">
        <f t="shared" si="8"/>
        <v>5829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3614</v>
      </c>
      <c r="G46" s="42">
        <f t="shared" si="8"/>
        <v>5198</v>
      </c>
    </row>
    <row r="47" spans="1:9" x14ac:dyDescent="0.25">
      <c r="A47" s="42" t="str">
        <f t="shared" si="3"/>
        <v>CARTAGENA</v>
      </c>
      <c r="B47" s="41">
        <f t="shared" si="4"/>
        <v>849</v>
      </c>
      <c r="C47" s="41">
        <f t="shared" si="5"/>
        <v>921</v>
      </c>
      <c r="D47" s="41">
        <f t="shared" si="6"/>
        <v>21</v>
      </c>
      <c r="E47" s="42" t="str">
        <f t="shared" si="2"/>
        <v>HUELVA</v>
      </c>
      <c r="F47" s="42">
        <f t="shared" si="7"/>
        <v>3496</v>
      </c>
      <c r="G47" s="42">
        <f t="shared" si="8"/>
        <v>1917</v>
      </c>
    </row>
    <row r="48" spans="1:9" x14ac:dyDescent="0.25">
      <c r="A48" s="42" t="str">
        <f t="shared" si="3"/>
        <v>CASTELLON</v>
      </c>
      <c r="B48" s="41">
        <f t="shared" si="4"/>
        <v>3881</v>
      </c>
      <c r="C48" s="41">
        <f t="shared" si="5"/>
        <v>5829</v>
      </c>
      <c r="D48" s="41">
        <f t="shared" si="6"/>
        <v>8</v>
      </c>
      <c r="E48" s="42" t="str">
        <f t="shared" si="2"/>
        <v>TARRAGONA</v>
      </c>
      <c r="F48" s="42">
        <f t="shared" si="7"/>
        <v>2778</v>
      </c>
      <c r="G48" s="42">
        <f t="shared" si="8"/>
        <v>2630</v>
      </c>
    </row>
    <row r="49" spans="1:7" x14ac:dyDescent="0.25">
      <c r="A49" s="42" t="str">
        <f t="shared" si="3"/>
        <v>CEUTA</v>
      </c>
      <c r="B49" s="41">
        <f t="shared" si="4"/>
        <v>73</v>
      </c>
      <c r="C49" s="41">
        <f t="shared" si="5"/>
        <v>55</v>
      </c>
      <c r="D49" s="41">
        <f t="shared" si="6"/>
        <v>23</v>
      </c>
      <c r="E49" s="42" t="str">
        <f t="shared" si="2"/>
        <v>BARCELONA</v>
      </c>
      <c r="F49" s="42">
        <f t="shared" si="7"/>
        <v>2707</v>
      </c>
      <c r="G49" s="42">
        <f t="shared" si="8"/>
        <v>2587</v>
      </c>
    </row>
    <row r="50" spans="1:7" x14ac:dyDescent="0.25">
      <c r="A50" s="42" t="str">
        <f t="shared" si="3"/>
        <v>FERROL-SAN CIBRAO</v>
      </c>
      <c r="B50" s="41">
        <f t="shared" si="4"/>
        <v>70</v>
      </c>
      <c r="C50" s="41">
        <f t="shared" si="5"/>
        <v>122</v>
      </c>
      <c r="D50" s="41">
        <f t="shared" si="6"/>
        <v>24</v>
      </c>
      <c r="E50" s="42" t="str">
        <f t="shared" si="2"/>
        <v>LAS PALMAS</v>
      </c>
      <c r="F50" s="42">
        <f t="shared" si="7"/>
        <v>2683</v>
      </c>
      <c r="G50" s="42">
        <f t="shared" si="8"/>
        <v>3304</v>
      </c>
    </row>
    <row r="51" spans="1:7" x14ac:dyDescent="0.25">
      <c r="A51" s="42" t="str">
        <f t="shared" si="3"/>
        <v>GIJON</v>
      </c>
      <c r="B51" s="41">
        <f t="shared" si="4"/>
        <v>5353</v>
      </c>
      <c r="C51" s="41">
        <f t="shared" si="5"/>
        <v>11423</v>
      </c>
      <c r="D51" s="41">
        <f t="shared" si="6"/>
        <v>7</v>
      </c>
      <c r="E51" s="42" t="str">
        <f t="shared" si="2"/>
        <v>ALMERIA</v>
      </c>
      <c r="F51" s="42">
        <f t="shared" si="7"/>
        <v>2675</v>
      </c>
      <c r="G51" s="42">
        <f t="shared" si="8"/>
        <v>4478</v>
      </c>
    </row>
    <row r="52" spans="1:7" x14ac:dyDescent="0.25">
      <c r="A52" s="42" t="str">
        <f t="shared" si="3"/>
        <v>HUELVA</v>
      </c>
      <c r="B52" s="41">
        <f t="shared" si="4"/>
        <v>3496</v>
      </c>
      <c r="C52" s="41">
        <f t="shared" si="5"/>
        <v>1917</v>
      </c>
      <c r="D52" s="41">
        <f t="shared" si="6"/>
        <v>10</v>
      </c>
      <c r="E52" s="42" t="str">
        <f t="shared" si="2"/>
        <v>MARIN Y RIA DE PONTEVEDRA</v>
      </c>
      <c r="F52" s="42">
        <f t="shared" si="7"/>
        <v>2547</v>
      </c>
      <c r="G52" s="42">
        <f t="shared" si="8"/>
        <v>3178</v>
      </c>
    </row>
    <row r="53" spans="1:7" x14ac:dyDescent="0.25">
      <c r="A53" s="42" t="str">
        <f t="shared" si="3"/>
        <v>LAS PALMAS</v>
      </c>
      <c r="B53" s="41">
        <f t="shared" si="4"/>
        <v>2683</v>
      </c>
      <c r="C53" s="41">
        <f t="shared" si="5"/>
        <v>3304</v>
      </c>
      <c r="D53" s="41">
        <f t="shared" si="6"/>
        <v>13</v>
      </c>
      <c r="E53" s="42" t="str">
        <f t="shared" si="2"/>
        <v>MOTRIL</v>
      </c>
      <c r="F53" s="42">
        <f t="shared" si="7"/>
        <v>2020</v>
      </c>
      <c r="G53" s="42">
        <f t="shared" si="8"/>
        <v>2559</v>
      </c>
    </row>
    <row r="54" spans="1:7" x14ac:dyDescent="0.25">
      <c r="A54" s="42" t="str">
        <f t="shared" si="3"/>
        <v>MALAGA</v>
      </c>
      <c r="B54" s="41">
        <f t="shared" si="4"/>
        <v>964</v>
      </c>
      <c r="C54" s="41">
        <f t="shared" si="5"/>
        <v>996</v>
      </c>
      <c r="D54" s="41">
        <f t="shared" si="6"/>
        <v>19</v>
      </c>
      <c r="E54" s="42" t="str">
        <f t="shared" si="2"/>
        <v>BALEARES</v>
      </c>
      <c r="F54" s="42">
        <f t="shared" si="7"/>
        <v>1423</v>
      </c>
      <c r="G54" s="42">
        <f t="shared" si="8"/>
        <v>1797</v>
      </c>
    </row>
    <row r="55" spans="1:7" x14ac:dyDescent="0.25">
      <c r="A55" s="42" t="str">
        <f t="shared" si="3"/>
        <v>MARIN Y RIA DE PONTEVEDRA</v>
      </c>
      <c r="B55" s="41">
        <f t="shared" si="4"/>
        <v>2547</v>
      </c>
      <c r="C55" s="41">
        <f t="shared" si="5"/>
        <v>3178</v>
      </c>
      <c r="D55" s="41">
        <f t="shared" si="6"/>
        <v>15</v>
      </c>
      <c r="E55" s="42" t="str">
        <f t="shared" si="2"/>
        <v>BAHIA DE ALGECIRAS</v>
      </c>
      <c r="F55" s="42">
        <f t="shared" ref="F55:F65" si="9">LOOKUP(E55,$A$38:$A$65,$B$38:$B$65)</f>
        <v>1201</v>
      </c>
      <c r="G55" s="42">
        <f t="shared" si="8"/>
        <v>690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964</v>
      </c>
      <c r="G56" s="42">
        <f t="shared" si="8"/>
        <v>996</v>
      </c>
    </row>
    <row r="57" spans="1:7" x14ac:dyDescent="0.25">
      <c r="A57" s="42" t="str">
        <f t="shared" si="3"/>
        <v>MOTRIL</v>
      </c>
      <c r="B57" s="41">
        <f t="shared" si="4"/>
        <v>2020</v>
      </c>
      <c r="C57" s="41">
        <f t="shared" si="5"/>
        <v>2559</v>
      </c>
      <c r="D57" s="41">
        <f t="shared" si="6"/>
        <v>16</v>
      </c>
      <c r="E57" s="42" t="str">
        <f t="shared" si="2"/>
        <v>VALENCIA</v>
      </c>
      <c r="F57" s="42">
        <f t="shared" si="9"/>
        <v>911</v>
      </c>
      <c r="G57" s="42">
        <f t="shared" si="8"/>
        <v>1128</v>
      </c>
    </row>
    <row r="58" spans="1:7" x14ac:dyDescent="0.25">
      <c r="A58" s="42" t="str">
        <f t="shared" si="3"/>
        <v>PASAIA</v>
      </c>
      <c r="B58" s="41">
        <f t="shared" si="4"/>
        <v>7012</v>
      </c>
      <c r="C58" s="41">
        <f t="shared" si="5"/>
        <v>8005</v>
      </c>
      <c r="D58" s="41">
        <f t="shared" si="6"/>
        <v>5</v>
      </c>
      <c r="E58" s="42" t="str">
        <f t="shared" si="2"/>
        <v>CARTAGENA</v>
      </c>
      <c r="F58" s="42">
        <f t="shared" si="9"/>
        <v>849</v>
      </c>
      <c r="G58" s="42">
        <f t="shared" si="8"/>
        <v>921</v>
      </c>
    </row>
    <row r="59" spans="1:7" x14ac:dyDescent="0.25">
      <c r="A59" s="42" t="str">
        <f t="shared" si="3"/>
        <v>SANTA CRUZ DE TENERIFE</v>
      </c>
      <c r="B59" s="41">
        <f t="shared" si="4"/>
        <v>3614</v>
      </c>
      <c r="C59" s="41">
        <f t="shared" si="5"/>
        <v>5198</v>
      </c>
      <c r="D59" s="41">
        <f t="shared" si="6"/>
        <v>9</v>
      </c>
      <c r="E59" s="42" t="str">
        <f t="shared" si="2"/>
        <v>ALICANTE</v>
      </c>
      <c r="F59" s="42">
        <f t="shared" si="9"/>
        <v>634</v>
      </c>
      <c r="G59" s="42">
        <f t="shared" si="8"/>
        <v>1491</v>
      </c>
    </row>
    <row r="60" spans="1:7" x14ac:dyDescent="0.25">
      <c r="A60" s="42" t="str">
        <f t="shared" si="3"/>
        <v>SANTANDER</v>
      </c>
      <c r="B60" s="41">
        <f t="shared" si="4"/>
        <v>6559</v>
      </c>
      <c r="C60" s="41">
        <f t="shared" si="5"/>
        <v>5570</v>
      </c>
      <c r="D60" s="41">
        <f t="shared" si="6"/>
        <v>6</v>
      </c>
      <c r="E60" s="42" t="str">
        <f t="shared" si="2"/>
        <v>CEUTA</v>
      </c>
      <c r="F60" s="42">
        <f t="shared" si="9"/>
        <v>73</v>
      </c>
      <c r="G60" s="42">
        <f t="shared" si="8"/>
        <v>55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70</v>
      </c>
      <c r="G61" s="42">
        <f t="shared" si="8"/>
        <v>122</v>
      </c>
    </row>
    <row r="62" spans="1:7" x14ac:dyDescent="0.25">
      <c r="A62" s="42" t="str">
        <f t="shared" si="3"/>
        <v>TARRAGONA</v>
      </c>
      <c r="B62" s="41">
        <f t="shared" si="4"/>
        <v>2778</v>
      </c>
      <c r="C62" s="41">
        <f t="shared" si="5"/>
        <v>2630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911</v>
      </c>
      <c r="C63" s="41">
        <f t="shared" si="5"/>
        <v>1128</v>
      </c>
      <c r="D63" s="41">
        <f t="shared" si="6"/>
        <v>20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55153</v>
      </c>
      <c r="C64" s="41">
        <f t="shared" si="5"/>
        <v>58664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5504</v>
      </c>
      <c r="C7" s="25">
        <v>11347</v>
      </c>
      <c r="D7" s="25">
        <v>44865</v>
      </c>
      <c r="E7" s="25">
        <v>48908</v>
      </c>
      <c r="F7" s="10">
        <f>((E7*100)/D7)-100</f>
        <v>9.0114788810877116</v>
      </c>
      <c r="G7" s="1"/>
      <c r="H7" s="1"/>
      <c r="I7" s="1"/>
    </row>
    <row r="8" spans="1:12" x14ac:dyDescent="0.25">
      <c r="A8" s="11" t="s">
        <v>42</v>
      </c>
      <c r="B8" s="26">
        <v>9196</v>
      </c>
      <c r="C8" s="26">
        <v>3166</v>
      </c>
      <c r="D8" s="26">
        <v>50176</v>
      </c>
      <c r="E8" s="26">
        <v>38409</v>
      </c>
      <c r="F8" s="13">
        <f t="shared" ref="F8:F35" si="0">((E8*100)/D8)-100</f>
        <v>-23.451450892857139</v>
      </c>
      <c r="G8" s="1"/>
      <c r="H8" s="1"/>
      <c r="I8" s="1"/>
    </row>
    <row r="9" spans="1:12" x14ac:dyDescent="0.25">
      <c r="A9" s="8" t="s">
        <v>43</v>
      </c>
      <c r="B9" s="25">
        <v>19393</v>
      </c>
      <c r="C9" s="25">
        <v>22277</v>
      </c>
      <c r="D9" s="25">
        <v>94055</v>
      </c>
      <c r="E9" s="25">
        <v>98693</v>
      </c>
      <c r="F9" s="10">
        <f t="shared" si="0"/>
        <v>4.9311573015788639</v>
      </c>
      <c r="G9" s="1"/>
      <c r="H9" s="1"/>
      <c r="I9" s="1"/>
    </row>
    <row r="10" spans="1:12" x14ac:dyDescent="0.25">
      <c r="A10" s="11" t="s">
        <v>44</v>
      </c>
      <c r="B10" s="26">
        <v>6043</v>
      </c>
      <c r="C10" s="26">
        <v>5756</v>
      </c>
      <c r="D10" s="26">
        <v>40429</v>
      </c>
      <c r="E10" s="26">
        <v>34167</v>
      </c>
      <c r="F10" s="13">
        <f t="shared" si="0"/>
        <v>-15.488881743303068</v>
      </c>
      <c r="G10" s="1"/>
      <c r="H10" s="1"/>
      <c r="I10" s="1"/>
    </row>
    <row r="11" spans="1:12" x14ac:dyDescent="0.25">
      <c r="A11" s="8" t="s">
        <v>45</v>
      </c>
      <c r="B11" s="25">
        <v>249515</v>
      </c>
      <c r="C11" s="25">
        <v>262378</v>
      </c>
      <c r="D11" s="25">
        <v>2075017</v>
      </c>
      <c r="E11" s="25">
        <v>2116304</v>
      </c>
      <c r="F11" s="10">
        <f t="shared" si="0"/>
        <v>1.9897186384497161</v>
      </c>
      <c r="G11" s="1"/>
      <c r="H11" s="1"/>
      <c r="I11" s="1"/>
    </row>
    <row r="12" spans="1:12" x14ac:dyDescent="0.25">
      <c r="A12" s="11" t="s">
        <v>46</v>
      </c>
      <c r="B12" s="26">
        <v>10013</v>
      </c>
      <c r="C12" s="26">
        <v>6276</v>
      </c>
      <c r="D12" s="26">
        <v>63123</v>
      </c>
      <c r="E12" s="26">
        <v>52799</v>
      </c>
      <c r="F12" s="13">
        <f t="shared" si="0"/>
        <v>-16.355369675078819</v>
      </c>
      <c r="G12" s="1"/>
      <c r="H12" s="1"/>
      <c r="I12" s="1"/>
    </row>
    <row r="13" spans="1:12" x14ac:dyDescent="0.25">
      <c r="A13" s="8" t="s">
        <v>47</v>
      </c>
      <c r="B13" s="25">
        <v>42437</v>
      </c>
      <c r="C13" s="25">
        <v>129983</v>
      </c>
      <c r="D13" s="25">
        <v>156324</v>
      </c>
      <c r="E13" s="25">
        <v>242952</v>
      </c>
      <c r="F13" s="10">
        <f t="shared" si="0"/>
        <v>55.415675136255459</v>
      </c>
      <c r="G13" s="1"/>
      <c r="H13" s="1"/>
      <c r="I13" s="1"/>
    </row>
    <row r="14" spans="1:12" x14ac:dyDescent="0.25">
      <c r="A14" s="11" t="s">
        <v>48</v>
      </c>
      <c r="B14" s="26">
        <v>122584</v>
      </c>
      <c r="C14" s="26">
        <v>146395</v>
      </c>
      <c r="D14" s="26">
        <v>801032</v>
      </c>
      <c r="E14" s="26">
        <v>899033</v>
      </c>
      <c r="F14" s="13">
        <f t="shared" si="0"/>
        <v>12.234342697919686</v>
      </c>
      <c r="G14" s="1"/>
      <c r="H14" s="1"/>
      <c r="I14" s="1"/>
    </row>
    <row r="15" spans="1:12" x14ac:dyDescent="0.25">
      <c r="A15" s="8" t="s">
        <v>49</v>
      </c>
      <c r="B15" s="25">
        <v>11920</v>
      </c>
      <c r="C15" s="25">
        <v>12425</v>
      </c>
      <c r="D15" s="25">
        <v>92680</v>
      </c>
      <c r="E15" s="25">
        <v>97305</v>
      </c>
      <c r="F15" s="10">
        <f t="shared" si="0"/>
        <v>4.990289167026333</v>
      </c>
      <c r="G15" s="1"/>
      <c r="H15" s="1"/>
      <c r="I15" s="1"/>
    </row>
    <row r="16" spans="1:12" x14ac:dyDescent="0.25">
      <c r="A16" s="11" t="s">
        <v>50</v>
      </c>
      <c r="B16" s="26">
        <v>6688</v>
      </c>
      <c r="C16" s="26">
        <v>9742</v>
      </c>
      <c r="D16" s="26">
        <v>78579</v>
      </c>
      <c r="E16" s="26">
        <v>62609</v>
      </c>
      <c r="F16" s="13">
        <f t="shared" si="0"/>
        <v>-20.32349609946678</v>
      </c>
      <c r="G16" s="1"/>
      <c r="H16" s="1"/>
      <c r="I16" s="1"/>
    </row>
    <row r="17" spans="1:9" x14ac:dyDescent="0.25">
      <c r="A17" s="8" t="s">
        <v>51</v>
      </c>
      <c r="B17" s="25">
        <v>5011</v>
      </c>
      <c r="C17" s="25">
        <v>5660</v>
      </c>
      <c r="D17" s="25">
        <v>30225</v>
      </c>
      <c r="E17" s="25">
        <v>38121</v>
      </c>
      <c r="F17" s="10">
        <f t="shared" si="0"/>
        <v>26.124069478908183</v>
      </c>
      <c r="G17" s="1"/>
      <c r="H17" s="1"/>
      <c r="I17" s="1"/>
    </row>
    <row r="18" spans="1:9" x14ac:dyDescent="0.25">
      <c r="A18" s="11" t="s">
        <v>52</v>
      </c>
      <c r="B18" s="26">
        <v>41083</v>
      </c>
      <c r="C18" s="26">
        <v>44239</v>
      </c>
      <c r="D18" s="26">
        <v>337316</v>
      </c>
      <c r="E18" s="26">
        <v>371918</v>
      </c>
      <c r="F18" s="13">
        <f t="shared" si="0"/>
        <v>10.258036974231871</v>
      </c>
      <c r="G18" s="1"/>
      <c r="H18" s="1"/>
      <c r="I18" s="1"/>
    </row>
    <row r="19" spans="1:9" x14ac:dyDescent="0.25">
      <c r="A19" s="8" t="s">
        <v>53</v>
      </c>
      <c r="B19" s="25">
        <v>2228</v>
      </c>
      <c r="C19" s="25">
        <v>1934</v>
      </c>
      <c r="D19" s="25">
        <v>11000</v>
      </c>
      <c r="E19" s="25">
        <v>20464</v>
      </c>
      <c r="F19" s="10">
        <f t="shared" si="0"/>
        <v>86.036363636363632</v>
      </c>
      <c r="G19" s="1"/>
      <c r="H19" s="1"/>
      <c r="I19" s="1"/>
    </row>
    <row r="20" spans="1:9" x14ac:dyDescent="0.25">
      <c r="A20" s="11" t="s">
        <v>54</v>
      </c>
      <c r="B20" s="26">
        <v>14600</v>
      </c>
      <c r="C20" s="26">
        <v>31765</v>
      </c>
      <c r="D20" s="26">
        <v>142621</v>
      </c>
      <c r="E20" s="26">
        <v>173978</v>
      </c>
      <c r="F20" s="13">
        <f t="shared" si="0"/>
        <v>21.986243260108964</v>
      </c>
      <c r="G20" s="1"/>
      <c r="H20" s="1"/>
      <c r="I20" s="1"/>
    </row>
    <row r="21" spans="1:9" x14ac:dyDescent="0.25">
      <c r="A21" s="8" t="s">
        <v>55</v>
      </c>
      <c r="B21" s="25">
        <v>16630</v>
      </c>
      <c r="C21" s="25">
        <v>8983</v>
      </c>
      <c r="D21" s="25">
        <v>75397</v>
      </c>
      <c r="E21" s="25">
        <v>64293</v>
      </c>
      <c r="F21" s="10">
        <f t="shared" si="0"/>
        <v>-14.727376420812504</v>
      </c>
      <c r="G21" s="1"/>
      <c r="H21" s="1"/>
      <c r="I21" s="1"/>
    </row>
    <row r="22" spans="1:9" x14ac:dyDescent="0.25">
      <c r="A22" s="11" t="s">
        <v>56</v>
      </c>
      <c r="B22" s="26">
        <v>190162</v>
      </c>
      <c r="C22" s="26">
        <v>175376</v>
      </c>
      <c r="D22" s="26">
        <v>1365053</v>
      </c>
      <c r="E22" s="26">
        <v>1352509</v>
      </c>
      <c r="F22" s="13">
        <f t="shared" si="0"/>
        <v>-0.9189386785714504</v>
      </c>
      <c r="G22" s="1"/>
      <c r="H22" s="1"/>
      <c r="I22" s="1"/>
    </row>
    <row r="23" spans="1:9" x14ac:dyDescent="0.25">
      <c r="A23" s="8" t="s">
        <v>57</v>
      </c>
      <c r="B23" s="25">
        <v>10818</v>
      </c>
      <c r="C23" s="25">
        <v>5303</v>
      </c>
      <c r="D23" s="25">
        <v>60657</v>
      </c>
      <c r="E23" s="25">
        <v>44182</v>
      </c>
      <c r="F23" s="10">
        <f t="shared" si="0"/>
        <v>-27.16092124569299</v>
      </c>
      <c r="G23" s="1"/>
      <c r="H23" s="1"/>
      <c r="I23" s="1"/>
    </row>
    <row r="24" spans="1:9" x14ac:dyDescent="0.25">
      <c r="A24" s="11" t="s">
        <v>58</v>
      </c>
      <c r="B24" s="26">
        <v>4705</v>
      </c>
      <c r="C24" s="26">
        <v>1964</v>
      </c>
      <c r="D24" s="26">
        <v>45548</v>
      </c>
      <c r="E24" s="26">
        <v>32335</v>
      </c>
      <c r="F24" s="13">
        <f t="shared" si="0"/>
        <v>-29.008957583208925</v>
      </c>
      <c r="G24" s="1"/>
      <c r="H24" s="1"/>
      <c r="I24" s="1"/>
    </row>
    <row r="25" spans="1:9" x14ac:dyDescent="0.25">
      <c r="A25" s="8" t="s">
        <v>59</v>
      </c>
      <c r="B25" s="25">
        <v>273</v>
      </c>
      <c r="C25" s="25">
        <v>182</v>
      </c>
      <c r="D25" s="25">
        <v>19456</v>
      </c>
      <c r="E25" s="25">
        <v>210</v>
      </c>
      <c r="F25" s="10">
        <f t="shared" si="0"/>
        <v>-98.920641447368425</v>
      </c>
      <c r="G25" s="1"/>
      <c r="H25" s="1"/>
      <c r="I25" s="1"/>
    </row>
    <row r="26" spans="1:9" x14ac:dyDescent="0.25">
      <c r="A26" s="11" t="s">
        <v>60</v>
      </c>
      <c r="B26" s="26">
        <v>1405</v>
      </c>
      <c r="C26" s="26">
        <v>1791</v>
      </c>
      <c r="D26" s="26">
        <v>11898</v>
      </c>
      <c r="E26" s="26">
        <v>11494</v>
      </c>
      <c r="F26" s="13">
        <f t="shared" si="0"/>
        <v>-3.3955286602790409</v>
      </c>
      <c r="G26" s="1"/>
      <c r="H26" s="1"/>
      <c r="I26" s="1"/>
    </row>
    <row r="27" spans="1:9" x14ac:dyDescent="0.25">
      <c r="A27" s="8" t="s">
        <v>61</v>
      </c>
      <c r="B27" s="25">
        <v>3381</v>
      </c>
      <c r="C27" s="25">
        <v>3242</v>
      </c>
      <c r="D27" s="25">
        <v>31340</v>
      </c>
      <c r="E27" s="25">
        <v>29529</v>
      </c>
      <c r="F27" s="10">
        <f t="shared" si="0"/>
        <v>-5.7785577536694319</v>
      </c>
      <c r="G27" s="1"/>
      <c r="H27" s="1"/>
      <c r="I27" s="1"/>
    </row>
    <row r="28" spans="1:9" x14ac:dyDescent="0.25">
      <c r="A28" s="11" t="s">
        <v>62</v>
      </c>
      <c r="B28" s="26">
        <v>81513</v>
      </c>
      <c r="C28" s="26">
        <v>94631</v>
      </c>
      <c r="D28" s="26">
        <v>629306</v>
      </c>
      <c r="E28" s="26">
        <v>665555</v>
      </c>
      <c r="F28" s="13">
        <f t="shared" si="0"/>
        <v>5.7601548372334008</v>
      </c>
      <c r="G28" s="1"/>
      <c r="H28" s="1"/>
      <c r="I28" s="1"/>
    </row>
    <row r="29" spans="1:9" x14ac:dyDescent="0.25">
      <c r="A29" s="8" t="s">
        <v>63</v>
      </c>
      <c r="B29" s="25">
        <v>5273</v>
      </c>
      <c r="C29" s="25">
        <v>6076</v>
      </c>
      <c r="D29" s="25">
        <v>40251</v>
      </c>
      <c r="E29" s="25">
        <v>43999</v>
      </c>
      <c r="F29" s="10">
        <f t="shared" si="0"/>
        <v>9.3115698988844997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13406</v>
      </c>
      <c r="C31" s="25">
        <v>6745</v>
      </c>
      <c r="D31" s="25">
        <v>120478</v>
      </c>
      <c r="E31" s="25">
        <v>111834</v>
      </c>
      <c r="F31" s="10">
        <f t="shared" si="0"/>
        <v>-7.1747538969770375</v>
      </c>
      <c r="G31" s="1"/>
      <c r="H31" s="1"/>
      <c r="I31" s="1"/>
    </row>
    <row r="32" spans="1:9" x14ac:dyDescent="0.25">
      <c r="A32" s="11" t="s">
        <v>66</v>
      </c>
      <c r="B32" s="26">
        <v>20307</v>
      </c>
      <c r="C32" s="26">
        <v>27910</v>
      </c>
      <c r="D32" s="26">
        <v>167533</v>
      </c>
      <c r="E32" s="26">
        <v>222439</v>
      </c>
      <c r="F32" s="13">
        <f t="shared" si="0"/>
        <v>32.773244674183587</v>
      </c>
      <c r="G32" s="1"/>
      <c r="H32" s="1"/>
      <c r="I32" s="1"/>
    </row>
    <row r="33" spans="1:9" x14ac:dyDescent="0.25">
      <c r="A33" s="8" t="s">
        <v>67</v>
      </c>
      <c r="B33" s="25">
        <v>39382</v>
      </c>
      <c r="C33" s="25">
        <v>36457</v>
      </c>
      <c r="D33" s="25">
        <v>290441</v>
      </c>
      <c r="E33" s="25">
        <v>262751</v>
      </c>
      <c r="F33" s="10">
        <f t="shared" si="0"/>
        <v>-9.5337779445739415</v>
      </c>
      <c r="G33" s="1"/>
      <c r="H33" s="1"/>
      <c r="I33" s="1"/>
    </row>
    <row r="34" spans="1:9" x14ac:dyDescent="0.25">
      <c r="A34" s="11" t="s">
        <v>68</v>
      </c>
      <c r="B34" s="26">
        <v>776</v>
      </c>
      <c r="C34" s="26">
        <v>295</v>
      </c>
      <c r="D34" s="26">
        <v>5954</v>
      </c>
      <c r="E34" s="26">
        <v>4691</v>
      </c>
      <c r="F34" s="13">
        <f t="shared" si="0"/>
        <v>-21.212630164595225</v>
      </c>
      <c r="G34" s="1"/>
      <c r="H34" s="1"/>
      <c r="I34" s="1"/>
    </row>
    <row r="35" spans="1:9" x14ac:dyDescent="0.25">
      <c r="A35" s="14" t="s">
        <v>69</v>
      </c>
      <c r="B35" s="15">
        <f>SUM(B7:B34)</f>
        <v>934246</v>
      </c>
      <c r="C35" s="15">
        <f t="shared" ref="C35:E35" si="1">SUM(C7:C34)</f>
        <v>1062298</v>
      </c>
      <c r="D35" s="15">
        <f t="shared" si="1"/>
        <v>6880754</v>
      </c>
      <c r="E35" s="15">
        <f t="shared" si="1"/>
        <v>7141481</v>
      </c>
      <c r="F35" s="16">
        <f t="shared" si="0"/>
        <v>3.7892213556828267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48908</v>
      </c>
      <c r="C38" s="41">
        <f>D7</f>
        <v>44865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2116304</v>
      </c>
      <c r="G38" s="42">
        <f>LOOKUP(E38,$A$38:$A$65,$C$38:$C$65)</f>
        <v>2075017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38409</v>
      </c>
      <c r="C39" s="41">
        <f t="shared" ref="C39:C65" si="5">D8</f>
        <v>50176</v>
      </c>
      <c r="D39" s="41">
        <f t="shared" ref="D39:D65" si="6">_xlfn.RANK.EQ(B39,$B$38:$B$65)+COUNTIF($B$38:$B$65,B39)-1</f>
        <v>19</v>
      </c>
      <c r="E39" s="42" t="str">
        <f t="shared" si="2"/>
        <v>LAS PALMAS</v>
      </c>
      <c r="F39" s="42">
        <f t="shared" ref="F39:F54" si="7">LOOKUP(E39,$A$38:$A$65,$B$38:$B$65)</f>
        <v>1352509</v>
      </c>
      <c r="G39" s="42">
        <f t="shared" ref="G39:G65" si="8">LOOKUP(E39,$A$38:$A$65,$C$38:$C$65)</f>
        <v>1365053</v>
      </c>
    </row>
    <row r="40" spans="1:9" x14ac:dyDescent="0.25">
      <c r="A40" s="42" t="str">
        <f t="shared" si="3"/>
        <v>ALMERIA</v>
      </c>
      <c r="B40" s="41">
        <f t="shared" si="4"/>
        <v>98693</v>
      </c>
      <c r="C40" s="41">
        <f t="shared" si="5"/>
        <v>94055</v>
      </c>
      <c r="D40" s="41">
        <f t="shared" si="6"/>
        <v>11</v>
      </c>
      <c r="E40" s="42" t="str">
        <f t="shared" si="2"/>
        <v>BARCELONA</v>
      </c>
      <c r="F40" s="42">
        <f t="shared" si="7"/>
        <v>899033</v>
      </c>
      <c r="G40" s="42">
        <f t="shared" si="8"/>
        <v>801032</v>
      </c>
    </row>
    <row r="41" spans="1:9" x14ac:dyDescent="0.25">
      <c r="A41" s="42" t="str">
        <f t="shared" si="3"/>
        <v>AVILES</v>
      </c>
      <c r="B41" s="41">
        <f t="shared" si="4"/>
        <v>34167</v>
      </c>
      <c r="C41" s="41">
        <f t="shared" si="5"/>
        <v>40429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665555</v>
      </c>
      <c r="G41" s="42">
        <f t="shared" si="8"/>
        <v>629306</v>
      </c>
    </row>
    <row r="42" spans="1:9" x14ac:dyDescent="0.25">
      <c r="A42" s="42" t="str">
        <f t="shared" si="3"/>
        <v>BAHIA DE ALGECIRAS</v>
      </c>
      <c r="B42" s="41">
        <f t="shared" si="4"/>
        <v>2116304</v>
      </c>
      <c r="C42" s="41">
        <f t="shared" si="5"/>
        <v>2075017</v>
      </c>
      <c r="D42" s="41">
        <f t="shared" si="6"/>
        <v>1</v>
      </c>
      <c r="E42" s="42" t="str">
        <f t="shared" si="2"/>
        <v>CEUTA</v>
      </c>
      <c r="F42" s="42">
        <f t="shared" si="7"/>
        <v>371918</v>
      </c>
      <c r="G42" s="42">
        <f t="shared" si="8"/>
        <v>337316</v>
      </c>
    </row>
    <row r="43" spans="1:9" x14ac:dyDescent="0.25">
      <c r="A43" s="42" t="str">
        <f t="shared" si="3"/>
        <v>BAHIA DE CADIZ</v>
      </c>
      <c r="B43" s="41">
        <f t="shared" si="4"/>
        <v>52799</v>
      </c>
      <c r="C43" s="41">
        <f t="shared" si="5"/>
        <v>63123</v>
      </c>
      <c r="D43" s="41">
        <f t="shared" si="6"/>
        <v>15</v>
      </c>
      <c r="E43" s="42" t="str">
        <f t="shared" si="2"/>
        <v>VIGO</v>
      </c>
      <c r="F43" s="42">
        <f t="shared" si="7"/>
        <v>262751</v>
      </c>
      <c r="G43" s="42">
        <f t="shared" si="8"/>
        <v>290441</v>
      </c>
    </row>
    <row r="44" spans="1:9" x14ac:dyDescent="0.25">
      <c r="A44" s="42" t="str">
        <f t="shared" si="3"/>
        <v>BALEARES</v>
      </c>
      <c r="B44" s="41">
        <f t="shared" si="4"/>
        <v>242952</v>
      </c>
      <c r="C44" s="41">
        <f t="shared" si="5"/>
        <v>156324</v>
      </c>
      <c r="D44" s="41">
        <f t="shared" si="6"/>
        <v>7</v>
      </c>
      <c r="E44" s="42" t="str">
        <f t="shared" si="2"/>
        <v>BALEARES</v>
      </c>
      <c r="F44" s="42">
        <f t="shared" si="7"/>
        <v>242952</v>
      </c>
      <c r="G44" s="42">
        <f t="shared" si="8"/>
        <v>156324</v>
      </c>
    </row>
    <row r="45" spans="1:9" x14ac:dyDescent="0.25">
      <c r="A45" s="42" t="str">
        <f t="shared" si="3"/>
        <v>BARCELONA</v>
      </c>
      <c r="B45" s="41">
        <f t="shared" si="4"/>
        <v>899033</v>
      </c>
      <c r="C45" s="41">
        <f t="shared" si="5"/>
        <v>801032</v>
      </c>
      <c r="D45" s="41">
        <f t="shared" si="6"/>
        <v>3</v>
      </c>
      <c r="E45" s="42" t="str">
        <f t="shared" si="2"/>
        <v>VALENCIA</v>
      </c>
      <c r="F45" s="42">
        <f t="shared" si="7"/>
        <v>222439</v>
      </c>
      <c r="G45" s="42">
        <f t="shared" si="8"/>
        <v>167533</v>
      </c>
    </row>
    <row r="46" spans="1:9" x14ac:dyDescent="0.25">
      <c r="A46" s="42" t="str">
        <f t="shared" si="3"/>
        <v>BILBAO</v>
      </c>
      <c r="B46" s="41">
        <f t="shared" si="4"/>
        <v>97305</v>
      </c>
      <c r="C46" s="41">
        <f t="shared" si="5"/>
        <v>92680</v>
      </c>
      <c r="D46" s="41">
        <f t="shared" si="6"/>
        <v>12</v>
      </c>
      <c r="E46" s="42" t="str">
        <f t="shared" si="2"/>
        <v>GIJON</v>
      </c>
      <c r="F46" s="42">
        <f t="shared" si="7"/>
        <v>173978</v>
      </c>
      <c r="G46" s="42">
        <f t="shared" si="8"/>
        <v>142621</v>
      </c>
    </row>
    <row r="47" spans="1:9" x14ac:dyDescent="0.25">
      <c r="A47" s="42" t="str">
        <f t="shared" si="3"/>
        <v>CARTAGENA</v>
      </c>
      <c r="B47" s="41">
        <f t="shared" si="4"/>
        <v>62609</v>
      </c>
      <c r="C47" s="41">
        <f t="shared" si="5"/>
        <v>78579</v>
      </c>
      <c r="D47" s="41">
        <f t="shared" si="6"/>
        <v>14</v>
      </c>
      <c r="E47" s="42" t="str">
        <f t="shared" si="2"/>
        <v>TARRAGONA</v>
      </c>
      <c r="F47" s="42">
        <f t="shared" si="7"/>
        <v>111834</v>
      </c>
      <c r="G47" s="42">
        <f t="shared" si="8"/>
        <v>120478</v>
      </c>
    </row>
    <row r="48" spans="1:9" x14ac:dyDescent="0.25">
      <c r="A48" s="42" t="str">
        <f t="shared" si="3"/>
        <v>CASTELLON</v>
      </c>
      <c r="B48" s="41">
        <f t="shared" si="4"/>
        <v>38121</v>
      </c>
      <c r="C48" s="41">
        <f t="shared" si="5"/>
        <v>30225</v>
      </c>
      <c r="D48" s="41">
        <f t="shared" si="6"/>
        <v>20</v>
      </c>
      <c r="E48" s="42" t="str">
        <f t="shared" si="2"/>
        <v>ALMERIA</v>
      </c>
      <c r="F48" s="42">
        <f t="shared" si="7"/>
        <v>98693</v>
      </c>
      <c r="G48" s="42">
        <f t="shared" si="8"/>
        <v>94055</v>
      </c>
    </row>
    <row r="49" spans="1:7" x14ac:dyDescent="0.25">
      <c r="A49" s="42" t="str">
        <f t="shared" si="3"/>
        <v>CEUTA</v>
      </c>
      <c r="B49" s="41">
        <f t="shared" si="4"/>
        <v>371918</v>
      </c>
      <c r="C49" s="41">
        <f t="shared" si="5"/>
        <v>337316</v>
      </c>
      <c r="D49" s="41">
        <f t="shared" si="6"/>
        <v>5</v>
      </c>
      <c r="E49" s="42" t="str">
        <f t="shared" si="2"/>
        <v>BILBAO</v>
      </c>
      <c r="F49" s="42">
        <f t="shared" si="7"/>
        <v>97305</v>
      </c>
      <c r="G49" s="42">
        <f t="shared" si="8"/>
        <v>92680</v>
      </c>
    </row>
    <row r="50" spans="1:7" x14ac:dyDescent="0.25">
      <c r="A50" s="42" t="str">
        <f t="shared" si="3"/>
        <v>FERROL-SAN CIBRAO</v>
      </c>
      <c r="B50" s="41">
        <f t="shared" si="4"/>
        <v>20464</v>
      </c>
      <c r="C50" s="41">
        <f t="shared" si="5"/>
        <v>11000</v>
      </c>
      <c r="D50" s="41">
        <f t="shared" si="6"/>
        <v>24</v>
      </c>
      <c r="E50" s="42" t="str">
        <f t="shared" si="2"/>
        <v>HUELVA</v>
      </c>
      <c r="F50" s="42">
        <f t="shared" si="7"/>
        <v>64293</v>
      </c>
      <c r="G50" s="42">
        <f t="shared" si="8"/>
        <v>75397</v>
      </c>
    </row>
    <row r="51" spans="1:7" x14ac:dyDescent="0.25">
      <c r="A51" s="42" t="str">
        <f t="shared" si="3"/>
        <v>GIJON</v>
      </c>
      <c r="B51" s="41">
        <f t="shared" si="4"/>
        <v>173978</v>
      </c>
      <c r="C51" s="41">
        <f t="shared" si="5"/>
        <v>142621</v>
      </c>
      <c r="D51" s="41">
        <f t="shared" si="6"/>
        <v>9</v>
      </c>
      <c r="E51" s="42" t="str">
        <f t="shared" si="2"/>
        <v>CARTAGENA</v>
      </c>
      <c r="F51" s="42">
        <f t="shared" si="7"/>
        <v>62609</v>
      </c>
      <c r="G51" s="42">
        <f t="shared" si="8"/>
        <v>78579</v>
      </c>
    </row>
    <row r="52" spans="1:7" x14ac:dyDescent="0.25">
      <c r="A52" s="42" t="str">
        <f t="shared" si="3"/>
        <v>HUELVA</v>
      </c>
      <c r="B52" s="41">
        <f t="shared" si="4"/>
        <v>64293</v>
      </c>
      <c r="C52" s="41">
        <f t="shared" si="5"/>
        <v>75397</v>
      </c>
      <c r="D52" s="41">
        <f t="shared" si="6"/>
        <v>13</v>
      </c>
      <c r="E52" s="42" t="str">
        <f t="shared" si="2"/>
        <v>BAHIA DE CADIZ</v>
      </c>
      <c r="F52" s="42">
        <f t="shared" si="7"/>
        <v>52799</v>
      </c>
      <c r="G52" s="42">
        <f t="shared" si="8"/>
        <v>63123</v>
      </c>
    </row>
    <row r="53" spans="1:7" x14ac:dyDescent="0.25">
      <c r="A53" s="42" t="str">
        <f t="shared" si="3"/>
        <v>LAS PALMAS</v>
      </c>
      <c r="B53" s="41">
        <f t="shared" si="4"/>
        <v>1352509</v>
      </c>
      <c r="C53" s="41">
        <f t="shared" si="5"/>
        <v>1365053</v>
      </c>
      <c r="D53" s="41">
        <f t="shared" si="6"/>
        <v>2</v>
      </c>
      <c r="E53" s="42" t="str">
        <f t="shared" si="2"/>
        <v>A CORUÑA</v>
      </c>
      <c r="F53" s="42">
        <f t="shared" si="7"/>
        <v>48908</v>
      </c>
      <c r="G53" s="42">
        <f t="shared" si="8"/>
        <v>44865</v>
      </c>
    </row>
    <row r="54" spans="1:7" x14ac:dyDescent="0.25">
      <c r="A54" s="42" t="str">
        <f t="shared" si="3"/>
        <v>MALAGA</v>
      </c>
      <c r="B54" s="41">
        <f t="shared" si="4"/>
        <v>44182</v>
      </c>
      <c r="C54" s="41">
        <f t="shared" si="5"/>
        <v>60657</v>
      </c>
      <c r="D54" s="41">
        <f t="shared" si="6"/>
        <v>17</v>
      </c>
      <c r="E54" s="42" t="str">
        <f t="shared" si="2"/>
        <v>MALAGA</v>
      </c>
      <c r="F54" s="42">
        <f t="shared" si="7"/>
        <v>44182</v>
      </c>
      <c r="G54" s="42">
        <f t="shared" si="8"/>
        <v>60657</v>
      </c>
    </row>
    <row r="55" spans="1:7" x14ac:dyDescent="0.25">
      <c r="A55" s="42" t="str">
        <f t="shared" si="3"/>
        <v>MARIN Y RIA DE PONTEVEDRA</v>
      </c>
      <c r="B55" s="41">
        <f t="shared" si="4"/>
        <v>32335</v>
      </c>
      <c r="C55" s="41">
        <f t="shared" si="5"/>
        <v>45548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43999</v>
      </c>
      <c r="G55" s="42">
        <f t="shared" si="8"/>
        <v>40251</v>
      </c>
    </row>
    <row r="56" spans="1:7" x14ac:dyDescent="0.25">
      <c r="A56" s="42" t="str">
        <f t="shared" si="3"/>
        <v>MELILLA</v>
      </c>
      <c r="B56" s="41">
        <f t="shared" si="4"/>
        <v>210</v>
      </c>
      <c r="C56" s="41">
        <f t="shared" si="5"/>
        <v>19456</v>
      </c>
      <c r="D56" s="41">
        <f t="shared" si="6"/>
        <v>27</v>
      </c>
      <c r="E56" s="42" t="str">
        <f t="shared" si="2"/>
        <v>ALICANTE</v>
      </c>
      <c r="F56" s="42">
        <f t="shared" si="9"/>
        <v>38409</v>
      </c>
      <c r="G56" s="42">
        <f t="shared" si="8"/>
        <v>50176</v>
      </c>
    </row>
    <row r="57" spans="1:7" x14ac:dyDescent="0.25">
      <c r="A57" s="42" t="str">
        <f t="shared" si="3"/>
        <v>MOTRIL</v>
      </c>
      <c r="B57" s="41">
        <f t="shared" si="4"/>
        <v>11494</v>
      </c>
      <c r="C57" s="41">
        <f t="shared" si="5"/>
        <v>11898</v>
      </c>
      <c r="D57" s="41">
        <f t="shared" si="6"/>
        <v>25</v>
      </c>
      <c r="E57" s="42" t="str">
        <f t="shared" si="2"/>
        <v>CASTELLON</v>
      </c>
      <c r="F57" s="42">
        <f t="shared" si="9"/>
        <v>38121</v>
      </c>
      <c r="G57" s="42">
        <f t="shared" si="8"/>
        <v>30225</v>
      </c>
    </row>
    <row r="58" spans="1:7" x14ac:dyDescent="0.25">
      <c r="A58" s="42" t="str">
        <f t="shared" si="3"/>
        <v>PASAIA</v>
      </c>
      <c r="B58" s="41">
        <f t="shared" si="4"/>
        <v>29529</v>
      </c>
      <c r="C58" s="41">
        <f t="shared" si="5"/>
        <v>31340</v>
      </c>
      <c r="D58" s="41">
        <f t="shared" si="6"/>
        <v>23</v>
      </c>
      <c r="E58" s="42" t="str">
        <f t="shared" si="2"/>
        <v>AVILES</v>
      </c>
      <c r="F58" s="42">
        <f t="shared" si="9"/>
        <v>34167</v>
      </c>
      <c r="G58" s="42">
        <f t="shared" si="8"/>
        <v>40429</v>
      </c>
    </row>
    <row r="59" spans="1:7" x14ac:dyDescent="0.25">
      <c r="A59" s="42" t="str">
        <f t="shared" si="3"/>
        <v>SANTA CRUZ DE TENERIFE</v>
      </c>
      <c r="B59" s="41">
        <f t="shared" si="4"/>
        <v>665555</v>
      </c>
      <c r="C59" s="41">
        <f t="shared" si="5"/>
        <v>629306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32335</v>
      </c>
      <c r="G59" s="42">
        <f t="shared" si="8"/>
        <v>45548</v>
      </c>
    </row>
    <row r="60" spans="1:7" x14ac:dyDescent="0.25">
      <c r="A60" s="42" t="str">
        <f t="shared" si="3"/>
        <v>SANTANDER</v>
      </c>
      <c r="B60" s="41">
        <f t="shared" si="4"/>
        <v>43999</v>
      </c>
      <c r="C60" s="41">
        <f t="shared" si="5"/>
        <v>40251</v>
      </c>
      <c r="D60" s="41">
        <f t="shared" si="6"/>
        <v>18</v>
      </c>
      <c r="E60" s="42" t="str">
        <f t="shared" si="2"/>
        <v>PASAIA</v>
      </c>
      <c r="F60" s="42">
        <f t="shared" si="9"/>
        <v>29529</v>
      </c>
      <c r="G60" s="42">
        <f t="shared" si="8"/>
        <v>31340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20464</v>
      </c>
      <c r="G61" s="42">
        <f t="shared" si="8"/>
        <v>11000</v>
      </c>
    </row>
    <row r="62" spans="1:7" x14ac:dyDescent="0.25">
      <c r="A62" s="42" t="str">
        <f t="shared" si="3"/>
        <v>TARRAGONA</v>
      </c>
      <c r="B62" s="41">
        <f t="shared" si="4"/>
        <v>111834</v>
      </c>
      <c r="C62" s="41">
        <f t="shared" si="5"/>
        <v>120478</v>
      </c>
      <c r="D62" s="41">
        <f t="shared" si="6"/>
        <v>10</v>
      </c>
      <c r="E62" s="42" t="str">
        <f t="shared" si="2"/>
        <v>MOTRIL</v>
      </c>
      <c r="F62" s="42">
        <f t="shared" si="9"/>
        <v>11494</v>
      </c>
      <c r="G62" s="42">
        <f t="shared" si="8"/>
        <v>11898</v>
      </c>
    </row>
    <row r="63" spans="1:7" x14ac:dyDescent="0.25">
      <c r="A63" s="42" t="str">
        <f t="shared" si="3"/>
        <v>VALENCIA</v>
      </c>
      <c r="B63" s="41">
        <f t="shared" si="4"/>
        <v>222439</v>
      </c>
      <c r="C63" s="41">
        <f t="shared" si="5"/>
        <v>167533</v>
      </c>
      <c r="D63" s="41">
        <f t="shared" si="6"/>
        <v>8</v>
      </c>
      <c r="E63" s="42" t="str">
        <f t="shared" si="2"/>
        <v>VILAGARCIA</v>
      </c>
      <c r="F63" s="42">
        <f t="shared" si="9"/>
        <v>4691</v>
      </c>
      <c r="G63" s="42">
        <f t="shared" si="8"/>
        <v>5954</v>
      </c>
    </row>
    <row r="64" spans="1:7" x14ac:dyDescent="0.25">
      <c r="A64" s="42" t="str">
        <f t="shared" si="3"/>
        <v>VIGO</v>
      </c>
      <c r="B64" s="41">
        <f t="shared" si="4"/>
        <v>262751</v>
      </c>
      <c r="C64" s="41">
        <f t="shared" si="5"/>
        <v>290441</v>
      </c>
      <c r="D64" s="41">
        <f t="shared" si="6"/>
        <v>6</v>
      </c>
      <c r="E64" s="42" t="str">
        <f t="shared" si="2"/>
        <v>MELILLA</v>
      </c>
      <c r="F64" s="42">
        <f t="shared" si="9"/>
        <v>210</v>
      </c>
      <c r="G64" s="42">
        <f t="shared" si="8"/>
        <v>19456</v>
      </c>
    </row>
    <row r="65" spans="1:7" x14ac:dyDescent="0.25">
      <c r="A65" s="42" t="str">
        <f t="shared" si="3"/>
        <v>VILAGARCIA</v>
      </c>
      <c r="B65" s="41">
        <f t="shared" si="4"/>
        <v>4691</v>
      </c>
      <c r="C65" s="41">
        <f t="shared" si="5"/>
        <v>5954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56</v>
      </c>
      <c r="C8" s="28">
        <v>0</v>
      </c>
      <c r="D8" s="28">
        <v>56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8264</v>
      </c>
      <c r="C10" s="28">
        <v>0</v>
      </c>
      <c r="D10" s="28">
        <v>14646</v>
      </c>
      <c r="E10" s="28">
        <v>1978</v>
      </c>
      <c r="F10" s="13">
        <f t="shared" si="0"/>
        <v>-86.494606035777693</v>
      </c>
      <c r="G10" s="1"/>
      <c r="H10" s="1"/>
      <c r="I10" s="1"/>
    </row>
    <row r="11" spans="1:12" x14ac:dyDescent="0.25">
      <c r="A11" s="8" t="s">
        <v>45</v>
      </c>
      <c r="B11" s="27">
        <v>3242475</v>
      </c>
      <c r="C11" s="27">
        <v>3620311</v>
      </c>
      <c r="D11" s="27">
        <v>23298571</v>
      </c>
      <c r="E11" s="27">
        <v>26465938</v>
      </c>
      <c r="F11" s="10">
        <f t="shared" si="0"/>
        <v>13.594683553768164</v>
      </c>
      <c r="G11" s="1"/>
      <c r="H11" s="1"/>
      <c r="I11" s="1"/>
    </row>
    <row r="12" spans="1:12" x14ac:dyDescent="0.25">
      <c r="A12" s="11" t="s">
        <v>46</v>
      </c>
      <c r="B12" s="28">
        <v>2300</v>
      </c>
      <c r="C12" s="28">
        <v>233548</v>
      </c>
      <c r="D12" s="28">
        <v>89300</v>
      </c>
      <c r="E12" s="28">
        <v>1579059</v>
      </c>
      <c r="F12" s="13">
        <f t="shared" si="0"/>
        <v>1668.2631578947369</v>
      </c>
      <c r="G12" s="1"/>
      <c r="H12" s="1"/>
      <c r="I12" s="1"/>
    </row>
    <row r="13" spans="1:12" x14ac:dyDescent="0.25">
      <c r="A13" s="8" t="s">
        <v>47</v>
      </c>
      <c r="B13" s="27">
        <v>1265</v>
      </c>
      <c r="C13" s="27">
        <v>1874</v>
      </c>
      <c r="D13" s="27">
        <v>16767</v>
      </c>
      <c r="E13" s="27">
        <v>16818</v>
      </c>
      <c r="F13" s="10">
        <f t="shared" si="0"/>
        <v>0.30416890320272216</v>
      </c>
      <c r="G13" s="1"/>
      <c r="H13" s="1"/>
      <c r="I13" s="1"/>
    </row>
    <row r="14" spans="1:12" x14ac:dyDescent="0.25">
      <c r="A14" s="11" t="s">
        <v>48</v>
      </c>
      <c r="B14" s="28">
        <v>962997</v>
      </c>
      <c r="C14" s="28">
        <v>1064564</v>
      </c>
      <c r="D14" s="28">
        <v>6874321</v>
      </c>
      <c r="E14" s="28">
        <v>8082464</v>
      </c>
      <c r="F14" s="13">
        <f t="shared" si="0"/>
        <v>17.574724834641856</v>
      </c>
      <c r="G14" s="1"/>
      <c r="H14" s="1"/>
      <c r="I14" s="1"/>
    </row>
    <row r="15" spans="1:12" x14ac:dyDescent="0.25">
      <c r="A15" s="8" t="s">
        <v>49</v>
      </c>
      <c r="B15" s="27">
        <v>43714</v>
      </c>
      <c r="C15" s="27">
        <v>44820</v>
      </c>
      <c r="D15" s="27">
        <v>708817</v>
      </c>
      <c r="E15" s="27">
        <v>581695</v>
      </c>
      <c r="F15" s="10">
        <f t="shared" si="0"/>
        <v>-17.93438927113769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799</v>
      </c>
      <c r="D16" s="28">
        <v>3461</v>
      </c>
      <c r="E16" s="28">
        <v>2230</v>
      </c>
      <c r="F16" s="13">
        <f t="shared" si="0"/>
        <v>-35.567754984108646</v>
      </c>
      <c r="G16" s="1"/>
      <c r="H16" s="1"/>
      <c r="I16" s="1"/>
    </row>
    <row r="17" spans="1:9" x14ac:dyDescent="0.25">
      <c r="A17" s="8" t="s">
        <v>51</v>
      </c>
      <c r="B17" s="27">
        <v>26</v>
      </c>
      <c r="C17" s="27">
        <v>0</v>
      </c>
      <c r="D17" s="27">
        <v>1756</v>
      </c>
      <c r="E17" s="27">
        <v>1077</v>
      </c>
      <c r="F17" s="10">
        <f t="shared" si="0"/>
        <v>-38.667425968109342</v>
      </c>
      <c r="G17" s="1"/>
      <c r="H17" s="1"/>
      <c r="I17" s="1"/>
    </row>
    <row r="18" spans="1:9" x14ac:dyDescent="0.25">
      <c r="A18" s="11" t="s">
        <v>52</v>
      </c>
      <c r="B18" s="28">
        <v>83422</v>
      </c>
      <c r="C18" s="28">
        <v>133604</v>
      </c>
      <c r="D18" s="28">
        <v>598742</v>
      </c>
      <c r="E18" s="28">
        <v>652058</v>
      </c>
      <c r="F18" s="13">
        <f t="shared" si="0"/>
        <v>8.9046701250288152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8150</v>
      </c>
      <c r="C20" s="28">
        <v>13691</v>
      </c>
      <c r="D20" s="28">
        <v>110023</v>
      </c>
      <c r="E20" s="28">
        <v>175036</v>
      </c>
      <c r="F20" s="13">
        <f t="shared" si="0"/>
        <v>59.090372013124522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969018</v>
      </c>
      <c r="C22" s="28">
        <v>1028571</v>
      </c>
      <c r="D22" s="28">
        <v>6479336</v>
      </c>
      <c r="E22" s="28">
        <v>6837307</v>
      </c>
      <c r="F22" s="13">
        <f t="shared" si="0"/>
        <v>5.5248099496615026</v>
      </c>
      <c r="G22" s="1"/>
      <c r="H22" s="1"/>
      <c r="I22" s="1"/>
    </row>
    <row r="23" spans="1:9" x14ac:dyDescent="0.25">
      <c r="A23" s="8" t="s">
        <v>57</v>
      </c>
      <c r="B23" s="27">
        <v>346061</v>
      </c>
      <c r="C23" s="27">
        <v>275775</v>
      </c>
      <c r="D23" s="27">
        <v>1943637</v>
      </c>
      <c r="E23" s="27">
        <v>1266978</v>
      </c>
      <c r="F23" s="10">
        <f t="shared" si="0"/>
        <v>-34.814062502411716</v>
      </c>
      <c r="G23" s="1"/>
      <c r="H23" s="1"/>
      <c r="I23" s="1"/>
    </row>
    <row r="24" spans="1:9" x14ac:dyDescent="0.25">
      <c r="A24" s="11" t="s">
        <v>58</v>
      </c>
      <c r="B24" s="28">
        <v>335</v>
      </c>
      <c r="C24" s="28">
        <v>0</v>
      </c>
      <c r="D24" s="28">
        <v>335</v>
      </c>
      <c r="E24" s="28">
        <v>10274</v>
      </c>
      <c r="F24" s="13">
        <f t="shared" si="0"/>
        <v>2966.8656716417909</v>
      </c>
      <c r="G24" s="1"/>
      <c r="H24" s="1"/>
      <c r="I24" s="1"/>
    </row>
    <row r="25" spans="1:9" x14ac:dyDescent="0.25">
      <c r="A25" s="8" t="s">
        <v>59</v>
      </c>
      <c r="B25" s="27">
        <v>10</v>
      </c>
      <c r="C25" s="27">
        <v>0</v>
      </c>
      <c r="D25" s="27">
        <v>10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14</v>
      </c>
      <c r="E26" s="28">
        <v>7</v>
      </c>
      <c r="F26" s="13">
        <f t="shared" si="0"/>
        <v>-50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23876</v>
      </c>
      <c r="C28" s="28">
        <v>30897</v>
      </c>
      <c r="D28" s="28">
        <v>222706</v>
      </c>
      <c r="E28" s="28">
        <v>243042</v>
      </c>
      <c r="F28" s="13">
        <f t="shared" si="0"/>
        <v>9.131321113934959</v>
      </c>
      <c r="G28" s="1"/>
      <c r="H28" s="1"/>
      <c r="I28" s="1"/>
    </row>
    <row r="29" spans="1:9" x14ac:dyDescent="0.25">
      <c r="A29" s="8" t="s">
        <v>63</v>
      </c>
      <c r="B29" s="27">
        <v>2527</v>
      </c>
      <c r="C29" s="27">
        <v>248</v>
      </c>
      <c r="D29" s="27">
        <v>8558</v>
      </c>
      <c r="E29" s="27">
        <v>8583</v>
      </c>
      <c r="F29" s="10">
        <f t="shared" si="0"/>
        <v>0.29212432811404199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274109</v>
      </c>
      <c r="C31" s="27">
        <v>391851</v>
      </c>
      <c r="D31" s="27">
        <v>1772912</v>
      </c>
      <c r="E31" s="27">
        <v>2556437</v>
      </c>
      <c r="F31" s="10">
        <f t="shared" si="0"/>
        <v>44.194240887308553</v>
      </c>
      <c r="G31" s="1"/>
      <c r="H31" s="1"/>
      <c r="I31" s="1"/>
    </row>
    <row r="32" spans="1:9" x14ac:dyDescent="0.25">
      <c r="A32" s="11" t="s">
        <v>66</v>
      </c>
      <c r="B32" s="28">
        <v>962744</v>
      </c>
      <c r="C32" s="28">
        <v>1298041</v>
      </c>
      <c r="D32" s="28">
        <v>7157836</v>
      </c>
      <c r="E32" s="28">
        <v>9381586</v>
      </c>
      <c r="F32" s="13">
        <f t="shared" si="0"/>
        <v>31.06735052325871</v>
      </c>
      <c r="G32" s="1"/>
      <c r="H32" s="1"/>
      <c r="I32" s="1"/>
    </row>
    <row r="33" spans="1:9" x14ac:dyDescent="0.25">
      <c r="A33" s="8" t="s">
        <v>67</v>
      </c>
      <c r="B33" s="27">
        <v>4135</v>
      </c>
      <c r="C33" s="27">
        <v>9211</v>
      </c>
      <c r="D33" s="27">
        <v>58361</v>
      </c>
      <c r="E33" s="27">
        <v>90383</v>
      </c>
      <c r="F33" s="10">
        <f t="shared" si="0"/>
        <v>54.868833638902686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2977</v>
      </c>
      <c r="D34" s="28">
        <v>0</v>
      </c>
      <c r="E34" s="28">
        <v>23481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6935484</v>
      </c>
      <c r="C35" s="15">
        <f t="shared" ref="C35:E35" si="1">SUM(C7:C34)</f>
        <v>8150782</v>
      </c>
      <c r="D35" s="15">
        <f t="shared" si="1"/>
        <v>49360165</v>
      </c>
      <c r="E35" s="15">
        <f t="shared" si="1"/>
        <v>57976551</v>
      </c>
      <c r="F35" s="16">
        <f t="shared" si="0"/>
        <v>17.456153155079605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26465938</v>
      </c>
      <c r="G38" s="42">
        <f>LOOKUP(E38,$A$38:$A$65,$C$38:$C$65)</f>
        <v>23298571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9381586</v>
      </c>
      <c r="G39" s="42">
        <f t="shared" ref="G39:G65" si="8">LOOKUP(E39,$A$38:$A$65,$C$38:$C$65)</f>
        <v>7157836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8082464</v>
      </c>
      <c r="G40" s="42">
        <f t="shared" si="8"/>
        <v>6874321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14646</v>
      </c>
      <c r="D41" s="41">
        <f t="shared" si="6"/>
        <v>18</v>
      </c>
      <c r="E41" s="42" t="str">
        <f t="shared" si="2"/>
        <v>LAS PALMAS</v>
      </c>
      <c r="F41" s="42">
        <f t="shared" si="7"/>
        <v>6837307</v>
      </c>
      <c r="G41" s="42">
        <f t="shared" si="8"/>
        <v>6479336</v>
      </c>
    </row>
    <row r="42" spans="1:9" x14ac:dyDescent="0.25">
      <c r="A42" s="42" t="str">
        <f t="shared" si="3"/>
        <v>BAHIA DE ALGECIRAS</v>
      </c>
      <c r="B42" s="41">
        <f t="shared" si="4"/>
        <v>26465938</v>
      </c>
      <c r="C42" s="41">
        <f t="shared" si="5"/>
        <v>23298571</v>
      </c>
      <c r="D42" s="41">
        <f t="shared" si="6"/>
        <v>1</v>
      </c>
      <c r="E42" s="42" t="str">
        <f t="shared" si="2"/>
        <v>TARRAGONA</v>
      </c>
      <c r="F42" s="42">
        <f t="shared" si="7"/>
        <v>2556437</v>
      </c>
      <c r="G42" s="42">
        <f t="shared" si="8"/>
        <v>1772912</v>
      </c>
    </row>
    <row r="43" spans="1:9" x14ac:dyDescent="0.25">
      <c r="A43" s="42" t="str">
        <f t="shared" si="3"/>
        <v>BAHIA DE CADIZ</v>
      </c>
      <c r="B43" s="41">
        <f t="shared" si="4"/>
        <v>1579059</v>
      </c>
      <c r="C43" s="41">
        <f t="shared" si="5"/>
        <v>89300</v>
      </c>
      <c r="D43" s="41">
        <f t="shared" si="6"/>
        <v>6</v>
      </c>
      <c r="E43" s="42" t="str">
        <f t="shared" si="2"/>
        <v>BAHIA DE CADIZ</v>
      </c>
      <c r="F43" s="42">
        <f t="shared" si="7"/>
        <v>1579059</v>
      </c>
      <c r="G43" s="42">
        <f t="shared" si="8"/>
        <v>89300</v>
      </c>
    </row>
    <row r="44" spans="1:9" x14ac:dyDescent="0.25">
      <c r="A44" s="42" t="str">
        <f t="shared" si="3"/>
        <v>BALEARES</v>
      </c>
      <c r="B44" s="41">
        <f t="shared" si="4"/>
        <v>16818</v>
      </c>
      <c r="C44" s="41">
        <f t="shared" si="5"/>
        <v>16767</v>
      </c>
      <c r="D44" s="41">
        <f t="shared" si="6"/>
        <v>14</v>
      </c>
      <c r="E44" s="42" t="str">
        <f t="shared" si="2"/>
        <v>MALAGA</v>
      </c>
      <c r="F44" s="42">
        <f t="shared" si="7"/>
        <v>1266978</v>
      </c>
      <c r="G44" s="42">
        <f t="shared" si="8"/>
        <v>1943637</v>
      </c>
    </row>
    <row r="45" spans="1:9" x14ac:dyDescent="0.25">
      <c r="A45" s="42" t="str">
        <f t="shared" si="3"/>
        <v>BARCELONA</v>
      </c>
      <c r="B45" s="41">
        <f t="shared" si="4"/>
        <v>8082464</v>
      </c>
      <c r="C45" s="41">
        <f t="shared" si="5"/>
        <v>6874321</v>
      </c>
      <c r="D45" s="41">
        <f t="shared" si="6"/>
        <v>3</v>
      </c>
      <c r="E45" s="42" t="str">
        <f t="shared" si="2"/>
        <v>CEUTA</v>
      </c>
      <c r="F45" s="42">
        <f t="shared" si="7"/>
        <v>652058</v>
      </c>
      <c r="G45" s="42">
        <f t="shared" si="8"/>
        <v>598742</v>
      </c>
    </row>
    <row r="46" spans="1:9" x14ac:dyDescent="0.25">
      <c r="A46" s="42" t="str">
        <f t="shared" si="3"/>
        <v>BILBAO</v>
      </c>
      <c r="B46" s="41">
        <f t="shared" si="4"/>
        <v>581695</v>
      </c>
      <c r="C46" s="41">
        <f t="shared" si="5"/>
        <v>708817</v>
      </c>
      <c r="D46" s="41">
        <f t="shared" si="6"/>
        <v>9</v>
      </c>
      <c r="E46" s="42" t="str">
        <f t="shared" si="2"/>
        <v>BILBAO</v>
      </c>
      <c r="F46" s="42">
        <f t="shared" si="7"/>
        <v>581695</v>
      </c>
      <c r="G46" s="42">
        <f t="shared" si="8"/>
        <v>708817</v>
      </c>
    </row>
    <row r="47" spans="1:9" x14ac:dyDescent="0.25">
      <c r="A47" s="42" t="str">
        <f t="shared" si="3"/>
        <v>CARTAGENA</v>
      </c>
      <c r="B47" s="41">
        <f t="shared" si="4"/>
        <v>2230</v>
      </c>
      <c r="C47" s="41">
        <f t="shared" si="5"/>
        <v>3461</v>
      </c>
      <c r="D47" s="41">
        <f t="shared" si="6"/>
        <v>17</v>
      </c>
      <c r="E47" s="42" t="str">
        <f t="shared" si="2"/>
        <v>SANTA CRUZ DE TENERIFE</v>
      </c>
      <c r="F47" s="42">
        <f t="shared" si="7"/>
        <v>243042</v>
      </c>
      <c r="G47" s="42">
        <f t="shared" si="8"/>
        <v>222706</v>
      </c>
    </row>
    <row r="48" spans="1:9" x14ac:dyDescent="0.25">
      <c r="A48" s="42" t="str">
        <f t="shared" si="3"/>
        <v>CASTELLON</v>
      </c>
      <c r="B48" s="41">
        <f t="shared" si="4"/>
        <v>1077</v>
      </c>
      <c r="C48" s="41">
        <f t="shared" si="5"/>
        <v>1756</v>
      </c>
      <c r="D48" s="41">
        <f t="shared" si="6"/>
        <v>19</v>
      </c>
      <c r="E48" s="42" t="str">
        <f t="shared" si="2"/>
        <v>GIJON</v>
      </c>
      <c r="F48" s="42">
        <f t="shared" si="7"/>
        <v>175036</v>
      </c>
      <c r="G48" s="42">
        <f t="shared" si="8"/>
        <v>110023</v>
      </c>
    </row>
    <row r="49" spans="1:7" x14ac:dyDescent="0.25">
      <c r="A49" s="42" t="str">
        <f t="shared" si="3"/>
        <v>CEUTA</v>
      </c>
      <c r="B49" s="41">
        <f t="shared" si="4"/>
        <v>652058</v>
      </c>
      <c r="C49" s="41">
        <f t="shared" si="5"/>
        <v>598742</v>
      </c>
      <c r="D49" s="41">
        <f t="shared" si="6"/>
        <v>8</v>
      </c>
      <c r="E49" s="42" t="str">
        <f t="shared" si="2"/>
        <v>VIGO</v>
      </c>
      <c r="F49" s="42">
        <f t="shared" si="7"/>
        <v>90383</v>
      </c>
      <c r="G49" s="42">
        <f t="shared" si="8"/>
        <v>58361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23481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175036</v>
      </c>
      <c r="C51" s="41">
        <f t="shared" si="5"/>
        <v>110023</v>
      </c>
      <c r="D51" s="41">
        <f t="shared" si="6"/>
        <v>11</v>
      </c>
      <c r="E51" s="42" t="str">
        <f t="shared" si="2"/>
        <v>BALEARES</v>
      </c>
      <c r="F51" s="42">
        <f t="shared" si="7"/>
        <v>16818</v>
      </c>
      <c r="G51" s="42">
        <f t="shared" si="8"/>
        <v>16767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10274</v>
      </c>
      <c r="G52" s="42">
        <f t="shared" si="8"/>
        <v>335</v>
      </c>
    </row>
    <row r="53" spans="1:7" x14ac:dyDescent="0.25">
      <c r="A53" s="42" t="str">
        <f t="shared" si="3"/>
        <v>LAS PALMAS</v>
      </c>
      <c r="B53" s="41">
        <f t="shared" si="4"/>
        <v>6837307</v>
      </c>
      <c r="C53" s="41">
        <f t="shared" si="5"/>
        <v>6479336</v>
      </c>
      <c r="D53" s="41">
        <f t="shared" si="6"/>
        <v>4</v>
      </c>
      <c r="E53" s="42" t="str">
        <f t="shared" si="2"/>
        <v>SANTANDER</v>
      </c>
      <c r="F53" s="42">
        <f t="shared" si="7"/>
        <v>8583</v>
      </c>
      <c r="G53" s="42">
        <f t="shared" si="8"/>
        <v>8558</v>
      </c>
    </row>
    <row r="54" spans="1:7" x14ac:dyDescent="0.25">
      <c r="A54" s="42" t="str">
        <f t="shared" si="3"/>
        <v>MALAGA</v>
      </c>
      <c r="B54" s="41">
        <f t="shared" si="4"/>
        <v>1266978</v>
      </c>
      <c r="C54" s="41">
        <f t="shared" si="5"/>
        <v>1943637</v>
      </c>
      <c r="D54" s="41">
        <f t="shared" si="6"/>
        <v>7</v>
      </c>
      <c r="E54" s="42" t="str">
        <f t="shared" si="2"/>
        <v>CARTAGENA</v>
      </c>
      <c r="F54" s="42">
        <f t="shared" si="7"/>
        <v>2230</v>
      </c>
      <c r="G54" s="42">
        <f t="shared" si="8"/>
        <v>3461</v>
      </c>
    </row>
    <row r="55" spans="1:7" x14ac:dyDescent="0.25">
      <c r="A55" s="42" t="str">
        <f t="shared" si="3"/>
        <v>MARIN Y RIA DE PONTEVEDRA</v>
      </c>
      <c r="B55" s="41">
        <f t="shared" si="4"/>
        <v>10274</v>
      </c>
      <c r="C55" s="41">
        <f t="shared" si="5"/>
        <v>335</v>
      </c>
      <c r="D55" s="41">
        <f t="shared" si="6"/>
        <v>15</v>
      </c>
      <c r="E55" s="42" t="str">
        <f t="shared" si="2"/>
        <v>AVILES</v>
      </c>
      <c r="F55" s="42">
        <f t="shared" ref="F55:F65" si="9">LOOKUP(E55,$A$38:$A$65,$B$38:$B$65)</f>
        <v>1978</v>
      </c>
      <c r="G55" s="42">
        <f t="shared" si="8"/>
        <v>14646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10</v>
      </c>
      <c r="D56" s="41">
        <f t="shared" si="6"/>
        <v>28</v>
      </c>
      <c r="E56" s="42" t="str">
        <f t="shared" si="2"/>
        <v>CASTELLON</v>
      </c>
      <c r="F56" s="42">
        <f t="shared" si="9"/>
        <v>1077</v>
      </c>
      <c r="G56" s="42">
        <f t="shared" si="8"/>
        <v>1756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14</v>
      </c>
      <c r="D57" s="41">
        <f t="shared" si="6"/>
        <v>21</v>
      </c>
      <c r="E57" s="42" t="str">
        <f t="shared" si="2"/>
        <v>SEVILLA</v>
      </c>
      <c r="F57" s="42">
        <f t="shared" si="9"/>
        <v>120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7</v>
      </c>
      <c r="G58" s="42">
        <f t="shared" si="8"/>
        <v>14</v>
      </c>
    </row>
    <row r="59" spans="1:7" x14ac:dyDescent="0.25">
      <c r="A59" s="42" t="str">
        <f t="shared" si="3"/>
        <v>SANTA CRUZ DE TENERIFE</v>
      </c>
      <c r="B59" s="41">
        <f t="shared" si="4"/>
        <v>243042</v>
      </c>
      <c r="C59" s="41">
        <f t="shared" si="5"/>
        <v>222706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8583</v>
      </c>
      <c r="C60" s="41">
        <f t="shared" si="5"/>
        <v>8558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2556437</v>
      </c>
      <c r="C62" s="41">
        <f t="shared" si="5"/>
        <v>1772912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9381586</v>
      </c>
      <c r="C63" s="41">
        <f t="shared" si="5"/>
        <v>7157836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90383</v>
      </c>
      <c r="C64" s="41">
        <f t="shared" si="5"/>
        <v>58361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23481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56</v>
      </c>
      <c r="C8" s="30">
        <v>0</v>
      </c>
      <c r="D8" s="30">
        <v>56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3242349</v>
      </c>
      <c r="C11" s="29">
        <v>3613029</v>
      </c>
      <c r="D11" s="29">
        <v>23291864</v>
      </c>
      <c r="E11" s="29">
        <v>26299724</v>
      </c>
      <c r="F11" s="10">
        <f t="shared" si="0"/>
        <v>12.91377967860366</v>
      </c>
      <c r="G11" s="1"/>
      <c r="H11" s="1"/>
      <c r="I11" s="1"/>
    </row>
    <row r="12" spans="1:12" x14ac:dyDescent="0.25">
      <c r="A12" s="11" t="s">
        <v>46</v>
      </c>
      <c r="B12" s="30">
        <v>2300</v>
      </c>
      <c r="C12" s="30">
        <v>5363</v>
      </c>
      <c r="D12" s="30">
        <v>73358</v>
      </c>
      <c r="E12" s="30">
        <v>10740</v>
      </c>
      <c r="F12" s="13">
        <f t="shared" si="0"/>
        <v>-85.359469996455744</v>
      </c>
      <c r="G12" s="1"/>
      <c r="H12" s="1"/>
      <c r="I12" s="1"/>
    </row>
    <row r="13" spans="1:12" x14ac:dyDescent="0.25">
      <c r="A13" s="8" t="s">
        <v>47</v>
      </c>
      <c r="B13" s="29">
        <v>312</v>
      </c>
      <c r="C13" s="29">
        <v>260</v>
      </c>
      <c r="D13" s="29">
        <v>3538</v>
      </c>
      <c r="E13" s="29">
        <v>2604</v>
      </c>
      <c r="F13" s="10">
        <f t="shared" si="0"/>
        <v>-26.399095534200114</v>
      </c>
      <c r="G13" s="1"/>
      <c r="H13" s="1"/>
      <c r="I13" s="1"/>
    </row>
    <row r="14" spans="1:12" x14ac:dyDescent="0.25">
      <c r="A14" s="11" t="s">
        <v>48</v>
      </c>
      <c r="B14" s="30">
        <v>919310</v>
      </c>
      <c r="C14" s="30">
        <v>978276</v>
      </c>
      <c r="D14" s="30">
        <v>6659712</v>
      </c>
      <c r="E14" s="30">
        <v>7722664</v>
      </c>
      <c r="F14" s="13">
        <f t="shared" si="0"/>
        <v>15.960930442637761</v>
      </c>
      <c r="G14" s="1"/>
      <c r="H14" s="1"/>
      <c r="I14" s="1"/>
    </row>
    <row r="15" spans="1:12" x14ac:dyDescent="0.25">
      <c r="A15" s="8" t="s">
        <v>49</v>
      </c>
      <c r="B15" s="29">
        <v>17986</v>
      </c>
      <c r="C15" s="29">
        <v>2104</v>
      </c>
      <c r="D15" s="29">
        <v>104178</v>
      </c>
      <c r="E15" s="29">
        <v>45743</v>
      </c>
      <c r="F15" s="10">
        <f t="shared" si="0"/>
        <v>-56.091497245099731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26</v>
      </c>
      <c r="C17" s="29">
        <v>0</v>
      </c>
      <c r="D17" s="29">
        <v>1756</v>
      </c>
      <c r="E17" s="29">
        <v>1077</v>
      </c>
      <c r="F17" s="10">
        <f t="shared" si="0"/>
        <v>-38.667425968109342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50</v>
      </c>
      <c r="E18" s="30">
        <v>766</v>
      </c>
      <c r="F18" s="17">
        <f t="shared" si="0"/>
        <v>1432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910916</v>
      </c>
      <c r="C22" s="30">
        <v>956465</v>
      </c>
      <c r="D22" s="30">
        <v>6229729</v>
      </c>
      <c r="E22" s="30">
        <v>6670890</v>
      </c>
      <c r="F22" s="13">
        <f t="shared" si="0"/>
        <v>7.0815439965366096</v>
      </c>
      <c r="G22" s="1"/>
      <c r="H22" s="1"/>
      <c r="I22" s="1"/>
    </row>
    <row r="23" spans="1:9" x14ac:dyDescent="0.25">
      <c r="A23" s="8" t="s">
        <v>57</v>
      </c>
      <c r="B23" s="29">
        <v>346061</v>
      </c>
      <c r="C23" s="29">
        <v>275775</v>
      </c>
      <c r="D23" s="29">
        <v>1942384</v>
      </c>
      <c r="E23" s="29">
        <v>1266978</v>
      </c>
      <c r="F23" s="10">
        <f t="shared" si="0"/>
        <v>-34.772012125305807</v>
      </c>
      <c r="G23" s="1"/>
      <c r="H23" s="1"/>
      <c r="I23" s="1"/>
    </row>
    <row r="24" spans="1:9" x14ac:dyDescent="0.25">
      <c r="A24" s="11" t="s">
        <v>58</v>
      </c>
      <c r="B24" s="30">
        <v>335</v>
      </c>
      <c r="C24" s="30">
        <v>0</v>
      </c>
      <c r="D24" s="30">
        <v>335</v>
      </c>
      <c r="E24" s="30">
        <v>10274</v>
      </c>
      <c r="F24" s="13">
        <f t="shared" si="0"/>
        <v>2966.8656716417909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5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21256</v>
      </c>
      <c r="C28" s="30">
        <v>27536</v>
      </c>
      <c r="D28" s="30">
        <v>202615</v>
      </c>
      <c r="E28" s="30">
        <v>216280</v>
      </c>
      <c r="F28" s="13">
        <f t="shared" si="0"/>
        <v>6.7443180416060073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6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513</v>
      </c>
      <c r="C31" s="29">
        <v>20</v>
      </c>
      <c r="D31" s="29">
        <v>12510</v>
      </c>
      <c r="E31" s="29">
        <v>982</v>
      </c>
      <c r="F31" s="10">
        <f t="shared" si="0"/>
        <v>-92.150279776179062</v>
      </c>
      <c r="G31" s="1"/>
      <c r="H31" s="1"/>
      <c r="I31" s="1"/>
    </row>
    <row r="32" spans="1:9" x14ac:dyDescent="0.25">
      <c r="A32" s="11" t="s">
        <v>66</v>
      </c>
      <c r="B32" s="30">
        <v>960900</v>
      </c>
      <c r="C32" s="30">
        <v>1292521</v>
      </c>
      <c r="D32" s="30">
        <v>7068979</v>
      </c>
      <c r="E32" s="30">
        <v>9350363</v>
      </c>
      <c r="F32" s="13">
        <f t="shared" si="0"/>
        <v>32.273175517992058</v>
      </c>
      <c r="G32" s="1"/>
      <c r="H32" s="1"/>
      <c r="I32" s="1"/>
    </row>
    <row r="33" spans="1:9" x14ac:dyDescent="0.25">
      <c r="A33" s="8" t="s">
        <v>67</v>
      </c>
      <c r="B33" s="29">
        <v>2334</v>
      </c>
      <c r="C33" s="29">
        <v>2473</v>
      </c>
      <c r="D33" s="29">
        <v>24839</v>
      </c>
      <c r="E33" s="29">
        <v>21282</v>
      </c>
      <c r="F33" s="10">
        <f t="shared" si="0"/>
        <v>-14.320222231168728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6424654</v>
      </c>
      <c r="C35" s="15">
        <f t="shared" ref="C35:E35" si="1">SUM(C7:C34)</f>
        <v>7153822</v>
      </c>
      <c r="D35" s="15">
        <f t="shared" si="1"/>
        <v>45615914</v>
      </c>
      <c r="E35" s="15">
        <f t="shared" si="1"/>
        <v>51620492</v>
      </c>
      <c r="F35" s="16">
        <f t="shared" si="0"/>
        <v>13.16334032022246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26299724</v>
      </c>
      <c r="G38" s="42">
        <f>LOOKUP(E38,$A$38:$A$65,$C$38:$C$65)</f>
        <v>23291864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9350363</v>
      </c>
      <c r="G39" s="42">
        <f t="shared" ref="G39:G65" si="8">LOOKUP(E39,$A$38:$A$65,$C$38:$C$65)</f>
        <v>7068979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7722664</v>
      </c>
      <c r="G40" s="42">
        <f t="shared" si="8"/>
        <v>6659712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6670890</v>
      </c>
      <c r="G41" s="42">
        <f t="shared" si="8"/>
        <v>6229729</v>
      </c>
    </row>
    <row r="42" spans="1:9" x14ac:dyDescent="0.25">
      <c r="A42" s="42" t="str">
        <f t="shared" si="3"/>
        <v>BAHIA DE ALGECIRAS</v>
      </c>
      <c r="B42" s="41">
        <f t="shared" si="4"/>
        <v>26299724</v>
      </c>
      <c r="C42" s="41">
        <f t="shared" si="5"/>
        <v>23291864</v>
      </c>
      <c r="D42" s="41">
        <f t="shared" si="6"/>
        <v>1</v>
      </c>
      <c r="E42" s="42" t="str">
        <f t="shared" si="2"/>
        <v>MALAGA</v>
      </c>
      <c r="F42" s="42">
        <f t="shared" si="7"/>
        <v>1266978</v>
      </c>
      <c r="G42" s="42">
        <f t="shared" si="8"/>
        <v>1942384</v>
      </c>
    </row>
    <row r="43" spans="1:9" x14ac:dyDescent="0.25">
      <c r="A43" s="42" t="str">
        <f t="shared" si="3"/>
        <v>BAHIA DE CADIZ</v>
      </c>
      <c r="B43" s="41">
        <f t="shared" si="4"/>
        <v>10740</v>
      </c>
      <c r="C43" s="41">
        <f t="shared" si="5"/>
        <v>73358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216280</v>
      </c>
      <c r="G43" s="42">
        <f t="shared" si="8"/>
        <v>202615</v>
      </c>
    </row>
    <row r="44" spans="1:9" x14ac:dyDescent="0.25">
      <c r="A44" s="42" t="str">
        <f t="shared" si="3"/>
        <v>BALEARES</v>
      </c>
      <c r="B44" s="41">
        <f t="shared" si="4"/>
        <v>2604</v>
      </c>
      <c r="C44" s="41">
        <f t="shared" si="5"/>
        <v>3538</v>
      </c>
      <c r="D44" s="41">
        <f t="shared" si="6"/>
        <v>11</v>
      </c>
      <c r="E44" s="42" t="str">
        <f t="shared" si="2"/>
        <v>BILBAO</v>
      </c>
      <c r="F44" s="42">
        <f t="shared" si="7"/>
        <v>45743</v>
      </c>
      <c r="G44" s="42">
        <f t="shared" si="8"/>
        <v>104178</v>
      </c>
    </row>
    <row r="45" spans="1:9" x14ac:dyDescent="0.25">
      <c r="A45" s="42" t="str">
        <f t="shared" si="3"/>
        <v>BARCELONA</v>
      </c>
      <c r="B45" s="41">
        <f t="shared" si="4"/>
        <v>7722664</v>
      </c>
      <c r="C45" s="41">
        <f t="shared" si="5"/>
        <v>6659712</v>
      </c>
      <c r="D45" s="41">
        <f t="shared" si="6"/>
        <v>3</v>
      </c>
      <c r="E45" s="42" t="str">
        <f t="shared" si="2"/>
        <v>VIGO</v>
      </c>
      <c r="F45" s="42">
        <f t="shared" si="7"/>
        <v>21282</v>
      </c>
      <c r="G45" s="42">
        <f t="shared" si="8"/>
        <v>24839</v>
      </c>
    </row>
    <row r="46" spans="1:9" x14ac:dyDescent="0.25">
      <c r="A46" s="42" t="str">
        <f t="shared" si="3"/>
        <v>BILBAO</v>
      </c>
      <c r="B46" s="41">
        <f t="shared" si="4"/>
        <v>45743</v>
      </c>
      <c r="C46" s="41">
        <f t="shared" si="5"/>
        <v>104178</v>
      </c>
      <c r="D46" s="41">
        <f t="shared" si="6"/>
        <v>7</v>
      </c>
      <c r="E46" s="42" t="str">
        <f t="shared" si="2"/>
        <v>BAHIA DE CADIZ</v>
      </c>
      <c r="F46" s="42">
        <f t="shared" si="7"/>
        <v>10740</v>
      </c>
      <c r="G46" s="42">
        <f t="shared" si="8"/>
        <v>73358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10274</v>
      </c>
      <c r="G47" s="42">
        <f t="shared" si="8"/>
        <v>335</v>
      </c>
    </row>
    <row r="48" spans="1:9" x14ac:dyDescent="0.25">
      <c r="A48" s="42" t="str">
        <f t="shared" si="3"/>
        <v>CASTELLON</v>
      </c>
      <c r="B48" s="41">
        <f t="shared" si="4"/>
        <v>1077</v>
      </c>
      <c r="C48" s="41">
        <f t="shared" si="5"/>
        <v>1756</v>
      </c>
      <c r="D48" s="41">
        <f t="shared" si="6"/>
        <v>12</v>
      </c>
      <c r="E48" s="42" t="str">
        <f t="shared" si="2"/>
        <v>BALEARES</v>
      </c>
      <c r="F48" s="42">
        <f t="shared" si="7"/>
        <v>2604</v>
      </c>
      <c r="G48" s="42">
        <f t="shared" si="8"/>
        <v>3538</v>
      </c>
    </row>
    <row r="49" spans="1:7" x14ac:dyDescent="0.25">
      <c r="A49" s="42" t="str">
        <f t="shared" si="3"/>
        <v>CEUTA</v>
      </c>
      <c r="B49" s="41">
        <f t="shared" si="4"/>
        <v>766</v>
      </c>
      <c r="C49" s="41">
        <f t="shared" si="5"/>
        <v>50</v>
      </c>
      <c r="D49" s="41">
        <f t="shared" si="6"/>
        <v>14</v>
      </c>
      <c r="E49" s="42" t="str">
        <f t="shared" si="2"/>
        <v>CASTELLON</v>
      </c>
      <c r="F49" s="42">
        <f t="shared" si="7"/>
        <v>1077</v>
      </c>
      <c r="G49" s="42">
        <f t="shared" si="8"/>
        <v>1756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982</v>
      </c>
      <c r="G50" s="42">
        <f t="shared" si="8"/>
        <v>12510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766</v>
      </c>
      <c r="G51" s="42">
        <f t="shared" si="8"/>
        <v>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120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6670890</v>
      </c>
      <c r="C53" s="41">
        <f t="shared" si="5"/>
        <v>6229729</v>
      </c>
      <c r="D53" s="41">
        <f t="shared" si="6"/>
        <v>4</v>
      </c>
      <c r="E53" s="42" t="str">
        <f t="shared" si="2"/>
        <v>MOTRIL</v>
      </c>
      <c r="F53" s="42">
        <f t="shared" si="7"/>
        <v>5</v>
      </c>
      <c r="G53" s="42">
        <f t="shared" si="8"/>
        <v>5</v>
      </c>
    </row>
    <row r="54" spans="1:7" x14ac:dyDescent="0.25">
      <c r="A54" s="42" t="str">
        <f t="shared" si="3"/>
        <v>MALAGA</v>
      </c>
      <c r="B54" s="41">
        <f t="shared" si="4"/>
        <v>1266978</v>
      </c>
      <c r="C54" s="41">
        <f t="shared" si="5"/>
        <v>1942384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10274</v>
      </c>
      <c r="C55" s="41">
        <f t="shared" si="5"/>
        <v>335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5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216280</v>
      </c>
      <c r="C59" s="41">
        <f t="shared" si="5"/>
        <v>202615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6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982</v>
      </c>
      <c r="C62" s="41">
        <f t="shared" si="5"/>
        <v>12510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9350363</v>
      </c>
      <c r="C63" s="41">
        <f t="shared" si="5"/>
        <v>7068979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21282</v>
      </c>
      <c r="C64" s="41">
        <f t="shared" si="5"/>
        <v>24839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12776</v>
      </c>
      <c r="D7" s="31">
        <v>4</v>
      </c>
      <c r="E7" s="31">
        <v>73608</v>
      </c>
      <c r="F7" s="10">
        <f>((E7*100)/D7)-100</f>
        <v>1840100</v>
      </c>
      <c r="G7" s="1"/>
      <c r="H7" s="1"/>
      <c r="I7" s="1"/>
    </row>
    <row r="8" spans="1:12" x14ac:dyDescent="0.25">
      <c r="A8" s="11" t="s">
        <v>42</v>
      </c>
      <c r="B8" s="32">
        <v>97844</v>
      </c>
      <c r="C8" s="32">
        <v>96352</v>
      </c>
      <c r="D8" s="32">
        <v>760532</v>
      </c>
      <c r="E8" s="32">
        <v>860913</v>
      </c>
      <c r="F8" s="13">
        <f t="shared" ref="F8:F35" si="0">((E8*100)/D8)-100</f>
        <v>13.198787164774131</v>
      </c>
      <c r="G8" s="1"/>
      <c r="H8" s="1"/>
      <c r="I8" s="1"/>
    </row>
    <row r="9" spans="1:12" x14ac:dyDescent="0.25">
      <c r="A9" s="8" t="s">
        <v>43</v>
      </c>
      <c r="B9" s="31">
        <v>29</v>
      </c>
      <c r="C9" s="31">
        <v>2</v>
      </c>
      <c r="D9" s="31">
        <v>315</v>
      </c>
      <c r="E9" s="31">
        <v>125</v>
      </c>
      <c r="F9" s="10">
        <f t="shared" si="0"/>
        <v>-60.317460317460316</v>
      </c>
      <c r="G9" s="1"/>
      <c r="H9" s="1"/>
      <c r="I9" s="1"/>
    </row>
    <row r="10" spans="1:12" x14ac:dyDescent="0.25">
      <c r="A10" s="11" t="s">
        <v>44</v>
      </c>
      <c r="B10" s="32">
        <v>4601</v>
      </c>
      <c r="C10" s="32">
        <v>4786</v>
      </c>
      <c r="D10" s="32">
        <v>50799</v>
      </c>
      <c r="E10" s="32">
        <v>44125</v>
      </c>
      <c r="F10" s="17">
        <f t="shared" si="0"/>
        <v>-13.1380538986988</v>
      </c>
      <c r="G10" s="1"/>
      <c r="H10" s="1"/>
      <c r="I10" s="1"/>
    </row>
    <row r="11" spans="1:12" x14ac:dyDescent="0.25">
      <c r="A11" s="8" t="s">
        <v>45</v>
      </c>
      <c r="B11" s="31">
        <v>3370770</v>
      </c>
      <c r="C11" s="31">
        <v>3780581</v>
      </c>
      <c r="D11" s="31">
        <v>24991983</v>
      </c>
      <c r="E11" s="31">
        <v>27693987</v>
      </c>
      <c r="F11" s="10">
        <f t="shared" si="0"/>
        <v>10.811483026376905</v>
      </c>
      <c r="G11" s="1"/>
      <c r="H11" s="1"/>
      <c r="I11" s="1"/>
    </row>
    <row r="12" spans="1:12" x14ac:dyDescent="0.25">
      <c r="A12" s="11" t="s">
        <v>46</v>
      </c>
      <c r="B12" s="32">
        <v>91099</v>
      </c>
      <c r="C12" s="32">
        <v>116750</v>
      </c>
      <c r="D12" s="32">
        <v>842248</v>
      </c>
      <c r="E12" s="32">
        <v>835295</v>
      </c>
      <c r="F12" s="13">
        <f t="shared" si="0"/>
        <v>-0.825528822864527</v>
      </c>
      <c r="G12" s="1"/>
      <c r="H12" s="1"/>
      <c r="I12" s="1"/>
    </row>
    <row r="13" spans="1:12" x14ac:dyDescent="0.25">
      <c r="A13" s="8" t="s">
        <v>47</v>
      </c>
      <c r="B13" s="31">
        <v>127025</v>
      </c>
      <c r="C13" s="31">
        <v>97589</v>
      </c>
      <c r="D13" s="31">
        <v>990910</v>
      </c>
      <c r="E13" s="31">
        <v>740356</v>
      </c>
      <c r="F13" s="10">
        <f t="shared" si="0"/>
        <v>-25.285242857575355</v>
      </c>
      <c r="G13" s="1"/>
      <c r="H13" s="1"/>
      <c r="I13" s="1"/>
    </row>
    <row r="14" spans="1:12" x14ac:dyDescent="0.25">
      <c r="A14" s="11" t="s">
        <v>48</v>
      </c>
      <c r="B14" s="32">
        <v>1934090</v>
      </c>
      <c r="C14" s="32">
        <v>2114122</v>
      </c>
      <c r="D14" s="32">
        <v>14911472</v>
      </c>
      <c r="E14" s="32">
        <v>16950122</v>
      </c>
      <c r="F14" s="13">
        <f t="shared" si="0"/>
        <v>13.671688482532105</v>
      </c>
      <c r="G14" s="1"/>
      <c r="H14" s="1"/>
      <c r="I14" s="1"/>
    </row>
    <row r="15" spans="1:12" x14ac:dyDescent="0.25">
      <c r="A15" s="8" t="s">
        <v>49</v>
      </c>
      <c r="B15" s="31">
        <v>470445</v>
      </c>
      <c r="C15" s="31">
        <v>511886</v>
      </c>
      <c r="D15" s="31">
        <v>3631596</v>
      </c>
      <c r="E15" s="31">
        <v>3815076</v>
      </c>
      <c r="F15" s="10">
        <f t="shared" si="0"/>
        <v>5.0523241021302994</v>
      </c>
      <c r="G15" s="1"/>
      <c r="H15" s="1"/>
      <c r="I15" s="1"/>
    </row>
    <row r="16" spans="1:12" x14ac:dyDescent="0.25">
      <c r="A16" s="11" t="s">
        <v>50</v>
      </c>
      <c r="B16" s="32">
        <v>51725</v>
      </c>
      <c r="C16" s="32">
        <v>47244</v>
      </c>
      <c r="D16" s="32">
        <v>332104</v>
      </c>
      <c r="E16" s="32">
        <v>323820</v>
      </c>
      <c r="F16" s="13">
        <f t="shared" si="0"/>
        <v>-2.4943993447835595</v>
      </c>
      <c r="G16" s="1"/>
      <c r="H16" s="1"/>
      <c r="I16" s="1"/>
    </row>
    <row r="17" spans="1:9" x14ac:dyDescent="0.25">
      <c r="A17" s="8" t="s">
        <v>51</v>
      </c>
      <c r="B17" s="31">
        <v>94332</v>
      </c>
      <c r="C17" s="31">
        <v>117459</v>
      </c>
      <c r="D17" s="31">
        <v>549323</v>
      </c>
      <c r="E17" s="31">
        <v>882134</v>
      </c>
      <c r="F17" s="10">
        <f t="shared" si="0"/>
        <v>60.585666356588007</v>
      </c>
      <c r="G17" s="1"/>
      <c r="H17" s="1"/>
      <c r="I17" s="1"/>
    </row>
    <row r="18" spans="1:9" x14ac:dyDescent="0.25">
      <c r="A18" s="11" t="s">
        <v>52</v>
      </c>
      <c r="B18" s="32">
        <v>5058</v>
      </c>
      <c r="C18" s="32">
        <v>5044</v>
      </c>
      <c r="D18" s="32">
        <v>36618</v>
      </c>
      <c r="E18" s="32">
        <v>44003</v>
      </c>
      <c r="F18" s="13">
        <f t="shared" si="0"/>
        <v>20.167677098694625</v>
      </c>
      <c r="G18" s="1"/>
      <c r="H18" s="1"/>
      <c r="I18" s="1"/>
    </row>
    <row r="19" spans="1:9" x14ac:dyDescent="0.25">
      <c r="A19" s="8" t="s">
        <v>53</v>
      </c>
      <c r="B19" s="31">
        <v>285</v>
      </c>
      <c r="C19" s="31">
        <v>3454</v>
      </c>
      <c r="D19" s="31">
        <v>798</v>
      </c>
      <c r="E19" s="31">
        <v>39839</v>
      </c>
      <c r="F19" s="10">
        <f t="shared" si="0"/>
        <v>4892.3558897243111</v>
      </c>
      <c r="G19" s="1"/>
      <c r="H19" s="1"/>
      <c r="I19" s="1"/>
    </row>
    <row r="20" spans="1:9" x14ac:dyDescent="0.25">
      <c r="A20" s="11" t="s">
        <v>54</v>
      </c>
      <c r="B20" s="32">
        <v>8922</v>
      </c>
      <c r="C20" s="32">
        <v>10818</v>
      </c>
      <c r="D20" s="32">
        <v>43850</v>
      </c>
      <c r="E20" s="32">
        <v>90033</v>
      </c>
      <c r="F20" s="13">
        <f t="shared" si="0"/>
        <v>105.32041049030786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1250113</v>
      </c>
      <c r="C22" s="32">
        <v>1308842</v>
      </c>
      <c r="D22" s="32">
        <v>8815481</v>
      </c>
      <c r="E22" s="32">
        <v>9370735</v>
      </c>
      <c r="F22" s="13">
        <f t="shared" si="0"/>
        <v>6.298623977523178</v>
      </c>
      <c r="G22" s="1"/>
      <c r="H22" s="1"/>
      <c r="I22" s="1"/>
    </row>
    <row r="23" spans="1:9" x14ac:dyDescent="0.25">
      <c r="A23" s="8" t="s">
        <v>57</v>
      </c>
      <c r="B23" s="31">
        <v>355540</v>
      </c>
      <c r="C23" s="31">
        <v>335197</v>
      </c>
      <c r="D23" s="31">
        <v>2001375</v>
      </c>
      <c r="E23" s="31">
        <v>2761145</v>
      </c>
      <c r="F23" s="10">
        <f t="shared" si="0"/>
        <v>37.962400849416014</v>
      </c>
      <c r="G23" s="1"/>
      <c r="H23" s="1"/>
      <c r="I23" s="1"/>
    </row>
    <row r="24" spans="1:9" x14ac:dyDescent="0.25">
      <c r="A24" s="11" t="s">
        <v>58</v>
      </c>
      <c r="B24" s="32">
        <v>19583</v>
      </c>
      <c r="C24" s="32">
        <v>39456</v>
      </c>
      <c r="D24" s="32">
        <v>210860</v>
      </c>
      <c r="E24" s="32">
        <v>285141</v>
      </c>
      <c r="F24" s="13">
        <f t="shared" si="0"/>
        <v>35.227639191880883</v>
      </c>
      <c r="G24" s="1"/>
      <c r="H24" s="1"/>
      <c r="I24" s="1"/>
    </row>
    <row r="25" spans="1:9" x14ac:dyDescent="0.25">
      <c r="A25" s="8" t="s">
        <v>59</v>
      </c>
      <c r="B25" s="31">
        <v>17980</v>
      </c>
      <c r="C25" s="31">
        <v>16214</v>
      </c>
      <c r="D25" s="31">
        <v>99401</v>
      </c>
      <c r="E25" s="31">
        <v>103373</v>
      </c>
      <c r="F25" s="10">
        <f t="shared" si="0"/>
        <v>3.9959356545708857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28</v>
      </c>
      <c r="E26" s="32">
        <v>5</v>
      </c>
      <c r="F26" s="13">
        <f t="shared" si="0"/>
        <v>-82.142857142857139</v>
      </c>
      <c r="G26" s="1"/>
      <c r="H26" s="1"/>
      <c r="I26" s="1"/>
    </row>
    <row r="27" spans="1:9" x14ac:dyDescent="0.25">
      <c r="A27" s="8" t="s">
        <v>61</v>
      </c>
      <c r="B27" s="31">
        <v>62</v>
      </c>
      <c r="C27" s="31">
        <v>0</v>
      </c>
      <c r="D27" s="31">
        <v>234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287078</v>
      </c>
      <c r="C28" s="32">
        <v>298984</v>
      </c>
      <c r="D28" s="32">
        <v>2380361</v>
      </c>
      <c r="E28" s="32">
        <v>2533352</v>
      </c>
      <c r="F28" s="13">
        <f t="shared" si="0"/>
        <v>6.4272183925043294</v>
      </c>
      <c r="G28" s="1"/>
      <c r="H28" s="1"/>
      <c r="I28" s="1"/>
    </row>
    <row r="29" spans="1:9" x14ac:dyDescent="0.25">
      <c r="A29" s="8" t="s">
        <v>63</v>
      </c>
      <c r="B29" s="31">
        <v>99</v>
      </c>
      <c r="C29" s="31">
        <v>0</v>
      </c>
      <c r="D29" s="31">
        <v>1113</v>
      </c>
      <c r="E29" s="31">
        <v>1661</v>
      </c>
      <c r="F29" s="10">
        <f t="shared" si="0"/>
        <v>49.236298292902063</v>
      </c>
      <c r="G29" s="1"/>
      <c r="H29" s="1"/>
      <c r="I29" s="1"/>
    </row>
    <row r="30" spans="1:9" x14ac:dyDescent="0.25">
      <c r="A30" s="11" t="s">
        <v>64</v>
      </c>
      <c r="B30" s="32">
        <v>74597</v>
      </c>
      <c r="C30" s="32">
        <v>80414</v>
      </c>
      <c r="D30" s="32">
        <v>560755</v>
      </c>
      <c r="E30" s="32">
        <v>684460</v>
      </c>
      <c r="F30" s="13">
        <f t="shared" si="0"/>
        <v>22.060436375957408</v>
      </c>
      <c r="G30" s="1"/>
      <c r="H30" s="1"/>
      <c r="I30" s="1"/>
    </row>
    <row r="31" spans="1:9" x14ac:dyDescent="0.25">
      <c r="A31" s="8" t="s">
        <v>65</v>
      </c>
      <c r="B31" s="31">
        <v>5065</v>
      </c>
      <c r="C31" s="31">
        <v>41600</v>
      </c>
      <c r="D31" s="31">
        <v>38562</v>
      </c>
      <c r="E31" s="31">
        <v>241617</v>
      </c>
      <c r="F31" s="10">
        <f t="shared" si="0"/>
        <v>526.5676054146569</v>
      </c>
      <c r="G31" s="1"/>
      <c r="H31" s="1"/>
      <c r="I31" s="1"/>
    </row>
    <row r="32" spans="1:9" x14ac:dyDescent="0.25">
      <c r="A32" s="11" t="s">
        <v>66</v>
      </c>
      <c r="B32" s="32">
        <v>2416672</v>
      </c>
      <c r="C32" s="32">
        <v>2965833</v>
      </c>
      <c r="D32" s="32">
        <v>18699124</v>
      </c>
      <c r="E32" s="32">
        <v>21767977</v>
      </c>
      <c r="F32" s="13">
        <f t="shared" si="0"/>
        <v>16.411747416616947</v>
      </c>
      <c r="G32" s="1"/>
      <c r="H32" s="1"/>
      <c r="I32" s="1"/>
    </row>
    <row r="33" spans="1:9" x14ac:dyDescent="0.25">
      <c r="A33" s="8" t="s">
        <v>67</v>
      </c>
      <c r="B33" s="31">
        <v>167448</v>
      </c>
      <c r="C33" s="31">
        <v>174465</v>
      </c>
      <c r="D33" s="31">
        <v>1540730</v>
      </c>
      <c r="E33" s="31">
        <v>1611979</v>
      </c>
      <c r="F33" s="10">
        <f t="shared" si="0"/>
        <v>4.6243663717848023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253</v>
      </c>
      <c r="E34" s="3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10850462</v>
      </c>
      <c r="C35" s="15">
        <f t="shared" ref="C35:E35" si="1">SUM(C7:C34)</f>
        <v>12179868</v>
      </c>
      <c r="D35" s="15">
        <f t="shared" si="1"/>
        <v>81490829</v>
      </c>
      <c r="E35" s="15">
        <f t="shared" si="1"/>
        <v>91754881</v>
      </c>
      <c r="F35" s="16">
        <f t="shared" si="0"/>
        <v>12.595346158522943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73608</v>
      </c>
      <c r="C38" s="41">
        <f>D7</f>
        <v>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27693987</v>
      </c>
      <c r="G38" s="42">
        <f>LOOKUP(E38,$A$38:$A$65,$C$38:$C$65)</f>
        <v>24991983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860913</v>
      </c>
      <c r="C39" s="41">
        <f t="shared" ref="C39:C65" si="5">D8</f>
        <v>760532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21767977</v>
      </c>
      <c r="G39" s="42">
        <f t="shared" ref="G39:G65" si="8">LOOKUP(E39,$A$38:$A$65,$C$38:$C$65)</f>
        <v>18699124</v>
      </c>
    </row>
    <row r="40" spans="1:9" x14ac:dyDescent="0.25">
      <c r="A40" s="42" t="str">
        <f t="shared" si="3"/>
        <v>ALMERIA</v>
      </c>
      <c r="B40" s="41">
        <f t="shared" si="4"/>
        <v>125</v>
      </c>
      <c r="C40" s="41">
        <f t="shared" si="5"/>
        <v>315</v>
      </c>
      <c r="D40" s="41">
        <f t="shared" si="6"/>
        <v>24</v>
      </c>
      <c r="E40" s="42" t="str">
        <f t="shared" si="2"/>
        <v>BARCELONA</v>
      </c>
      <c r="F40" s="42">
        <f t="shared" si="7"/>
        <v>16950122</v>
      </c>
      <c r="G40" s="42">
        <f t="shared" si="8"/>
        <v>14911472</v>
      </c>
    </row>
    <row r="41" spans="1:9" x14ac:dyDescent="0.25">
      <c r="A41" s="42" t="str">
        <f t="shared" si="3"/>
        <v>AVILES</v>
      </c>
      <c r="B41" s="41">
        <f t="shared" si="4"/>
        <v>44125</v>
      </c>
      <c r="C41" s="41">
        <f t="shared" si="5"/>
        <v>50799</v>
      </c>
      <c r="D41" s="41">
        <f t="shared" si="6"/>
        <v>20</v>
      </c>
      <c r="E41" s="42" t="str">
        <f t="shared" si="2"/>
        <v>LAS PALMAS</v>
      </c>
      <c r="F41" s="42">
        <f t="shared" si="7"/>
        <v>9370735</v>
      </c>
      <c r="G41" s="42">
        <f t="shared" si="8"/>
        <v>8815481</v>
      </c>
    </row>
    <row r="42" spans="1:9" x14ac:dyDescent="0.25">
      <c r="A42" s="42" t="str">
        <f t="shared" si="3"/>
        <v>BAHIA DE ALGECIRAS</v>
      </c>
      <c r="B42" s="41">
        <f t="shared" si="4"/>
        <v>27693987</v>
      </c>
      <c r="C42" s="41">
        <f t="shared" si="5"/>
        <v>24991983</v>
      </c>
      <c r="D42" s="41">
        <f t="shared" si="6"/>
        <v>1</v>
      </c>
      <c r="E42" s="42" t="str">
        <f t="shared" si="2"/>
        <v>BILBAO</v>
      </c>
      <c r="F42" s="42">
        <f t="shared" si="7"/>
        <v>3815076</v>
      </c>
      <c r="G42" s="42">
        <f t="shared" si="8"/>
        <v>3631596</v>
      </c>
    </row>
    <row r="43" spans="1:9" x14ac:dyDescent="0.25">
      <c r="A43" s="42" t="str">
        <f t="shared" si="3"/>
        <v>BAHIA DE CADIZ</v>
      </c>
      <c r="B43" s="41">
        <f t="shared" si="4"/>
        <v>835295</v>
      </c>
      <c r="C43" s="41">
        <f t="shared" si="5"/>
        <v>842248</v>
      </c>
      <c r="D43" s="41">
        <f t="shared" si="6"/>
        <v>11</v>
      </c>
      <c r="E43" s="42" t="str">
        <f t="shared" si="2"/>
        <v>MALAGA</v>
      </c>
      <c r="F43" s="42">
        <f t="shared" si="7"/>
        <v>2761145</v>
      </c>
      <c r="G43" s="42">
        <f t="shared" si="8"/>
        <v>2001375</v>
      </c>
    </row>
    <row r="44" spans="1:9" x14ac:dyDescent="0.25">
      <c r="A44" s="42" t="str">
        <f t="shared" si="3"/>
        <v>BALEARES</v>
      </c>
      <c r="B44" s="41">
        <f t="shared" si="4"/>
        <v>740356</v>
      </c>
      <c r="C44" s="41">
        <f t="shared" si="5"/>
        <v>990910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2533352</v>
      </c>
      <c r="G44" s="42">
        <f t="shared" si="8"/>
        <v>2380361</v>
      </c>
    </row>
    <row r="45" spans="1:9" x14ac:dyDescent="0.25">
      <c r="A45" s="42" t="str">
        <f t="shared" si="3"/>
        <v>BARCELONA</v>
      </c>
      <c r="B45" s="41">
        <f t="shared" si="4"/>
        <v>16950122</v>
      </c>
      <c r="C45" s="41">
        <f t="shared" si="5"/>
        <v>14911472</v>
      </c>
      <c r="D45" s="41">
        <f t="shared" si="6"/>
        <v>3</v>
      </c>
      <c r="E45" s="42" t="str">
        <f t="shared" si="2"/>
        <v>VIGO</v>
      </c>
      <c r="F45" s="42">
        <f t="shared" si="7"/>
        <v>1611979</v>
      </c>
      <c r="G45" s="42">
        <f t="shared" si="8"/>
        <v>1540730</v>
      </c>
    </row>
    <row r="46" spans="1:9" x14ac:dyDescent="0.25">
      <c r="A46" s="42" t="str">
        <f t="shared" si="3"/>
        <v>BILBAO</v>
      </c>
      <c r="B46" s="41">
        <f t="shared" si="4"/>
        <v>3815076</v>
      </c>
      <c r="C46" s="41">
        <f t="shared" si="5"/>
        <v>3631596</v>
      </c>
      <c r="D46" s="41">
        <f t="shared" si="6"/>
        <v>5</v>
      </c>
      <c r="E46" s="42" t="str">
        <f t="shared" si="2"/>
        <v>CASTELLON</v>
      </c>
      <c r="F46" s="42">
        <f t="shared" si="7"/>
        <v>882134</v>
      </c>
      <c r="G46" s="42">
        <f t="shared" si="8"/>
        <v>549323</v>
      </c>
    </row>
    <row r="47" spans="1:9" x14ac:dyDescent="0.25">
      <c r="A47" s="42" t="str">
        <f t="shared" si="3"/>
        <v>CARTAGENA</v>
      </c>
      <c r="B47" s="41">
        <f t="shared" si="4"/>
        <v>323820</v>
      </c>
      <c r="C47" s="41">
        <f t="shared" si="5"/>
        <v>332104</v>
      </c>
      <c r="D47" s="41">
        <f t="shared" si="6"/>
        <v>14</v>
      </c>
      <c r="E47" s="42" t="str">
        <f t="shared" si="2"/>
        <v>ALICANTE</v>
      </c>
      <c r="F47" s="42">
        <f t="shared" si="7"/>
        <v>860913</v>
      </c>
      <c r="G47" s="42">
        <f t="shared" si="8"/>
        <v>760532</v>
      </c>
    </row>
    <row r="48" spans="1:9" x14ac:dyDescent="0.25">
      <c r="A48" s="42" t="str">
        <f t="shared" si="3"/>
        <v>CASTELLON</v>
      </c>
      <c r="B48" s="41">
        <f t="shared" si="4"/>
        <v>882134</v>
      </c>
      <c r="C48" s="41">
        <f t="shared" si="5"/>
        <v>549323</v>
      </c>
      <c r="D48" s="41">
        <f t="shared" si="6"/>
        <v>9</v>
      </c>
      <c r="E48" s="42" t="str">
        <f t="shared" si="2"/>
        <v>BAHIA DE CADIZ</v>
      </c>
      <c r="F48" s="42">
        <f t="shared" si="7"/>
        <v>835295</v>
      </c>
      <c r="G48" s="42">
        <f t="shared" si="8"/>
        <v>842248</v>
      </c>
    </row>
    <row r="49" spans="1:7" x14ac:dyDescent="0.25">
      <c r="A49" s="42" t="str">
        <f t="shared" si="3"/>
        <v>CEUTA</v>
      </c>
      <c r="B49" s="41">
        <f t="shared" si="4"/>
        <v>44003</v>
      </c>
      <c r="C49" s="41">
        <f t="shared" si="5"/>
        <v>36618</v>
      </c>
      <c r="D49" s="41">
        <f t="shared" si="6"/>
        <v>21</v>
      </c>
      <c r="E49" s="42" t="str">
        <f t="shared" si="2"/>
        <v>BALEARES</v>
      </c>
      <c r="F49" s="42">
        <f t="shared" si="7"/>
        <v>740356</v>
      </c>
      <c r="G49" s="42">
        <f t="shared" si="8"/>
        <v>990910</v>
      </c>
    </row>
    <row r="50" spans="1:7" x14ac:dyDescent="0.25">
      <c r="A50" s="42" t="str">
        <f t="shared" si="3"/>
        <v>FERROL-SAN CIBRAO</v>
      </c>
      <c r="B50" s="41">
        <f t="shared" si="4"/>
        <v>39839</v>
      </c>
      <c r="C50" s="41">
        <f t="shared" si="5"/>
        <v>798</v>
      </c>
      <c r="D50" s="41">
        <f t="shared" si="6"/>
        <v>22</v>
      </c>
      <c r="E50" s="42" t="str">
        <f t="shared" si="2"/>
        <v>SEVILLA</v>
      </c>
      <c r="F50" s="42">
        <f t="shared" si="7"/>
        <v>684460</v>
      </c>
      <c r="G50" s="42">
        <f t="shared" si="8"/>
        <v>560755</v>
      </c>
    </row>
    <row r="51" spans="1:7" x14ac:dyDescent="0.25">
      <c r="A51" s="42" t="str">
        <f t="shared" si="3"/>
        <v>GIJON</v>
      </c>
      <c r="B51" s="41">
        <f t="shared" si="4"/>
        <v>90033</v>
      </c>
      <c r="C51" s="41">
        <f t="shared" si="5"/>
        <v>43850</v>
      </c>
      <c r="D51" s="41">
        <f t="shared" si="6"/>
        <v>18</v>
      </c>
      <c r="E51" s="42" t="str">
        <f t="shared" si="2"/>
        <v>CARTAGENA</v>
      </c>
      <c r="F51" s="42">
        <f t="shared" si="7"/>
        <v>323820</v>
      </c>
      <c r="G51" s="42">
        <f t="shared" si="8"/>
        <v>332104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285141</v>
      </c>
      <c r="G52" s="42">
        <f t="shared" si="8"/>
        <v>210860</v>
      </c>
    </row>
    <row r="53" spans="1:7" x14ac:dyDescent="0.25">
      <c r="A53" s="42" t="str">
        <f t="shared" si="3"/>
        <v>LAS PALMAS</v>
      </c>
      <c r="B53" s="41">
        <f t="shared" si="4"/>
        <v>9370735</v>
      </c>
      <c r="C53" s="41">
        <f t="shared" si="5"/>
        <v>8815481</v>
      </c>
      <c r="D53" s="41">
        <f t="shared" si="6"/>
        <v>4</v>
      </c>
      <c r="E53" s="42" t="str">
        <f t="shared" si="2"/>
        <v>TARRAGONA</v>
      </c>
      <c r="F53" s="42">
        <f t="shared" si="7"/>
        <v>241617</v>
      </c>
      <c r="G53" s="42">
        <f t="shared" si="8"/>
        <v>38562</v>
      </c>
    </row>
    <row r="54" spans="1:7" x14ac:dyDescent="0.25">
      <c r="A54" s="42" t="str">
        <f t="shared" si="3"/>
        <v>MALAGA</v>
      </c>
      <c r="B54" s="41">
        <f t="shared" si="4"/>
        <v>2761145</v>
      </c>
      <c r="C54" s="41">
        <f t="shared" si="5"/>
        <v>2001375</v>
      </c>
      <c r="D54" s="41">
        <f t="shared" si="6"/>
        <v>6</v>
      </c>
      <c r="E54" s="42" t="str">
        <f t="shared" si="2"/>
        <v>MELILLA</v>
      </c>
      <c r="F54" s="42">
        <f t="shared" si="7"/>
        <v>103373</v>
      </c>
      <c r="G54" s="42">
        <f t="shared" si="8"/>
        <v>99401</v>
      </c>
    </row>
    <row r="55" spans="1:7" x14ac:dyDescent="0.25">
      <c r="A55" s="42" t="str">
        <f t="shared" si="3"/>
        <v>MARIN Y RIA DE PONTEVEDRA</v>
      </c>
      <c r="B55" s="41">
        <f t="shared" si="4"/>
        <v>285141</v>
      </c>
      <c r="C55" s="41">
        <f t="shared" si="5"/>
        <v>210860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90033</v>
      </c>
      <c r="G55" s="42">
        <f t="shared" si="8"/>
        <v>43850</v>
      </c>
    </row>
    <row r="56" spans="1:7" x14ac:dyDescent="0.25">
      <c r="A56" s="42" t="str">
        <f t="shared" si="3"/>
        <v>MELILLA</v>
      </c>
      <c r="B56" s="41">
        <f t="shared" si="4"/>
        <v>103373</v>
      </c>
      <c r="C56" s="41">
        <f t="shared" si="5"/>
        <v>99401</v>
      </c>
      <c r="D56" s="41">
        <f t="shared" si="6"/>
        <v>17</v>
      </c>
      <c r="E56" s="42" t="str">
        <f t="shared" si="2"/>
        <v>A CORUÑA</v>
      </c>
      <c r="F56" s="42">
        <f t="shared" si="9"/>
        <v>73608</v>
      </c>
      <c r="G56" s="42">
        <f t="shared" si="8"/>
        <v>4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28</v>
      </c>
      <c r="D57" s="41">
        <f t="shared" si="6"/>
        <v>25</v>
      </c>
      <c r="E57" s="42" t="str">
        <f t="shared" si="2"/>
        <v>AVILES</v>
      </c>
      <c r="F57" s="42">
        <f t="shared" si="9"/>
        <v>44125</v>
      </c>
      <c r="G57" s="42">
        <f t="shared" si="8"/>
        <v>50799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234</v>
      </c>
      <c r="D58" s="41">
        <f t="shared" si="6"/>
        <v>28</v>
      </c>
      <c r="E58" s="42" t="str">
        <f t="shared" si="2"/>
        <v>CEUTA</v>
      </c>
      <c r="F58" s="42">
        <f t="shared" si="9"/>
        <v>44003</v>
      </c>
      <c r="G58" s="42">
        <f t="shared" si="8"/>
        <v>36618</v>
      </c>
    </row>
    <row r="59" spans="1:7" x14ac:dyDescent="0.25">
      <c r="A59" s="42" t="str">
        <f t="shared" si="3"/>
        <v>SANTA CRUZ DE TENERIFE</v>
      </c>
      <c r="B59" s="41">
        <f t="shared" si="4"/>
        <v>2533352</v>
      </c>
      <c r="C59" s="41">
        <f t="shared" si="5"/>
        <v>2380361</v>
      </c>
      <c r="D59" s="41">
        <f t="shared" si="6"/>
        <v>7</v>
      </c>
      <c r="E59" s="42" t="str">
        <f t="shared" si="2"/>
        <v>FERROL-SAN CIBRAO</v>
      </c>
      <c r="F59" s="42">
        <f t="shared" si="9"/>
        <v>39839</v>
      </c>
      <c r="G59" s="42">
        <f t="shared" si="8"/>
        <v>798</v>
      </c>
    </row>
    <row r="60" spans="1:7" x14ac:dyDescent="0.25">
      <c r="A60" s="42" t="str">
        <f t="shared" si="3"/>
        <v>SANTANDER</v>
      </c>
      <c r="B60" s="41">
        <f t="shared" si="4"/>
        <v>1661</v>
      </c>
      <c r="C60" s="41">
        <f t="shared" si="5"/>
        <v>1113</v>
      </c>
      <c r="D60" s="41">
        <f t="shared" si="6"/>
        <v>23</v>
      </c>
      <c r="E60" s="42" t="str">
        <f t="shared" si="2"/>
        <v>SANTANDER</v>
      </c>
      <c r="F60" s="42">
        <f t="shared" si="9"/>
        <v>1661</v>
      </c>
      <c r="G60" s="42">
        <f t="shared" si="8"/>
        <v>1113</v>
      </c>
    </row>
    <row r="61" spans="1:7" x14ac:dyDescent="0.25">
      <c r="A61" s="42" t="str">
        <f t="shared" si="3"/>
        <v>SEVILLA</v>
      </c>
      <c r="B61" s="41">
        <f t="shared" si="4"/>
        <v>684460</v>
      </c>
      <c r="C61" s="41">
        <f t="shared" si="5"/>
        <v>560755</v>
      </c>
      <c r="D61" s="41">
        <f t="shared" si="6"/>
        <v>13</v>
      </c>
      <c r="E61" s="42" t="str">
        <f t="shared" si="2"/>
        <v>ALMERIA</v>
      </c>
      <c r="F61" s="42">
        <f t="shared" si="9"/>
        <v>125</v>
      </c>
      <c r="G61" s="42">
        <f t="shared" si="8"/>
        <v>315</v>
      </c>
    </row>
    <row r="62" spans="1:7" x14ac:dyDescent="0.25">
      <c r="A62" s="42" t="str">
        <f t="shared" si="3"/>
        <v>TARRAGONA</v>
      </c>
      <c r="B62" s="41">
        <f t="shared" si="4"/>
        <v>241617</v>
      </c>
      <c r="C62" s="41">
        <f t="shared" si="5"/>
        <v>38562</v>
      </c>
      <c r="D62" s="41">
        <f t="shared" si="6"/>
        <v>16</v>
      </c>
      <c r="E62" s="42" t="str">
        <f t="shared" si="2"/>
        <v>MOTRIL</v>
      </c>
      <c r="F62" s="42">
        <f t="shared" si="9"/>
        <v>5</v>
      </c>
      <c r="G62" s="42">
        <f t="shared" si="8"/>
        <v>28</v>
      </c>
    </row>
    <row r="63" spans="1:7" x14ac:dyDescent="0.25">
      <c r="A63" s="42" t="str">
        <f t="shared" si="3"/>
        <v>VALENCIA</v>
      </c>
      <c r="B63" s="41">
        <f t="shared" si="4"/>
        <v>21767977</v>
      </c>
      <c r="C63" s="41">
        <f t="shared" si="5"/>
        <v>18699124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1611979</v>
      </c>
      <c r="C64" s="41">
        <f t="shared" si="5"/>
        <v>1540730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253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18642</v>
      </c>
      <c r="C8" s="34">
        <v>18420</v>
      </c>
      <c r="D8" s="34">
        <v>201888</v>
      </c>
      <c r="E8" s="34">
        <v>220973</v>
      </c>
      <c r="F8" s="13">
        <f t="shared" ref="F8:F35" si="0">((E8*100)/D8)-100</f>
        <v>9.4532612141385357</v>
      </c>
      <c r="G8" s="1"/>
      <c r="H8" s="1"/>
      <c r="I8" s="1"/>
    </row>
    <row r="9" spans="1:12" x14ac:dyDescent="0.25">
      <c r="A9" s="8" t="s">
        <v>43</v>
      </c>
      <c r="B9" s="33">
        <v>26056</v>
      </c>
      <c r="C9" s="33">
        <v>27411</v>
      </c>
      <c r="D9" s="33">
        <v>264509</v>
      </c>
      <c r="E9" s="33">
        <v>286189</v>
      </c>
      <c r="F9" s="10">
        <f t="shared" si="0"/>
        <v>8.1963184617536626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201988</v>
      </c>
      <c r="C11" s="33">
        <v>209381</v>
      </c>
      <c r="D11" s="33">
        <v>2658861</v>
      </c>
      <c r="E11" s="33">
        <v>3037169</v>
      </c>
      <c r="F11" s="10">
        <f t="shared" si="0"/>
        <v>14.228197713231339</v>
      </c>
      <c r="G11" s="1"/>
      <c r="H11" s="1"/>
      <c r="I11" s="1"/>
    </row>
    <row r="12" spans="1:12" x14ac:dyDescent="0.25">
      <c r="A12" s="11" t="s">
        <v>46</v>
      </c>
      <c r="B12" s="34">
        <v>133695</v>
      </c>
      <c r="C12" s="34">
        <v>112282</v>
      </c>
      <c r="D12" s="34">
        <v>1155142</v>
      </c>
      <c r="E12" s="34">
        <v>876442</v>
      </c>
      <c r="F12" s="13">
        <f t="shared" si="0"/>
        <v>-24.1269038784842</v>
      </c>
      <c r="G12" s="1"/>
      <c r="H12" s="1"/>
      <c r="I12" s="1"/>
    </row>
    <row r="13" spans="1:12" x14ac:dyDescent="0.25">
      <c r="A13" s="8" t="s">
        <v>47</v>
      </c>
      <c r="B13" s="33">
        <v>900502</v>
      </c>
      <c r="C13" s="33">
        <v>854292</v>
      </c>
      <c r="D13" s="33">
        <v>6782027</v>
      </c>
      <c r="E13" s="33">
        <v>6839905</v>
      </c>
      <c r="F13" s="10">
        <f t="shared" si="0"/>
        <v>0.85340267740014042</v>
      </c>
      <c r="G13" s="1"/>
      <c r="H13" s="1"/>
      <c r="I13" s="1"/>
    </row>
    <row r="14" spans="1:12" x14ac:dyDescent="0.25">
      <c r="A14" s="11" t="s">
        <v>48</v>
      </c>
      <c r="B14" s="34">
        <v>757505</v>
      </c>
      <c r="C14" s="34">
        <v>807518</v>
      </c>
      <c r="D14" s="34">
        <v>6278637</v>
      </c>
      <c r="E14" s="34">
        <v>6945882</v>
      </c>
      <c r="F14" s="13">
        <f t="shared" si="0"/>
        <v>10.627226896538218</v>
      </c>
      <c r="G14" s="1"/>
      <c r="H14" s="1"/>
      <c r="I14" s="1"/>
    </row>
    <row r="15" spans="1:12" x14ac:dyDescent="0.25">
      <c r="A15" s="8" t="s">
        <v>49</v>
      </c>
      <c r="B15" s="33">
        <v>82879</v>
      </c>
      <c r="C15" s="33">
        <v>43586</v>
      </c>
      <c r="D15" s="33">
        <v>440666</v>
      </c>
      <c r="E15" s="33">
        <v>361189</v>
      </c>
      <c r="F15" s="10">
        <f t="shared" si="0"/>
        <v>-18.035655122019847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316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16197</v>
      </c>
      <c r="C17" s="33">
        <v>19870</v>
      </c>
      <c r="D17" s="33">
        <v>167223</v>
      </c>
      <c r="E17" s="33">
        <v>126702</v>
      </c>
      <c r="F17" s="10">
        <f t="shared" si="0"/>
        <v>-24.231714536875913</v>
      </c>
      <c r="G17" s="1"/>
      <c r="H17" s="1"/>
      <c r="I17" s="1"/>
    </row>
    <row r="18" spans="1:9" x14ac:dyDescent="0.25">
      <c r="A18" s="11" t="s">
        <v>52</v>
      </c>
      <c r="B18" s="34">
        <v>75109</v>
      </c>
      <c r="C18" s="34">
        <v>72568</v>
      </c>
      <c r="D18" s="34">
        <v>558949</v>
      </c>
      <c r="E18" s="34">
        <v>625605</v>
      </c>
      <c r="F18" s="13">
        <f t="shared" si="0"/>
        <v>11.925238259662336</v>
      </c>
      <c r="G18" s="1"/>
      <c r="H18" s="1"/>
      <c r="I18" s="1"/>
    </row>
    <row r="19" spans="1:9" x14ac:dyDescent="0.25">
      <c r="A19" s="8" t="s">
        <v>53</v>
      </c>
      <c r="B19" s="33">
        <v>19790</v>
      </c>
      <c r="C19" s="33">
        <v>10234</v>
      </c>
      <c r="D19" s="33">
        <v>135646</v>
      </c>
      <c r="E19" s="33">
        <v>150001</v>
      </c>
      <c r="F19" s="10">
        <f t="shared" si="0"/>
        <v>10.582693186677091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289940</v>
      </c>
      <c r="C22" s="34">
        <v>286270</v>
      </c>
      <c r="D22" s="34">
        <v>1981647</v>
      </c>
      <c r="E22" s="34">
        <v>1898230</v>
      </c>
      <c r="F22" s="13">
        <f t="shared" si="0"/>
        <v>-4.2094782774126713</v>
      </c>
      <c r="G22" s="1"/>
      <c r="H22" s="1"/>
      <c r="I22" s="1"/>
    </row>
    <row r="23" spans="1:9" x14ac:dyDescent="0.25">
      <c r="A23" s="8" t="s">
        <v>57</v>
      </c>
      <c r="B23" s="33">
        <v>36932</v>
      </c>
      <c r="C23" s="33">
        <v>42950</v>
      </c>
      <c r="D23" s="33">
        <v>280556</v>
      </c>
      <c r="E23" s="33">
        <v>325826</v>
      </c>
      <c r="F23" s="10">
        <f t="shared" si="0"/>
        <v>16.135816022469669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45874</v>
      </c>
      <c r="C25" s="33">
        <v>48905</v>
      </c>
      <c r="D25" s="33">
        <v>362867</v>
      </c>
      <c r="E25" s="33">
        <v>367437</v>
      </c>
      <c r="F25" s="10">
        <f t="shared" si="0"/>
        <v>1.2594146064536034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28350</v>
      </c>
      <c r="C27" s="33">
        <v>32018</v>
      </c>
      <c r="D27" s="33">
        <v>341704</v>
      </c>
      <c r="E27" s="33">
        <v>433131</v>
      </c>
      <c r="F27" s="10">
        <f t="shared" si="0"/>
        <v>26.756198347107443</v>
      </c>
      <c r="G27" s="1"/>
      <c r="H27" s="1"/>
      <c r="I27" s="1"/>
    </row>
    <row r="28" spans="1:9" x14ac:dyDescent="0.25">
      <c r="A28" s="11" t="s">
        <v>62</v>
      </c>
      <c r="B28" s="34">
        <v>320905</v>
      </c>
      <c r="C28" s="34">
        <v>333534</v>
      </c>
      <c r="D28" s="34">
        <v>2512103</v>
      </c>
      <c r="E28" s="34">
        <v>2597115</v>
      </c>
      <c r="F28" s="13">
        <f t="shared" si="0"/>
        <v>3.3840969100391192</v>
      </c>
      <c r="G28" s="1"/>
      <c r="H28" s="1"/>
      <c r="I28" s="1"/>
    </row>
    <row r="29" spans="1:9" x14ac:dyDescent="0.25">
      <c r="A29" s="8" t="s">
        <v>63</v>
      </c>
      <c r="B29" s="33">
        <v>66332</v>
      </c>
      <c r="C29" s="33">
        <v>64343</v>
      </c>
      <c r="D29" s="33">
        <v>618252</v>
      </c>
      <c r="E29" s="33">
        <v>636947</v>
      </c>
      <c r="F29" s="10">
        <f t="shared" si="0"/>
        <v>3.0238478807994085</v>
      </c>
      <c r="G29" s="1"/>
      <c r="H29" s="1"/>
      <c r="I29" s="1"/>
    </row>
    <row r="30" spans="1:9" x14ac:dyDescent="0.25">
      <c r="A30" s="11" t="s">
        <v>64</v>
      </c>
      <c r="B30" s="34">
        <v>15190</v>
      </c>
      <c r="C30" s="34">
        <v>18808</v>
      </c>
      <c r="D30" s="34">
        <v>138032</v>
      </c>
      <c r="E30" s="34">
        <v>161569</v>
      </c>
      <c r="F30" s="13">
        <f t="shared" si="0"/>
        <v>17.051843050886745</v>
      </c>
      <c r="G30" s="1"/>
      <c r="H30" s="1"/>
      <c r="I30" s="1"/>
    </row>
    <row r="31" spans="1:9" x14ac:dyDescent="0.25">
      <c r="A31" s="8" t="s">
        <v>65</v>
      </c>
      <c r="B31" s="33">
        <v>36928</v>
      </c>
      <c r="C31" s="33">
        <v>52131</v>
      </c>
      <c r="D31" s="33">
        <v>573981</v>
      </c>
      <c r="E31" s="33">
        <v>419781</v>
      </c>
      <c r="F31" s="10">
        <f t="shared" si="0"/>
        <v>-26.865000757864806</v>
      </c>
      <c r="G31" s="1"/>
      <c r="H31" s="1"/>
      <c r="I31" s="1"/>
    </row>
    <row r="32" spans="1:9" x14ac:dyDescent="0.25">
      <c r="A32" s="11" t="s">
        <v>66</v>
      </c>
      <c r="B32" s="34">
        <v>314502</v>
      </c>
      <c r="C32" s="34">
        <v>424860</v>
      </c>
      <c r="D32" s="34">
        <v>2681527</v>
      </c>
      <c r="E32" s="34">
        <v>3198592</v>
      </c>
      <c r="F32" s="13">
        <f t="shared" si="0"/>
        <v>19.282483450660763</v>
      </c>
      <c r="G32" s="1"/>
      <c r="H32" s="1"/>
      <c r="I32" s="1"/>
    </row>
    <row r="33" spans="1:9" x14ac:dyDescent="0.25">
      <c r="A33" s="8" t="s">
        <v>67</v>
      </c>
      <c r="B33" s="33">
        <v>22291</v>
      </c>
      <c r="C33" s="33">
        <v>46086</v>
      </c>
      <c r="D33" s="33">
        <v>651684</v>
      </c>
      <c r="E33" s="33">
        <v>872687</v>
      </c>
      <c r="F33" s="10">
        <f t="shared" si="0"/>
        <v>33.912601813148711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3409607</v>
      </c>
      <c r="C35" s="15">
        <f t="shared" ref="C35:E35" si="1">SUM(C7:C34)</f>
        <v>3525467</v>
      </c>
      <c r="D35" s="15">
        <f t="shared" si="1"/>
        <v>28786913</v>
      </c>
      <c r="E35" s="15">
        <f t="shared" si="1"/>
        <v>30381688</v>
      </c>
      <c r="F35" s="16">
        <f t="shared" si="0"/>
        <v>5.5399305927662397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6945882</v>
      </c>
      <c r="G38" s="42">
        <f>LOOKUP(E38,$A$38:$A$65,$C$38:$C$65)</f>
        <v>6278637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220973</v>
      </c>
      <c r="C39" s="41">
        <f t="shared" ref="C39:C65" si="5">D8</f>
        <v>201888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6839905</v>
      </c>
      <c r="G39" s="42">
        <f t="shared" ref="G39:G65" si="8">LOOKUP(E39,$A$38:$A$65,$C$38:$C$65)</f>
        <v>6782027</v>
      </c>
    </row>
    <row r="40" spans="1:9" x14ac:dyDescent="0.25">
      <c r="A40" s="42" t="str">
        <f t="shared" si="3"/>
        <v>ALMERIA</v>
      </c>
      <c r="B40" s="41">
        <f t="shared" si="4"/>
        <v>286189</v>
      </c>
      <c r="C40" s="41">
        <f t="shared" si="5"/>
        <v>264509</v>
      </c>
      <c r="D40" s="41">
        <f t="shared" si="6"/>
        <v>16</v>
      </c>
      <c r="E40" s="42" t="str">
        <f t="shared" si="2"/>
        <v>VALENCIA</v>
      </c>
      <c r="F40" s="42">
        <f t="shared" si="7"/>
        <v>3198592</v>
      </c>
      <c r="G40" s="42">
        <f t="shared" si="8"/>
        <v>2681527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3037169</v>
      </c>
      <c r="G41" s="42">
        <f t="shared" si="8"/>
        <v>2658861</v>
      </c>
    </row>
    <row r="42" spans="1:9" x14ac:dyDescent="0.25">
      <c r="A42" s="42" t="str">
        <f t="shared" si="3"/>
        <v>BAHIA DE ALGECIRAS</v>
      </c>
      <c r="B42" s="41">
        <f t="shared" si="4"/>
        <v>3037169</v>
      </c>
      <c r="C42" s="41">
        <f t="shared" si="5"/>
        <v>2658861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2597115</v>
      </c>
      <c r="G42" s="42">
        <f t="shared" si="8"/>
        <v>2512103</v>
      </c>
    </row>
    <row r="43" spans="1:9" x14ac:dyDescent="0.25">
      <c r="A43" s="42" t="str">
        <f t="shared" si="3"/>
        <v>BAHIA DE CADIZ</v>
      </c>
      <c r="B43" s="41">
        <f t="shared" si="4"/>
        <v>876442</v>
      </c>
      <c r="C43" s="41">
        <f t="shared" si="5"/>
        <v>1155142</v>
      </c>
      <c r="D43" s="41">
        <f t="shared" si="6"/>
        <v>7</v>
      </c>
      <c r="E43" s="42" t="str">
        <f t="shared" si="2"/>
        <v>LAS PALMAS</v>
      </c>
      <c r="F43" s="42">
        <f t="shared" si="7"/>
        <v>1898230</v>
      </c>
      <c r="G43" s="42">
        <f t="shared" si="8"/>
        <v>1981647</v>
      </c>
    </row>
    <row r="44" spans="1:9" x14ac:dyDescent="0.25">
      <c r="A44" s="42" t="str">
        <f t="shared" si="3"/>
        <v>BALEARES</v>
      </c>
      <c r="B44" s="41">
        <f t="shared" si="4"/>
        <v>6839905</v>
      </c>
      <c r="C44" s="41">
        <f t="shared" si="5"/>
        <v>6782027</v>
      </c>
      <c r="D44" s="41">
        <f t="shared" si="6"/>
        <v>2</v>
      </c>
      <c r="E44" s="42" t="str">
        <f t="shared" si="2"/>
        <v>BAHIA DE CADIZ</v>
      </c>
      <c r="F44" s="42">
        <f t="shared" si="7"/>
        <v>876442</v>
      </c>
      <c r="G44" s="42">
        <f t="shared" si="8"/>
        <v>1155142</v>
      </c>
    </row>
    <row r="45" spans="1:9" x14ac:dyDescent="0.25">
      <c r="A45" s="42" t="str">
        <f t="shared" si="3"/>
        <v>BARCELONA</v>
      </c>
      <c r="B45" s="41">
        <f t="shared" si="4"/>
        <v>6945882</v>
      </c>
      <c r="C45" s="41">
        <f t="shared" si="5"/>
        <v>6278637</v>
      </c>
      <c r="D45" s="41">
        <f t="shared" si="6"/>
        <v>1</v>
      </c>
      <c r="E45" s="42" t="str">
        <f t="shared" si="2"/>
        <v>VIGO</v>
      </c>
      <c r="F45" s="42">
        <f t="shared" si="7"/>
        <v>872687</v>
      </c>
      <c r="G45" s="42">
        <f t="shared" si="8"/>
        <v>651684</v>
      </c>
    </row>
    <row r="46" spans="1:9" x14ac:dyDescent="0.25">
      <c r="A46" s="42" t="str">
        <f t="shared" si="3"/>
        <v>BILBAO</v>
      </c>
      <c r="B46" s="41">
        <f t="shared" si="4"/>
        <v>361189</v>
      </c>
      <c r="C46" s="41">
        <f t="shared" si="5"/>
        <v>440666</v>
      </c>
      <c r="D46" s="41">
        <f t="shared" si="6"/>
        <v>14</v>
      </c>
      <c r="E46" s="42" t="str">
        <f t="shared" si="2"/>
        <v>SANTANDER</v>
      </c>
      <c r="F46" s="42">
        <f t="shared" si="7"/>
        <v>636947</v>
      </c>
      <c r="G46" s="42">
        <f t="shared" si="8"/>
        <v>618252</v>
      </c>
    </row>
    <row r="47" spans="1:9" x14ac:dyDescent="0.25">
      <c r="A47" s="42" t="str">
        <f t="shared" si="3"/>
        <v>CARTAGENA</v>
      </c>
      <c r="B47" s="41">
        <f t="shared" si="4"/>
        <v>316</v>
      </c>
      <c r="C47" s="41">
        <f t="shared" si="5"/>
        <v>0</v>
      </c>
      <c r="D47" s="41">
        <f t="shared" si="6"/>
        <v>21</v>
      </c>
      <c r="E47" s="42" t="str">
        <f t="shared" si="2"/>
        <v>CEUTA</v>
      </c>
      <c r="F47" s="42">
        <f t="shared" si="7"/>
        <v>625605</v>
      </c>
      <c r="G47" s="42">
        <f t="shared" si="8"/>
        <v>558949</v>
      </c>
    </row>
    <row r="48" spans="1:9" x14ac:dyDescent="0.25">
      <c r="A48" s="42" t="str">
        <f t="shared" si="3"/>
        <v>CASTELLON</v>
      </c>
      <c r="B48" s="41">
        <f t="shared" si="4"/>
        <v>126702</v>
      </c>
      <c r="C48" s="41">
        <f t="shared" si="5"/>
        <v>167223</v>
      </c>
      <c r="D48" s="41">
        <f t="shared" si="6"/>
        <v>20</v>
      </c>
      <c r="E48" s="42" t="str">
        <f t="shared" si="2"/>
        <v>PASAIA</v>
      </c>
      <c r="F48" s="42">
        <f t="shared" si="7"/>
        <v>433131</v>
      </c>
      <c r="G48" s="42">
        <f t="shared" si="8"/>
        <v>341704</v>
      </c>
    </row>
    <row r="49" spans="1:7" x14ac:dyDescent="0.25">
      <c r="A49" s="42" t="str">
        <f t="shared" si="3"/>
        <v>CEUTA</v>
      </c>
      <c r="B49" s="41">
        <f t="shared" si="4"/>
        <v>625605</v>
      </c>
      <c r="C49" s="41">
        <f t="shared" si="5"/>
        <v>558949</v>
      </c>
      <c r="D49" s="41">
        <f t="shared" si="6"/>
        <v>10</v>
      </c>
      <c r="E49" s="42" t="str">
        <f t="shared" si="2"/>
        <v>TARRAGONA</v>
      </c>
      <c r="F49" s="42">
        <f t="shared" si="7"/>
        <v>419781</v>
      </c>
      <c r="G49" s="42">
        <f t="shared" si="8"/>
        <v>573981</v>
      </c>
    </row>
    <row r="50" spans="1:7" x14ac:dyDescent="0.25">
      <c r="A50" s="42" t="str">
        <f t="shared" si="3"/>
        <v>FERROL-SAN CIBRAO</v>
      </c>
      <c r="B50" s="41">
        <f t="shared" si="4"/>
        <v>150001</v>
      </c>
      <c r="C50" s="41">
        <f t="shared" si="5"/>
        <v>135646</v>
      </c>
      <c r="D50" s="41">
        <f t="shared" si="6"/>
        <v>19</v>
      </c>
      <c r="E50" s="42" t="str">
        <f t="shared" si="2"/>
        <v>MELILLA</v>
      </c>
      <c r="F50" s="42">
        <f t="shared" si="7"/>
        <v>367437</v>
      </c>
      <c r="G50" s="42">
        <f t="shared" si="8"/>
        <v>362867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BILBAO</v>
      </c>
      <c r="F51" s="42">
        <f t="shared" si="7"/>
        <v>361189</v>
      </c>
      <c r="G51" s="42">
        <f t="shared" si="8"/>
        <v>440666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325826</v>
      </c>
      <c r="G52" s="42">
        <f t="shared" si="8"/>
        <v>280556</v>
      </c>
    </row>
    <row r="53" spans="1:7" x14ac:dyDescent="0.25">
      <c r="A53" s="42" t="str">
        <f t="shared" si="3"/>
        <v>LAS PALMAS</v>
      </c>
      <c r="B53" s="41">
        <f t="shared" si="4"/>
        <v>1898230</v>
      </c>
      <c r="C53" s="41">
        <f t="shared" si="5"/>
        <v>1981647</v>
      </c>
      <c r="D53" s="41">
        <f t="shared" si="6"/>
        <v>6</v>
      </c>
      <c r="E53" s="42" t="str">
        <f t="shared" si="2"/>
        <v>ALMERIA</v>
      </c>
      <c r="F53" s="42">
        <f t="shared" si="7"/>
        <v>286189</v>
      </c>
      <c r="G53" s="42">
        <f t="shared" si="8"/>
        <v>264509</v>
      </c>
    </row>
    <row r="54" spans="1:7" x14ac:dyDescent="0.25">
      <c r="A54" s="42" t="str">
        <f t="shared" si="3"/>
        <v>MALAGA</v>
      </c>
      <c r="B54" s="41">
        <f t="shared" si="4"/>
        <v>325826</v>
      </c>
      <c r="C54" s="41">
        <f t="shared" si="5"/>
        <v>280556</v>
      </c>
      <c r="D54" s="41">
        <f t="shared" si="6"/>
        <v>15</v>
      </c>
      <c r="E54" s="42" t="str">
        <f t="shared" si="2"/>
        <v>ALICANTE</v>
      </c>
      <c r="F54" s="42">
        <f t="shared" si="7"/>
        <v>220973</v>
      </c>
      <c r="G54" s="42">
        <f t="shared" si="8"/>
        <v>201888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161569</v>
      </c>
      <c r="G55" s="42">
        <f t="shared" si="8"/>
        <v>138032</v>
      </c>
    </row>
    <row r="56" spans="1:7" x14ac:dyDescent="0.25">
      <c r="A56" s="42" t="str">
        <f t="shared" si="3"/>
        <v>MELILLA</v>
      </c>
      <c r="B56" s="41">
        <f t="shared" si="4"/>
        <v>367437</v>
      </c>
      <c r="C56" s="41">
        <f t="shared" si="5"/>
        <v>362867</v>
      </c>
      <c r="D56" s="41">
        <f t="shared" si="6"/>
        <v>13</v>
      </c>
      <c r="E56" s="42" t="str">
        <f t="shared" si="2"/>
        <v>FERROL-SAN CIBRAO</v>
      </c>
      <c r="F56" s="42">
        <f t="shared" si="9"/>
        <v>150001</v>
      </c>
      <c r="G56" s="42">
        <f t="shared" si="8"/>
        <v>135646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126702</v>
      </c>
      <c r="G57" s="42">
        <f t="shared" si="8"/>
        <v>167223</v>
      </c>
    </row>
    <row r="58" spans="1:7" x14ac:dyDescent="0.25">
      <c r="A58" s="42" t="str">
        <f t="shared" si="3"/>
        <v>PASAIA</v>
      </c>
      <c r="B58" s="41">
        <f t="shared" si="4"/>
        <v>433131</v>
      </c>
      <c r="C58" s="41">
        <f t="shared" si="5"/>
        <v>341704</v>
      </c>
      <c r="D58" s="41">
        <f t="shared" si="6"/>
        <v>11</v>
      </c>
      <c r="E58" s="42" t="str">
        <f t="shared" si="2"/>
        <v>CARTAGENA</v>
      </c>
      <c r="F58" s="42">
        <f t="shared" si="9"/>
        <v>316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2597115</v>
      </c>
      <c r="C59" s="41">
        <f t="shared" si="5"/>
        <v>2512103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636947</v>
      </c>
      <c r="C60" s="41">
        <f t="shared" si="5"/>
        <v>618252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161569</v>
      </c>
      <c r="C61" s="41">
        <f t="shared" si="5"/>
        <v>138032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419781</v>
      </c>
      <c r="C62" s="41">
        <f t="shared" si="5"/>
        <v>573981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3198592</v>
      </c>
      <c r="C63" s="41">
        <f t="shared" si="5"/>
        <v>2681527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872687</v>
      </c>
      <c r="C64" s="41">
        <f t="shared" si="5"/>
        <v>651684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1087</v>
      </c>
      <c r="D7" s="35">
        <v>2</v>
      </c>
      <c r="E7" s="35">
        <v>5362</v>
      </c>
      <c r="F7" s="10">
        <f>((E7*100)/D7)-100</f>
        <v>268000</v>
      </c>
      <c r="G7" s="1"/>
      <c r="H7" s="1"/>
      <c r="I7" s="1"/>
    </row>
    <row r="8" spans="1:12" x14ac:dyDescent="0.25">
      <c r="A8" s="11" t="s">
        <v>42</v>
      </c>
      <c r="B8" s="36">
        <v>14356</v>
      </c>
      <c r="C8" s="36">
        <v>14161</v>
      </c>
      <c r="D8" s="36">
        <v>110520</v>
      </c>
      <c r="E8" s="36">
        <v>120740</v>
      </c>
      <c r="F8" s="13">
        <f t="shared" ref="F8:F35" si="0">((E8*100)/D8)-100</f>
        <v>9.24719507781397</v>
      </c>
      <c r="G8" s="1"/>
      <c r="H8" s="1"/>
      <c r="I8" s="1"/>
    </row>
    <row r="9" spans="1:12" x14ac:dyDescent="0.25">
      <c r="A9" s="8" t="s">
        <v>43</v>
      </c>
      <c r="B9" s="35">
        <v>14</v>
      </c>
      <c r="C9" s="35">
        <v>1</v>
      </c>
      <c r="D9" s="35">
        <v>135</v>
      </c>
      <c r="E9" s="35">
        <v>54</v>
      </c>
      <c r="F9" s="10">
        <f t="shared" si="0"/>
        <v>-60</v>
      </c>
      <c r="G9" s="1"/>
      <c r="H9" s="1"/>
      <c r="I9" s="1"/>
    </row>
    <row r="10" spans="1:12" x14ac:dyDescent="0.25">
      <c r="A10" s="11" t="s">
        <v>44</v>
      </c>
      <c r="B10" s="36">
        <v>551</v>
      </c>
      <c r="C10" s="36">
        <v>561</v>
      </c>
      <c r="D10" s="36">
        <v>6265</v>
      </c>
      <c r="E10" s="36">
        <v>5275</v>
      </c>
      <c r="F10" s="17">
        <f t="shared" si="0"/>
        <v>-15.802075019952113</v>
      </c>
      <c r="G10" s="1"/>
      <c r="H10" s="1"/>
      <c r="I10" s="1"/>
    </row>
    <row r="11" spans="1:12" x14ac:dyDescent="0.25">
      <c r="A11" s="8" t="s">
        <v>45</v>
      </c>
      <c r="B11" s="35">
        <v>277613</v>
      </c>
      <c r="C11" s="35">
        <v>296269</v>
      </c>
      <c r="D11" s="35">
        <v>2048766</v>
      </c>
      <c r="E11" s="35">
        <v>2270075</v>
      </c>
      <c r="F11" s="10">
        <f t="shared" si="0"/>
        <v>10.802063290780893</v>
      </c>
      <c r="G11" s="1"/>
      <c r="H11" s="1"/>
      <c r="I11" s="1"/>
    </row>
    <row r="12" spans="1:12" x14ac:dyDescent="0.25">
      <c r="A12" s="11" t="s">
        <v>46</v>
      </c>
      <c r="B12" s="36">
        <v>10565.5</v>
      </c>
      <c r="C12" s="36">
        <v>14080.5</v>
      </c>
      <c r="D12" s="36">
        <v>99384</v>
      </c>
      <c r="E12" s="36">
        <v>92854</v>
      </c>
      <c r="F12" s="13">
        <f t="shared" si="0"/>
        <v>-6.5704741205827872</v>
      </c>
      <c r="G12" s="1"/>
      <c r="H12" s="1"/>
      <c r="I12" s="1"/>
    </row>
    <row r="13" spans="1:12" x14ac:dyDescent="0.25">
      <c r="A13" s="8" t="s">
        <v>47</v>
      </c>
      <c r="B13" s="35">
        <v>18969</v>
      </c>
      <c r="C13" s="35">
        <v>17528</v>
      </c>
      <c r="D13" s="35">
        <v>144020</v>
      </c>
      <c r="E13" s="35">
        <v>139072</v>
      </c>
      <c r="F13" s="10">
        <f t="shared" si="0"/>
        <v>-3.4356339397305931</v>
      </c>
      <c r="G13" s="1"/>
      <c r="H13" s="1"/>
      <c r="I13" s="1"/>
    </row>
    <row r="14" spans="1:12" x14ac:dyDescent="0.25">
      <c r="A14" s="11" t="s">
        <v>48</v>
      </c>
      <c r="B14" s="36">
        <v>205012</v>
      </c>
      <c r="C14" s="36">
        <v>221693.5</v>
      </c>
      <c r="D14" s="36">
        <v>1534044</v>
      </c>
      <c r="E14" s="36">
        <v>1728387</v>
      </c>
      <c r="F14" s="13">
        <f t="shared" si="0"/>
        <v>12.668671824276231</v>
      </c>
      <c r="G14" s="1"/>
      <c r="H14" s="1"/>
      <c r="I14" s="1"/>
    </row>
    <row r="15" spans="1:12" x14ac:dyDescent="0.25">
      <c r="A15" s="8" t="s">
        <v>49</v>
      </c>
      <c r="B15" s="35">
        <v>45367</v>
      </c>
      <c r="C15" s="35">
        <v>47862</v>
      </c>
      <c r="D15" s="35">
        <v>342588</v>
      </c>
      <c r="E15" s="35">
        <v>358281</v>
      </c>
      <c r="F15" s="10">
        <f t="shared" si="0"/>
        <v>4.5807208658797123</v>
      </c>
      <c r="G15" s="1"/>
      <c r="H15" s="1"/>
      <c r="I15" s="1"/>
    </row>
    <row r="16" spans="1:12" x14ac:dyDescent="0.25">
      <c r="A16" s="11" t="s">
        <v>50</v>
      </c>
      <c r="B16" s="36">
        <v>4696</v>
      </c>
      <c r="C16" s="36">
        <v>4123</v>
      </c>
      <c r="D16" s="36">
        <v>29736</v>
      </c>
      <c r="E16" s="36">
        <v>27999</v>
      </c>
      <c r="F16" s="13">
        <f t="shared" si="0"/>
        <v>-5.8414043583535147</v>
      </c>
      <c r="G16" s="1"/>
      <c r="H16" s="1"/>
      <c r="I16" s="1"/>
    </row>
    <row r="17" spans="1:9" x14ac:dyDescent="0.25">
      <c r="A17" s="8" t="s">
        <v>51</v>
      </c>
      <c r="B17" s="35">
        <v>7333</v>
      </c>
      <c r="C17" s="35">
        <v>9455</v>
      </c>
      <c r="D17" s="35">
        <v>41437</v>
      </c>
      <c r="E17" s="35">
        <v>67882</v>
      </c>
      <c r="F17" s="10">
        <f t="shared" si="0"/>
        <v>63.819774597581869</v>
      </c>
      <c r="G17" s="1"/>
      <c r="H17" s="1"/>
      <c r="I17" s="1"/>
    </row>
    <row r="18" spans="1:9" x14ac:dyDescent="0.25">
      <c r="A18" s="11" t="s">
        <v>52</v>
      </c>
      <c r="B18" s="36">
        <v>889</v>
      </c>
      <c r="C18" s="36">
        <v>1132</v>
      </c>
      <c r="D18" s="36">
        <v>5880</v>
      </c>
      <c r="E18" s="36">
        <v>8892</v>
      </c>
      <c r="F18" s="13">
        <f t="shared" si="0"/>
        <v>51.224489795918373</v>
      </c>
      <c r="G18" s="1"/>
      <c r="H18" s="1"/>
      <c r="I18" s="1"/>
    </row>
    <row r="19" spans="1:9" x14ac:dyDescent="0.25">
      <c r="A19" s="8" t="s">
        <v>53</v>
      </c>
      <c r="B19" s="35">
        <v>29</v>
      </c>
      <c r="C19" s="35">
        <v>735</v>
      </c>
      <c r="D19" s="35">
        <v>123</v>
      </c>
      <c r="E19" s="35">
        <v>6799</v>
      </c>
      <c r="F19" s="10">
        <f t="shared" si="0"/>
        <v>5427.6422764227646</v>
      </c>
      <c r="G19" s="1"/>
      <c r="H19" s="1"/>
      <c r="I19" s="1"/>
    </row>
    <row r="20" spans="1:9" x14ac:dyDescent="0.25">
      <c r="A20" s="11" t="s">
        <v>54</v>
      </c>
      <c r="B20" s="36">
        <v>836</v>
      </c>
      <c r="C20" s="36">
        <v>678</v>
      </c>
      <c r="D20" s="36">
        <v>4010</v>
      </c>
      <c r="E20" s="36">
        <v>6608</v>
      </c>
      <c r="F20" s="13">
        <f t="shared" si="0"/>
        <v>64.788029925187033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120855</v>
      </c>
      <c r="C22" s="36">
        <v>88291</v>
      </c>
      <c r="D22" s="36">
        <v>845277</v>
      </c>
      <c r="E22" s="36">
        <v>840855</v>
      </c>
      <c r="F22" s="13">
        <f t="shared" si="0"/>
        <v>-0.52314211790927345</v>
      </c>
      <c r="G22" s="1"/>
      <c r="H22" s="1"/>
      <c r="I22" s="1"/>
    </row>
    <row r="23" spans="1:9" x14ac:dyDescent="0.25">
      <c r="A23" s="8" t="s">
        <v>57</v>
      </c>
      <c r="B23" s="35">
        <v>46313</v>
      </c>
      <c r="C23" s="35">
        <v>56088</v>
      </c>
      <c r="D23" s="35">
        <v>276447</v>
      </c>
      <c r="E23" s="35">
        <v>395830</v>
      </c>
      <c r="F23" s="10">
        <f t="shared" si="0"/>
        <v>43.184769594171769</v>
      </c>
      <c r="G23" s="1"/>
      <c r="H23" s="1"/>
      <c r="I23" s="1"/>
    </row>
    <row r="24" spans="1:9" x14ac:dyDescent="0.25">
      <c r="A24" s="11" t="s">
        <v>58</v>
      </c>
      <c r="B24" s="36">
        <v>2426</v>
      </c>
      <c r="C24" s="36">
        <v>4403</v>
      </c>
      <c r="D24" s="36">
        <v>24452</v>
      </c>
      <c r="E24" s="36">
        <v>31437</v>
      </c>
      <c r="F24" s="13">
        <f t="shared" si="0"/>
        <v>28.566170456404393</v>
      </c>
      <c r="G24" s="1"/>
      <c r="H24" s="1"/>
      <c r="I24" s="1"/>
    </row>
    <row r="25" spans="1:9" x14ac:dyDescent="0.25">
      <c r="A25" s="8" t="s">
        <v>59</v>
      </c>
      <c r="B25" s="35">
        <v>2324</v>
      </c>
      <c r="C25" s="35">
        <v>2251</v>
      </c>
      <c r="D25" s="35">
        <v>13414</v>
      </c>
      <c r="E25" s="35">
        <v>14069</v>
      </c>
      <c r="F25" s="10">
        <f t="shared" si="0"/>
        <v>4.8829581034739817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13</v>
      </c>
      <c r="E26" s="36">
        <v>2</v>
      </c>
      <c r="F26" s="13">
        <f t="shared" si="0"/>
        <v>-84.615384615384613</v>
      </c>
      <c r="G26" s="1"/>
      <c r="H26" s="1"/>
      <c r="I26" s="1"/>
    </row>
    <row r="27" spans="1:9" x14ac:dyDescent="0.25">
      <c r="A27" s="8" t="s">
        <v>61</v>
      </c>
      <c r="B27" s="35">
        <v>2.5</v>
      </c>
      <c r="C27" s="35">
        <v>0</v>
      </c>
      <c r="D27" s="35">
        <v>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36204</v>
      </c>
      <c r="C28" s="36">
        <v>37855</v>
      </c>
      <c r="D28" s="36">
        <v>302491</v>
      </c>
      <c r="E28" s="36">
        <v>326463</v>
      </c>
      <c r="F28" s="13">
        <f t="shared" si="0"/>
        <v>7.9248638802476705</v>
      </c>
      <c r="G28" s="1"/>
      <c r="H28" s="1"/>
      <c r="I28" s="1"/>
    </row>
    <row r="29" spans="1:9" x14ac:dyDescent="0.25">
      <c r="A29" s="8" t="s">
        <v>63</v>
      </c>
      <c r="B29" s="35">
        <v>8</v>
      </c>
      <c r="C29" s="35">
        <v>0</v>
      </c>
      <c r="D29" s="35">
        <v>80</v>
      </c>
      <c r="E29" s="35">
        <v>134</v>
      </c>
      <c r="F29" s="10">
        <f t="shared" si="0"/>
        <v>67.5</v>
      </c>
      <c r="G29" s="1"/>
      <c r="H29" s="1"/>
      <c r="I29" s="1"/>
    </row>
    <row r="30" spans="1:9" x14ac:dyDescent="0.25">
      <c r="A30" s="11" t="s">
        <v>64</v>
      </c>
      <c r="B30" s="36">
        <v>9476</v>
      </c>
      <c r="C30" s="36">
        <v>11644</v>
      </c>
      <c r="D30" s="36">
        <v>77311</v>
      </c>
      <c r="E30" s="36">
        <v>90665</v>
      </c>
      <c r="F30" s="13">
        <f t="shared" si="0"/>
        <v>17.273091798062367</v>
      </c>
      <c r="G30" s="1"/>
      <c r="H30" s="1"/>
      <c r="I30" s="1"/>
    </row>
    <row r="31" spans="1:9" x14ac:dyDescent="0.25">
      <c r="A31" s="8" t="s">
        <v>65</v>
      </c>
      <c r="B31" s="35">
        <v>714</v>
      </c>
      <c r="C31" s="35">
        <v>4464</v>
      </c>
      <c r="D31" s="35">
        <v>4835.5</v>
      </c>
      <c r="E31" s="35">
        <v>28830</v>
      </c>
      <c r="F31" s="10">
        <f t="shared" si="0"/>
        <v>496.21548960810674</v>
      </c>
      <c r="G31" s="1"/>
      <c r="H31" s="1"/>
      <c r="I31" s="1"/>
    </row>
    <row r="32" spans="1:9" x14ac:dyDescent="0.25">
      <c r="A32" s="11" t="s">
        <v>66</v>
      </c>
      <c r="B32" s="36">
        <v>230113</v>
      </c>
      <c r="C32" s="36">
        <v>269757</v>
      </c>
      <c r="D32" s="36">
        <v>1743188</v>
      </c>
      <c r="E32" s="36">
        <v>2006665</v>
      </c>
      <c r="F32" s="13">
        <f t="shared" si="0"/>
        <v>15.114663478637993</v>
      </c>
      <c r="G32" s="1"/>
      <c r="H32" s="1"/>
      <c r="I32" s="1"/>
    </row>
    <row r="33" spans="1:9" x14ac:dyDescent="0.25">
      <c r="A33" s="8" t="s">
        <v>67</v>
      </c>
      <c r="B33" s="35">
        <v>17716</v>
      </c>
      <c r="C33" s="35">
        <v>18827</v>
      </c>
      <c r="D33" s="35">
        <v>150960</v>
      </c>
      <c r="E33" s="35">
        <v>157161</v>
      </c>
      <c r="F33" s="10">
        <f t="shared" si="0"/>
        <v>4.1077106518282989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76</v>
      </c>
      <c r="E34" s="36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1052382</v>
      </c>
      <c r="C35" s="15">
        <f t="shared" ref="C35:E35" si="1">SUM(C7:C34)</f>
        <v>1122946</v>
      </c>
      <c r="D35" s="15">
        <f t="shared" si="1"/>
        <v>7805459.5</v>
      </c>
      <c r="E35" s="15">
        <f t="shared" si="1"/>
        <v>8730391</v>
      </c>
      <c r="F35" s="16">
        <f t="shared" si="0"/>
        <v>11.849802052012436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5362</v>
      </c>
      <c r="C38" s="41">
        <f>D7</f>
        <v>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2270075</v>
      </c>
      <c r="G38" s="42">
        <f>LOOKUP(E38,$A$38:$A$65,$C$38:$C$65)</f>
        <v>2048766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120740</v>
      </c>
      <c r="C39" s="41">
        <f t="shared" ref="C39:C65" si="5">D8</f>
        <v>110520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2006665</v>
      </c>
      <c r="G39" s="42">
        <f t="shared" ref="G39:G65" si="8">LOOKUP(E39,$A$38:$A$65,$C$38:$C$65)</f>
        <v>1743188</v>
      </c>
    </row>
    <row r="40" spans="1:9" x14ac:dyDescent="0.25">
      <c r="A40" s="42" t="str">
        <f t="shared" si="3"/>
        <v>ALMERIA</v>
      </c>
      <c r="B40" s="41">
        <f t="shared" si="4"/>
        <v>54</v>
      </c>
      <c r="C40" s="41">
        <f t="shared" si="5"/>
        <v>135</v>
      </c>
      <c r="D40" s="41">
        <f t="shared" si="6"/>
        <v>24</v>
      </c>
      <c r="E40" s="42" t="str">
        <f t="shared" si="2"/>
        <v>BARCELONA</v>
      </c>
      <c r="F40" s="42">
        <f t="shared" si="7"/>
        <v>1728387</v>
      </c>
      <c r="G40" s="42">
        <f t="shared" si="8"/>
        <v>1534044</v>
      </c>
    </row>
    <row r="41" spans="1:9" x14ac:dyDescent="0.25">
      <c r="A41" s="42" t="str">
        <f t="shared" si="3"/>
        <v>AVILES</v>
      </c>
      <c r="B41" s="41">
        <f t="shared" si="4"/>
        <v>5275</v>
      </c>
      <c r="C41" s="41">
        <f t="shared" si="5"/>
        <v>6265</v>
      </c>
      <c r="D41" s="41">
        <f t="shared" si="6"/>
        <v>22</v>
      </c>
      <c r="E41" s="42" t="str">
        <f t="shared" si="2"/>
        <v>LAS PALMAS</v>
      </c>
      <c r="F41" s="42">
        <f t="shared" si="7"/>
        <v>840855</v>
      </c>
      <c r="G41" s="42">
        <f t="shared" si="8"/>
        <v>845277</v>
      </c>
    </row>
    <row r="42" spans="1:9" x14ac:dyDescent="0.25">
      <c r="A42" s="42" t="str">
        <f t="shared" si="3"/>
        <v>BAHIA DE ALGECIRAS</v>
      </c>
      <c r="B42" s="41">
        <f t="shared" si="4"/>
        <v>2270075</v>
      </c>
      <c r="C42" s="41">
        <f t="shared" si="5"/>
        <v>2048766</v>
      </c>
      <c r="D42" s="41">
        <f t="shared" si="6"/>
        <v>1</v>
      </c>
      <c r="E42" s="42" t="str">
        <f t="shared" si="2"/>
        <v>MALAGA</v>
      </c>
      <c r="F42" s="42">
        <f t="shared" si="7"/>
        <v>395830</v>
      </c>
      <c r="G42" s="42">
        <f t="shared" si="8"/>
        <v>276447</v>
      </c>
    </row>
    <row r="43" spans="1:9" x14ac:dyDescent="0.25">
      <c r="A43" s="42" t="str">
        <f t="shared" si="3"/>
        <v>BAHIA DE CADIZ</v>
      </c>
      <c r="B43" s="41">
        <f t="shared" si="4"/>
        <v>92854</v>
      </c>
      <c r="C43" s="41">
        <f t="shared" si="5"/>
        <v>99384</v>
      </c>
      <c r="D43" s="41">
        <f t="shared" si="6"/>
        <v>11</v>
      </c>
      <c r="E43" s="42" t="str">
        <f t="shared" si="2"/>
        <v>BILBAO</v>
      </c>
      <c r="F43" s="42">
        <f t="shared" si="7"/>
        <v>358281</v>
      </c>
      <c r="G43" s="42">
        <f t="shared" si="8"/>
        <v>342588</v>
      </c>
    </row>
    <row r="44" spans="1:9" x14ac:dyDescent="0.25">
      <c r="A44" s="42" t="str">
        <f t="shared" si="3"/>
        <v>BALEARES</v>
      </c>
      <c r="B44" s="41">
        <f t="shared" si="4"/>
        <v>139072</v>
      </c>
      <c r="C44" s="41">
        <f t="shared" si="5"/>
        <v>144020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326463</v>
      </c>
      <c r="G44" s="42">
        <f t="shared" si="8"/>
        <v>302491</v>
      </c>
    </row>
    <row r="45" spans="1:9" x14ac:dyDescent="0.25">
      <c r="A45" s="42" t="str">
        <f t="shared" si="3"/>
        <v>BARCELONA</v>
      </c>
      <c r="B45" s="41">
        <f t="shared" si="4"/>
        <v>1728387</v>
      </c>
      <c r="C45" s="41">
        <f t="shared" si="5"/>
        <v>1534044</v>
      </c>
      <c r="D45" s="41">
        <f t="shared" si="6"/>
        <v>3</v>
      </c>
      <c r="E45" s="42" t="str">
        <f t="shared" si="2"/>
        <v>VIGO</v>
      </c>
      <c r="F45" s="42">
        <f t="shared" si="7"/>
        <v>157161</v>
      </c>
      <c r="G45" s="42">
        <f t="shared" si="8"/>
        <v>150960</v>
      </c>
    </row>
    <row r="46" spans="1:9" x14ac:dyDescent="0.25">
      <c r="A46" s="42" t="str">
        <f t="shared" si="3"/>
        <v>BILBAO</v>
      </c>
      <c r="B46" s="41">
        <f t="shared" si="4"/>
        <v>358281</v>
      </c>
      <c r="C46" s="41">
        <f t="shared" si="5"/>
        <v>342588</v>
      </c>
      <c r="D46" s="41">
        <f t="shared" si="6"/>
        <v>6</v>
      </c>
      <c r="E46" s="42" t="str">
        <f t="shared" si="2"/>
        <v>BALEARES</v>
      </c>
      <c r="F46" s="42">
        <f t="shared" si="7"/>
        <v>139072</v>
      </c>
      <c r="G46" s="42">
        <f t="shared" si="8"/>
        <v>144020</v>
      </c>
    </row>
    <row r="47" spans="1:9" x14ac:dyDescent="0.25">
      <c r="A47" s="42" t="str">
        <f t="shared" si="3"/>
        <v>CARTAGENA</v>
      </c>
      <c r="B47" s="41">
        <f t="shared" si="4"/>
        <v>27999</v>
      </c>
      <c r="C47" s="41">
        <f t="shared" si="5"/>
        <v>29736</v>
      </c>
      <c r="D47" s="41">
        <f t="shared" si="6"/>
        <v>16</v>
      </c>
      <c r="E47" s="42" t="str">
        <f t="shared" si="2"/>
        <v>ALICANTE</v>
      </c>
      <c r="F47" s="42">
        <f t="shared" si="7"/>
        <v>120740</v>
      </c>
      <c r="G47" s="42">
        <f t="shared" si="8"/>
        <v>110520</v>
      </c>
    </row>
    <row r="48" spans="1:9" x14ac:dyDescent="0.25">
      <c r="A48" s="42" t="str">
        <f t="shared" si="3"/>
        <v>CASTELLON</v>
      </c>
      <c r="B48" s="41">
        <f t="shared" si="4"/>
        <v>67882</v>
      </c>
      <c r="C48" s="41">
        <f t="shared" si="5"/>
        <v>41437</v>
      </c>
      <c r="D48" s="41">
        <f t="shared" si="6"/>
        <v>13</v>
      </c>
      <c r="E48" s="42" t="str">
        <f t="shared" si="2"/>
        <v>BAHIA DE CADIZ</v>
      </c>
      <c r="F48" s="42">
        <f t="shared" si="7"/>
        <v>92854</v>
      </c>
      <c r="G48" s="42">
        <f t="shared" si="8"/>
        <v>99384</v>
      </c>
    </row>
    <row r="49" spans="1:7" x14ac:dyDescent="0.25">
      <c r="A49" s="42" t="str">
        <f t="shared" si="3"/>
        <v>CEUTA</v>
      </c>
      <c r="B49" s="41">
        <f t="shared" si="4"/>
        <v>8892</v>
      </c>
      <c r="C49" s="41">
        <f t="shared" si="5"/>
        <v>5880</v>
      </c>
      <c r="D49" s="41">
        <f t="shared" si="6"/>
        <v>18</v>
      </c>
      <c r="E49" s="42" t="str">
        <f t="shared" si="2"/>
        <v>SEVILLA</v>
      </c>
      <c r="F49" s="42">
        <f t="shared" si="7"/>
        <v>90665</v>
      </c>
      <c r="G49" s="42">
        <f t="shared" si="8"/>
        <v>77311</v>
      </c>
    </row>
    <row r="50" spans="1:7" x14ac:dyDescent="0.25">
      <c r="A50" s="42" t="str">
        <f t="shared" si="3"/>
        <v>FERROL-SAN CIBRAO</v>
      </c>
      <c r="B50" s="41">
        <f t="shared" si="4"/>
        <v>6799</v>
      </c>
      <c r="C50" s="41">
        <f t="shared" si="5"/>
        <v>123</v>
      </c>
      <c r="D50" s="41">
        <f t="shared" si="6"/>
        <v>19</v>
      </c>
      <c r="E50" s="42" t="str">
        <f t="shared" si="2"/>
        <v>CASTELLON</v>
      </c>
      <c r="F50" s="42">
        <f t="shared" si="7"/>
        <v>67882</v>
      </c>
      <c r="G50" s="42">
        <f t="shared" si="8"/>
        <v>41437</v>
      </c>
    </row>
    <row r="51" spans="1:7" x14ac:dyDescent="0.25">
      <c r="A51" s="42" t="str">
        <f t="shared" si="3"/>
        <v>GIJON</v>
      </c>
      <c r="B51" s="41">
        <f t="shared" si="4"/>
        <v>6608</v>
      </c>
      <c r="C51" s="41">
        <f t="shared" si="5"/>
        <v>4010</v>
      </c>
      <c r="D51" s="41">
        <f t="shared" si="6"/>
        <v>20</v>
      </c>
      <c r="E51" s="42" t="str">
        <f t="shared" si="2"/>
        <v>MARIN Y RIA DE PONTEVEDRA</v>
      </c>
      <c r="F51" s="42">
        <f t="shared" si="7"/>
        <v>31437</v>
      </c>
      <c r="G51" s="42">
        <f t="shared" si="8"/>
        <v>24452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28830</v>
      </c>
      <c r="G52" s="42">
        <f t="shared" si="8"/>
        <v>4835.5</v>
      </c>
    </row>
    <row r="53" spans="1:7" x14ac:dyDescent="0.25">
      <c r="A53" s="42" t="str">
        <f t="shared" si="3"/>
        <v>LAS PALMAS</v>
      </c>
      <c r="B53" s="41">
        <f t="shared" si="4"/>
        <v>840855</v>
      </c>
      <c r="C53" s="41">
        <f t="shared" si="5"/>
        <v>845277</v>
      </c>
      <c r="D53" s="41">
        <f t="shared" si="6"/>
        <v>4</v>
      </c>
      <c r="E53" s="42" t="str">
        <f t="shared" si="2"/>
        <v>CARTAGENA</v>
      </c>
      <c r="F53" s="42">
        <f t="shared" si="7"/>
        <v>27999</v>
      </c>
      <c r="G53" s="42">
        <f t="shared" si="8"/>
        <v>29736</v>
      </c>
    </row>
    <row r="54" spans="1:7" x14ac:dyDescent="0.25">
      <c r="A54" s="42" t="str">
        <f t="shared" si="3"/>
        <v>MALAGA</v>
      </c>
      <c r="B54" s="41">
        <f t="shared" si="4"/>
        <v>395830</v>
      </c>
      <c r="C54" s="41">
        <f t="shared" si="5"/>
        <v>276447</v>
      </c>
      <c r="D54" s="41">
        <f t="shared" si="6"/>
        <v>5</v>
      </c>
      <c r="E54" s="42" t="str">
        <f t="shared" si="2"/>
        <v>MELILLA</v>
      </c>
      <c r="F54" s="42">
        <f t="shared" si="7"/>
        <v>14069</v>
      </c>
      <c r="G54" s="42">
        <f t="shared" si="8"/>
        <v>13414</v>
      </c>
    </row>
    <row r="55" spans="1:7" x14ac:dyDescent="0.25">
      <c r="A55" s="42" t="str">
        <f t="shared" si="3"/>
        <v>MARIN Y RIA DE PONTEVEDRA</v>
      </c>
      <c r="B55" s="41">
        <f t="shared" si="4"/>
        <v>31437</v>
      </c>
      <c r="C55" s="41">
        <f t="shared" si="5"/>
        <v>24452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8892</v>
      </c>
      <c r="G55" s="42">
        <f t="shared" si="8"/>
        <v>5880</v>
      </c>
    </row>
    <row r="56" spans="1:7" x14ac:dyDescent="0.25">
      <c r="A56" s="42" t="str">
        <f t="shared" si="3"/>
        <v>MELILLA</v>
      </c>
      <c r="B56" s="41">
        <f t="shared" si="4"/>
        <v>14069</v>
      </c>
      <c r="C56" s="41">
        <f t="shared" si="5"/>
        <v>13414</v>
      </c>
      <c r="D56" s="41">
        <f t="shared" si="6"/>
        <v>17</v>
      </c>
      <c r="E56" s="42" t="str">
        <f t="shared" si="2"/>
        <v>FERROL-SAN CIBRAO</v>
      </c>
      <c r="F56" s="42">
        <f t="shared" si="9"/>
        <v>6799</v>
      </c>
      <c r="G56" s="42">
        <f t="shared" si="8"/>
        <v>123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13</v>
      </c>
      <c r="D57" s="41">
        <f t="shared" si="6"/>
        <v>25</v>
      </c>
      <c r="E57" s="42" t="str">
        <f t="shared" si="2"/>
        <v>GIJON</v>
      </c>
      <c r="F57" s="42">
        <f t="shared" si="9"/>
        <v>6608</v>
      </c>
      <c r="G57" s="42">
        <f t="shared" si="8"/>
        <v>4010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5</v>
      </c>
      <c r="D58" s="41">
        <f t="shared" si="6"/>
        <v>28</v>
      </c>
      <c r="E58" s="42" t="str">
        <f t="shared" si="2"/>
        <v>A CORUÑA</v>
      </c>
      <c r="F58" s="42">
        <f t="shared" si="9"/>
        <v>5362</v>
      </c>
      <c r="G58" s="42">
        <f t="shared" si="8"/>
        <v>2</v>
      </c>
    </row>
    <row r="59" spans="1:7" x14ac:dyDescent="0.25">
      <c r="A59" s="42" t="str">
        <f t="shared" si="3"/>
        <v>SANTA CRUZ DE TENERIFE</v>
      </c>
      <c r="B59" s="41">
        <f t="shared" si="4"/>
        <v>326463</v>
      </c>
      <c r="C59" s="41">
        <f t="shared" si="5"/>
        <v>302491</v>
      </c>
      <c r="D59" s="41">
        <f t="shared" si="6"/>
        <v>7</v>
      </c>
      <c r="E59" s="42" t="str">
        <f t="shared" si="2"/>
        <v>AVILES</v>
      </c>
      <c r="F59" s="42">
        <f t="shared" si="9"/>
        <v>5275</v>
      </c>
      <c r="G59" s="42">
        <f t="shared" si="8"/>
        <v>6265</v>
      </c>
    </row>
    <row r="60" spans="1:7" x14ac:dyDescent="0.25">
      <c r="A60" s="42" t="str">
        <f t="shared" si="3"/>
        <v>SANTANDER</v>
      </c>
      <c r="B60" s="41">
        <f t="shared" si="4"/>
        <v>134</v>
      </c>
      <c r="C60" s="41">
        <f t="shared" si="5"/>
        <v>80</v>
      </c>
      <c r="D60" s="41">
        <f t="shared" si="6"/>
        <v>23</v>
      </c>
      <c r="E60" s="42" t="str">
        <f t="shared" si="2"/>
        <v>SANTANDER</v>
      </c>
      <c r="F60" s="42">
        <f t="shared" si="9"/>
        <v>134</v>
      </c>
      <c r="G60" s="42">
        <f t="shared" si="8"/>
        <v>80</v>
      </c>
    </row>
    <row r="61" spans="1:7" x14ac:dyDescent="0.25">
      <c r="A61" s="42" t="str">
        <f t="shared" si="3"/>
        <v>SEVILLA</v>
      </c>
      <c r="B61" s="41">
        <f t="shared" si="4"/>
        <v>90665</v>
      </c>
      <c r="C61" s="41">
        <f t="shared" si="5"/>
        <v>77311</v>
      </c>
      <c r="D61" s="41">
        <f t="shared" si="6"/>
        <v>12</v>
      </c>
      <c r="E61" s="42" t="str">
        <f t="shared" si="2"/>
        <v>ALMERIA</v>
      </c>
      <c r="F61" s="42">
        <f t="shared" si="9"/>
        <v>54</v>
      </c>
      <c r="G61" s="42">
        <f t="shared" si="8"/>
        <v>135</v>
      </c>
    </row>
    <row r="62" spans="1:7" x14ac:dyDescent="0.25">
      <c r="A62" s="42" t="str">
        <f t="shared" si="3"/>
        <v>TARRAGONA</v>
      </c>
      <c r="B62" s="41">
        <f t="shared" si="4"/>
        <v>28830</v>
      </c>
      <c r="C62" s="41">
        <f t="shared" si="5"/>
        <v>4835.5</v>
      </c>
      <c r="D62" s="41">
        <f t="shared" si="6"/>
        <v>15</v>
      </c>
      <c r="E62" s="42" t="str">
        <f t="shared" si="2"/>
        <v>MOTRIL</v>
      </c>
      <c r="F62" s="42">
        <f t="shared" si="9"/>
        <v>2</v>
      </c>
      <c r="G62" s="42">
        <f t="shared" si="8"/>
        <v>13</v>
      </c>
    </row>
    <row r="63" spans="1:7" x14ac:dyDescent="0.25">
      <c r="A63" s="42" t="str">
        <f t="shared" si="3"/>
        <v>VALENCIA</v>
      </c>
      <c r="B63" s="41">
        <f t="shared" si="4"/>
        <v>2006665</v>
      </c>
      <c r="C63" s="41">
        <f t="shared" si="5"/>
        <v>1743188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157161</v>
      </c>
      <c r="C64" s="41">
        <f t="shared" si="5"/>
        <v>150960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76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4</v>
      </c>
      <c r="C8" s="38">
        <v>0</v>
      </c>
      <c r="D8" s="38">
        <v>4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267169</v>
      </c>
      <c r="C11" s="37">
        <v>282447</v>
      </c>
      <c r="D11" s="37">
        <v>1763609</v>
      </c>
      <c r="E11" s="37">
        <v>2160997</v>
      </c>
      <c r="F11" s="10">
        <f t="shared" si="0"/>
        <v>22.532658883006377</v>
      </c>
      <c r="G11" s="1"/>
      <c r="H11" s="1"/>
      <c r="I11" s="1"/>
    </row>
    <row r="12" spans="1:12" x14ac:dyDescent="0.25">
      <c r="A12" s="11" t="s">
        <v>46</v>
      </c>
      <c r="B12" s="38">
        <v>930</v>
      </c>
      <c r="C12" s="38">
        <v>2676</v>
      </c>
      <c r="D12" s="38">
        <v>16866</v>
      </c>
      <c r="E12" s="38">
        <v>4810</v>
      </c>
      <c r="F12" s="13">
        <f t="shared" si="0"/>
        <v>-71.481086208941065</v>
      </c>
      <c r="G12" s="1"/>
      <c r="H12" s="1"/>
      <c r="I12" s="1"/>
    </row>
    <row r="13" spans="1:12" x14ac:dyDescent="0.25">
      <c r="A13" s="8" t="s">
        <v>47</v>
      </c>
      <c r="B13" s="37">
        <v>41</v>
      </c>
      <c r="C13" s="37">
        <v>64</v>
      </c>
      <c r="D13" s="37">
        <v>522</v>
      </c>
      <c r="E13" s="37">
        <v>520</v>
      </c>
      <c r="F13" s="10">
        <f t="shared" si="0"/>
        <v>-0.38314176245211229</v>
      </c>
      <c r="G13" s="1"/>
      <c r="H13" s="1"/>
      <c r="I13" s="1"/>
    </row>
    <row r="14" spans="1:12" x14ac:dyDescent="0.25">
      <c r="A14" s="11" t="s">
        <v>48</v>
      </c>
      <c r="B14" s="38">
        <v>81777</v>
      </c>
      <c r="C14" s="38">
        <v>83983</v>
      </c>
      <c r="D14" s="38">
        <v>573693</v>
      </c>
      <c r="E14" s="38">
        <v>652399</v>
      </c>
      <c r="F14" s="13">
        <f t="shared" si="0"/>
        <v>13.719184302405637</v>
      </c>
      <c r="G14" s="1"/>
      <c r="H14" s="1"/>
      <c r="I14" s="1"/>
    </row>
    <row r="15" spans="1:12" x14ac:dyDescent="0.25">
      <c r="A15" s="8" t="s">
        <v>49</v>
      </c>
      <c r="B15" s="37">
        <v>1170</v>
      </c>
      <c r="C15" s="37">
        <v>167</v>
      </c>
      <c r="D15" s="37">
        <v>6072</v>
      </c>
      <c r="E15" s="37">
        <v>3198</v>
      </c>
      <c r="F15" s="10">
        <f t="shared" si="0"/>
        <v>-47.33201581027668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2</v>
      </c>
      <c r="C17" s="37">
        <v>0</v>
      </c>
      <c r="D17" s="37">
        <v>117</v>
      </c>
      <c r="E17" s="37">
        <v>78</v>
      </c>
      <c r="F17" s="10">
        <f t="shared" si="0"/>
        <v>-33.333333333333329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25</v>
      </c>
      <c r="E18" s="38">
        <v>70</v>
      </c>
      <c r="F18" s="17">
        <f t="shared" si="0"/>
        <v>180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74158</v>
      </c>
      <c r="C22" s="38">
        <v>55226</v>
      </c>
      <c r="D22" s="38">
        <v>496685</v>
      </c>
      <c r="E22" s="38">
        <v>496214</v>
      </c>
      <c r="F22" s="13">
        <f t="shared" si="0"/>
        <v>-9.4828714376319567E-2</v>
      </c>
      <c r="G22" s="1"/>
      <c r="H22" s="1"/>
      <c r="I22" s="1"/>
    </row>
    <row r="23" spans="1:9" x14ac:dyDescent="0.25">
      <c r="A23" s="8" t="s">
        <v>57</v>
      </c>
      <c r="B23" s="37">
        <v>45108</v>
      </c>
      <c r="C23" s="37">
        <v>54753</v>
      </c>
      <c r="D23" s="37">
        <v>267828</v>
      </c>
      <c r="E23" s="37">
        <v>381413</v>
      </c>
      <c r="F23" s="10">
        <f t="shared" si="0"/>
        <v>42.409680839942041</v>
      </c>
      <c r="G23" s="1"/>
      <c r="H23" s="1"/>
      <c r="I23" s="1"/>
    </row>
    <row r="24" spans="1:9" x14ac:dyDescent="0.25">
      <c r="A24" s="11" t="s">
        <v>58</v>
      </c>
      <c r="B24" s="38">
        <v>22</v>
      </c>
      <c r="C24" s="38">
        <v>0</v>
      </c>
      <c r="D24" s="38">
        <v>22</v>
      </c>
      <c r="E24" s="38">
        <v>810</v>
      </c>
      <c r="F24" s="13">
        <f t="shared" si="0"/>
        <v>3581.818181818182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2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1623</v>
      </c>
      <c r="C28" s="38">
        <v>2098</v>
      </c>
      <c r="D28" s="38">
        <v>14737</v>
      </c>
      <c r="E28" s="38">
        <v>16037</v>
      </c>
      <c r="F28" s="13">
        <f t="shared" si="0"/>
        <v>8.821334057135104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1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48</v>
      </c>
      <c r="C31" s="37">
        <v>8</v>
      </c>
      <c r="D31" s="37">
        <v>1052</v>
      </c>
      <c r="E31" s="37">
        <v>364</v>
      </c>
      <c r="F31" s="10">
        <f t="shared" si="0"/>
        <v>-65.399239543726239</v>
      </c>
      <c r="G31" s="1"/>
      <c r="H31" s="1"/>
      <c r="I31" s="1"/>
    </row>
    <row r="32" spans="1:9" x14ac:dyDescent="0.25">
      <c r="A32" s="11" t="s">
        <v>66</v>
      </c>
      <c r="B32" s="38">
        <v>70353</v>
      </c>
      <c r="C32" s="38">
        <v>90315</v>
      </c>
      <c r="D32" s="38">
        <v>531076</v>
      </c>
      <c r="E32" s="38">
        <v>677891</v>
      </c>
      <c r="F32" s="13">
        <f t="shared" si="0"/>
        <v>27.644819197252374</v>
      </c>
      <c r="G32" s="1"/>
      <c r="H32" s="1"/>
      <c r="I32" s="1"/>
    </row>
    <row r="33" spans="1:9" x14ac:dyDescent="0.25">
      <c r="A33" s="8" t="s">
        <v>67</v>
      </c>
      <c r="B33" s="37">
        <v>164</v>
      </c>
      <c r="C33" s="37">
        <v>179</v>
      </c>
      <c r="D33" s="37">
        <v>1787</v>
      </c>
      <c r="E33" s="37">
        <v>1607</v>
      </c>
      <c r="F33" s="10">
        <f t="shared" si="0"/>
        <v>-10.072747621712367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542569</v>
      </c>
      <c r="C35" s="15">
        <f t="shared" ref="C35:E35" si="1">SUM(C7:C34)</f>
        <v>571916</v>
      </c>
      <c r="D35" s="15">
        <f t="shared" si="1"/>
        <v>3674098</v>
      </c>
      <c r="E35" s="15">
        <f t="shared" si="1"/>
        <v>4396415</v>
      </c>
      <c r="F35" s="16">
        <f t="shared" si="0"/>
        <v>19.659709675680944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2160997</v>
      </c>
      <c r="G38" s="42">
        <f>LOOKUP(E38,$A$38:$A$65,$C$38:$C$65)</f>
        <v>1763609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4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677891</v>
      </c>
      <c r="G39" s="42">
        <f t="shared" ref="G39:G65" si="8">LOOKUP(E39,$A$38:$A$65,$C$38:$C$65)</f>
        <v>531076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652399</v>
      </c>
      <c r="G40" s="42">
        <f t="shared" si="8"/>
        <v>573693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496214</v>
      </c>
      <c r="G41" s="42">
        <f t="shared" si="8"/>
        <v>496685</v>
      </c>
    </row>
    <row r="42" spans="1:9" x14ac:dyDescent="0.25">
      <c r="A42" s="42" t="str">
        <f t="shared" si="3"/>
        <v>BAHIA DE ALGECIRAS</v>
      </c>
      <c r="B42" s="41">
        <f t="shared" si="4"/>
        <v>2160997</v>
      </c>
      <c r="C42" s="41">
        <f t="shared" si="5"/>
        <v>1763609</v>
      </c>
      <c r="D42" s="41">
        <f t="shared" si="6"/>
        <v>1</v>
      </c>
      <c r="E42" s="42" t="str">
        <f t="shared" si="2"/>
        <v>MALAGA</v>
      </c>
      <c r="F42" s="42">
        <f t="shared" si="7"/>
        <v>381413</v>
      </c>
      <c r="G42" s="42">
        <f t="shared" si="8"/>
        <v>267828</v>
      </c>
    </row>
    <row r="43" spans="1:9" x14ac:dyDescent="0.25">
      <c r="A43" s="42" t="str">
        <f t="shared" si="3"/>
        <v>BAHIA DE CADIZ</v>
      </c>
      <c r="B43" s="41">
        <f t="shared" si="4"/>
        <v>4810</v>
      </c>
      <c r="C43" s="41">
        <f t="shared" si="5"/>
        <v>16866</v>
      </c>
      <c r="D43" s="41">
        <f t="shared" si="6"/>
        <v>7</v>
      </c>
      <c r="E43" s="42" t="str">
        <f t="shared" si="2"/>
        <v>SANTA CRUZ DE TENERIFE</v>
      </c>
      <c r="F43" s="42">
        <f t="shared" si="7"/>
        <v>16037</v>
      </c>
      <c r="G43" s="42">
        <f t="shared" si="8"/>
        <v>14737</v>
      </c>
    </row>
    <row r="44" spans="1:9" x14ac:dyDescent="0.25">
      <c r="A44" s="42" t="str">
        <f t="shared" si="3"/>
        <v>BALEARES</v>
      </c>
      <c r="B44" s="41">
        <f t="shared" si="4"/>
        <v>520</v>
      </c>
      <c r="C44" s="41">
        <f t="shared" si="5"/>
        <v>522</v>
      </c>
      <c r="D44" s="41">
        <f t="shared" si="6"/>
        <v>11</v>
      </c>
      <c r="E44" s="42" t="str">
        <f t="shared" si="2"/>
        <v>BAHIA DE CADIZ</v>
      </c>
      <c r="F44" s="42">
        <f t="shared" si="7"/>
        <v>4810</v>
      </c>
      <c r="G44" s="42">
        <f t="shared" si="8"/>
        <v>16866</v>
      </c>
    </row>
    <row r="45" spans="1:9" x14ac:dyDescent="0.25">
      <c r="A45" s="42" t="str">
        <f t="shared" si="3"/>
        <v>BARCELONA</v>
      </c>
      <c r="B45" s="41">
        <f t="shared" si="4"/>
        <v>652399</v>
      </c>
      <c r="C45" s="41">
        <f t="shared" si="5"/>
        <v>573693</v>
      </c>
      <c r="D45" s="41">
        <f t="shared" si="6"/>
        <v>3</v>
      </c>
      <c r="E45" s="42" t="str">
        <f t="shared" si="2"/>
        <v>BILBAO</v>
      </c>
      <c r="F45" s="42">
        <f t="shared" si="7"/>
        <v>3198</v>
      </c>
      <c r="G45" s="42">
        <f t="shared" si="8"/>
        <v>6072</v>
      </c>
    </row>
    <row r="46" spans="1:9" x14ac:dyDescent="0.25">
      <c r="A46" s="42" t="str">
        <f t="shared" si="3"/>
        <v>BILBAO</v>
      </c>
      <c r="B46" s="41">
        <f t="shared" si="4"/>
        <v>3198</v>
      </c>
      <c r="C46" s="41">
        <f t="shared" si="5"/>
        <v>6072</v>
      </c>
      <c r="D46" s="41">
        <f t="shared" si="6"/>
        <v>8</v>
      </c>
      <c r="E46" s="42" t="str">
        <f t="shared" si="2"/>
        <v>VIGO</v>
      </c>
      <c r="F46" s="42">
        <f t="shared" si="7"/>
        <v>1607</v>
      </c>
      <c r="G46" s="42">
        <f t="shared" si="8"/>
        <v>1787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810</v>
      </c>
      <c r="G47" s="42">
        <f t="shared" si="8"/>
        <v>22</v>
      </c>
    </row>
    <row r="48" spans="1:9" x14ac:dyDescent="0.25">
      <c r="A48" s="42" t="str">
        <f t="shared" si="3"/>
        <v>CASTELLON</v>
      </c>
      <c r="B48" s="41">
        <f t="shared" si="4"/>
        <v>78</v>
      </c>
      <c r="C48" s="41">
        <f t="shared" si="5"/>
        <v>117</v>
      </c>
      <c r="D48" s="41">
        <f t="shared" si="6"/>
        <v>13</v>
      </c>
      <c r="E48" s="42" t="str">
        <f t="shared" si="2"/>
        <v>BALEARES</v>
      </c>
      <c r="F48" s="42">
        <f t="shared" si="7"/>
        <v>520</v>
      </c>
      <c r="G48" s="42">
        <f t="shared" si="8"/>
        <v>522</v>
      </c>
    </row>
    <row r="49" spans="1:7" x14ac:dyDescent="0.25">
      <c r="A49" s="42" t="str">
        <f t="shared" si="3"/>
        <v>CEUTA</v>
      </c>
      <c r="B49" s="41">
        <f t="shared" si="4"/>
        <v>70</v>
      </c>
      <c r="C49" s="41">
        <f t="shared" si="5"/>
        <v>25</v>
      </c>
      <c r="D49" s="41">
        <f t="shared" si="6"/>
        <v>14</v>
      </c>
      <c r="E49" s="42" t="str">
        <f t="shared" si="2"/>
        <v>TARRAGONA</v>
      </c>
      <c r="F49" s="42">
        <f t="shared" si="7"/>
        <v>364</v>
      </c>
      <c r="G49" s="42">
        <f t="shared" si="8"/>
        <v>1052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78</v>
      </c>
      <c r="G50" s="42">
        <f t="shared" si="8"/>
        <v>117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70</v>
      </c>
      <c r="G51" s="42">
        <f t="shared" si="8"/>
        <v>25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496214</v>
      </c>
      <c r="C53" s="41">
        <f t="shared" si="5"/>
        <v>496685</v>
      </c>
      <c r="D53" s="41">
        <f t="shared" si="6"/>
        <v>4</v>
      </c>
      <c r="E53" s="42" t="str">
        <f t="shared" si="2"/>
        <v>MOTRIL</v>
      </c>
      <c r="F53" s="42">
        <f t="shared" si="7"/>
        <v>2</v>
      </c>
      <c r="G53" s="42">
        <f t="shared" si="8"/>
        <v>2</v>
      </c>
    </row>
    <row r="54" spans="1:7" x14ac:dyDescent="0.25">
      <c r="A54" s="42" t="str">
        <f t="shared" si="3"/>
        <v>MALAGA</v>
      </c>
      <c r="B54" s="41">
        <f t="shared" si="4"/>
        <v>381413</v>
      </c>
      <c r="C54" s="41">
        <f t="shared" si="5"/>
        <v>267828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810</v>
      </c>
      <c r="C55" s="41">
        <f t="shared" si="5"/>
        <v>22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2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16037</v>
      </c>
      <c r="C59" s="41">
        <f t="shared" si="5"/>
        <v>14737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364</v>
      </c>
      <c r="C62" s="41">
        <f t="shared" si="5"/>
        <v>1052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677891</v>
      </c>
      <c r="C63" s="41">
        <f t="shared" si="5"/>
        <v>531076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1607</v>
      </c>
      <c r="C64" s="41">
        <f t="shared" si="5"/>
        <v>1787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5034</v>
      </c>
      <c r="C7" s="9">
        <v>1816</v>
      </c>
      <c r="D7" s="9">
        <v>22907</v>
      </c>
      <c r="E7" s="9">
        <v>21884</v>
      </c>
      <c r="F7" s="10">
        <f>((E7*100)/D7)-100</f>
        <v>-4.465883790980925</v>
      </c>
      <c r="G7" s="1"/>
      <c r="H7" s="1"/>
      <c r="I7" s="1"/>
    </row>
    <row r="8" spans="1:12" x14ac:dyDescent="0.25">
      <c r="A8" s="11" t="s">
        <v>42</v>
      </c>
      <c r="B8" s="12">
        <v>87011</v>
      </c>
      <c r="C8" s="12">
        <v>81984</v>
      </c>
      <c r="D8" s="12">
        <v>256116</v>
      </c>
      <c r="E8" s="12">
        <v>254829</v>
      </c>
      <c r="F8" s="13">
        <f t="shared" ref="F8:F35" si="0">((E8*100)/D8)-100</f>
        <v>-0.50250667666213644</v>
      </c>
      <c r="G8" s="1"/>
      <c r="H8" s="1"/>
      <c r="I8" s="1"/>
    </row>
    <row r="9" spans="1:12" x14ac:dyDescent="0.25">
      <c r="A9" s="8" t="s">
        <v>43</v>
      </c>
      <c r="B9" s="9">
        <v>283790</v>
      </c>
      <c r="C9" s="9">
        <v>294474</v>
      </c>
      <c r="D9" s="9">
        <v>827308</v>
      </c>
      <c r="E9" s="9">
        <v>846979</v>
      </c>
      <c r="F9" s="10">
        <f t="shared" si="0"/>
        <v>2.3777118074525987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989266</v>
      </c>
      <c r="C11" s="9">
        <v>954308</v>
      </c>
      <c r="D11" s="9">
        <v>3664216</v>
      </c>
      <c r="E11" s="9">
        <v>3736026</v>
      </c>
      <c r="F11" s="10">
        <f t="shared" si="0"/>
        <v>1.9597643807024525</v>
      </c>
      <c r="G11" s="1"/>
      <c r="H11" s="1"/>
      <c r="I11" s="1"/>
    </row>
    <row r="12" spans="1:12" x14ac:dyDescent="0.25">
      <c r="A12" s="11" t="s">
        <v>46</v>
      </c>
      <c r="B12" s="12">
        <v>14390</v>
      </c>
      <c r="C12" s="12">
        <v>19297</v>
      </c>
      <c r="D12" s="12">
        <v>110358</v>
      </c>
      <c r="E12" s="12">
        <v>118802</v>
      </c>
      <c r="F12" s="13">
        <f t="shared" si="0"/>
        <v>7.6514616067706953</v>
      </c>
      <c r="G12" s="1"/>
      <c r="H12" s="1"/>
      <c r="I12" s="1"/>
    </row>
    <row r="13" spans="1:12" x14ac:dyDescent="0.25">
      <c r="A13" s="8" t="s">
        <v>47</v>
      </c>
      <c r="B13" s="9">
        <v>1155159</v>
      </c>
      <c r="C13" s="9">
        <v>1143759</v>
      </c>
      <c r="D13" s="9">
        <v>3947910</v>
      </c>
      <c r="E13" s="9">
        <v>4216461</v>
      </c>
      <c r="F13" s="10">
        <f t="shared" si="0"/>
        <v>6.8023587163841057</v>
      </c>
      <c r="G13" s="1"/>
      <c r="H13" s="1"/>
      <c r="I13" s="1"/>
    </row>
    <row r="14" spans="1:12" x14ac:dyDescent="0.25">
      <c r="A14" s="11" t="s">
        <v>48</v>
      </c>
      <c r="B14" s="12">
        <v>500818</v>
      </c>
      <c r="C14" s="12">
        <v>513759</v>
      </c>
      <c r="D14" s="12">
        <v>1763331</v>
      </c>
      <c r="E14" s="12">
        <v>1963371</v>
      </c>
      <c r="F14" s="13">
        <f t="shared" si="0"/>
        <v>11.344438451997945</v>
      </c>
      <c r="G14" s="1"/>
      <c r="H14" s="1"/>
      <c r="I14" s="1"/>
    </row>
    <row r="15" spans="1:12" x14ac:dyDescent="0.25">
      <c r="A15" s="8" t="s">
        <v>49</v>
      </c>
      <c r="B15" s="9">
        <v>34076</v>
      </c>
      <c r="C15" s="9">
        <v>32535</v>
      </c>
      <c r="D15" s="9">
        <v>119602</v>
      </c>
      <c r="E15" s="9">
        <v>118306</v>
      </c>
      <c r="F15" s="10">
        <f t="shared" si="0"/>
        <v>-1.0835939198341151</v>
      </c>
      <c r="G15" s="1"/>
      <c r="H15" s="1"/>
      <c r="I15" s="1"/>
    </row>
    <row r="16" spans="1:12" x14ac:dyDescent="0.25">
      <c r="A16" s="11" t="s">
        <v>50</v>
      </c>
      <c r="B16" s="12">
        <v>5866</v>
      </c>
      <c r="C16" s="12">
        <v>3252</v>
      </c>
      <c r="D16" s="12">
        <v>17258</v>
      </c>
      <c r="E16" s="12">
        <v>15181</v>
      </c>
      <c r="F16" s="13">
        <f t="shared" si="0"/>
        <v>-12.034998261675739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390001</v>
      </c>
      <c r="C18" s="12">
        <v>392392</v>
      </c>
      <c r="D18" s="12">
        <v>1641067</v>
      </c>
      <c r="E18" s="12">
        <v>1754724</v>
      </c>
      <c r="F18" s="13">
        <f t="shared" si="0"/>
        <v>6.9257988857249586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135</v>
      </c>
      <c r="C20" s="12">
        <v>0</v>
      </c>
      <c r="D20" s="12">
        <v>1391</v>
      </c>
      <c r="E20" s="12">
        <v>1197</v>
      </c>
      <c r="F20" s="13">
        <f t="shared" si="0"/>
        <v>-13.946800862688718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264</v>
      </c>
      <c r="E21" s="9">
        <v>207</v>
      </c>
      <c r="F21" s="10">
        <f t="shared" si="0"/>
        <v>-21.590909090909093</v>
      </c>
      <c r="G21" s="1"/>
      <c r="H21" s="1"/>
      <c r="I21" s="1"/>
    </row>
    <row r="22" spans="1:9" x14ac:dyDescent="0.25">
      <c r="A22" s="11" t="s">
        <v>56</v>
      </c>
      <c r="B22" s="12">
        <v>80173</v>
      </c>
      <c r="C22" s="12">
        <v>77767</v>
      </c>
      <c r="D22" s="12">
        <v>450394</v>
      </c>
      <c r="E22" s="12">
        <v>525390</v>
      </c>
      <c r="F22" s="13">
        <f t="shared" si="0"/>
        <v>16.651198728224628</v>
      </c>
      <c r="G22" s="1"/>
      <c r="H22" s="1"/>
      <c r="I22" s="1"/>
    </row>
    <row r="23" spans="1:9" x14ac:dyDescent="0.25">
      <c r="A23" s="8" t="s">
        <v>57</v>
      </c>
      <c r="B23" s="9">
        <v>57852</v>
      </c>
      <c r="C23" s="9">
        <v>84204</v>
      </c>
      <c r="D23" s="9">
        <v>307957</v>
      </c>
      <c r="E23" s="9">
        <v>361708</v>
      </c>
      <c r="F23" s="10">
        <f t="shared" si="0"/>
        <v>17.454060144760476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74885</v>
      </c>
      <c r="C25" s="9">
        <v>96504</v>
      </c>
      <c r="D25" s="9">
        <v>306979</v>
      </c>
      <c r="E25" s="9">
        <v>369211</v>
      </c>
      <c r="F25" s="10">
        <f t="shared" si="0"/>
        <v>20.272396483147062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520</v>
      </c>
      <c r="D26" s="12">
        <v>1157</v>
      </c>
      <c r="E26" s="12">
        <v>2601</v>
      </c>
      <c r="F26" s="13">
        <f t="shared" si="0"/>
        <v>124.80553154710458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525451</v>
      </c>
      <c r="C28" s="12">
        <v>549846</v>
      </c>
      <c r="D28" s="12">
        <v>3051834</v>
      </c>
      <c r="E28" s="12">
        <v>3234228</v>
      </c>
      <c r="F28" s="13">
        <f t="shared" si="0"/>
        <v>5.9765373870269514</v>
      </c>
      <c r="G28" s="1"/>
      <c r="H28" s="1"/>
      <c r="I28" s="1"/>
    </row>
    <row r="29" spans="1:9" x14ac:dyDescent="0.25">
      <c r="A29" s="8" t="s">
        <v>63</v>
      </c>
      <c r="B29" s="9">
        <v>25341</v>
      </c>
      <c r="C29" s="9">
        <v>24482</v>
      </c>
      <c r="D29" s="9">
        <v>103444</v>
      </c>
      <c r="E29" s="9">
        <v>107391</v>
      </c>
      <c r="F29" s="10">
        <f t="shared" si="0"/>
        <v>3.8155910444298371</v>
      </c>
      <c r="G29" s="1"/>
      <c r="H29" s="1"/>
      <c r="I29" s="1"/>
    </row>
    <row r="30" spans="1:9" x14ac:dyDescent="0.25">
      <c r="A30" s="11" t="s">
        <v>64</v>
      </c>
      <c r="B30" s="12">
        <v>1120</v>
      </c>
      <c r="C30" s="12">
        <v>2182</v>
      </c>
      <c r="D30" s="12">
        <v>8691</v>
      </c>
      <c r="E30" s="12">
        <v>11148</v>
      </c>
      <c r="F30" s="13">
        <f t="shared" si="0"/>
        <v>28.270624784259581</v>
      </c>
      <c r="G30" s="1"/>
      <c r="H30" s="1"/>
      <c r="I30" s="1"/>
    </row>
    <row r="31" spans="1:9" x14ac:dyDescent="0.25">
      <c r="A31" s="8" t="s">
        <v>65</v>
      </c>
      <c r="B31" s="9">
        <v>711</v>
      </c>
      <c r="C31" s="9">
        <v>301</v>
      </c>
      <c r="D31" s="9">
        <v>1008</v>
      </c>
      <c r="E31" s="9">
        <v>1680</v>
      </c>
      <c r="F31" s="10">
        <f t="shared" si="0"/>
        <v>66.666666666666657</v>
      </c>
      <c r="G31" s="1"/>
      <c r="H31" s="1"/>
      <c r="I31" s="1"/>
    </row>
    <row r="32" spans="1:9" x14ac:dyDescent="0.25">
      <c r="A32" s="11" t="s">
        <v>66</v>
      </c>
      <c r="B32" s="12">
        <v>76248</v>
      </c>
      <c r="C32" s="12">
        <v>96944</v>
      </c>
      <c r="D32" s="12">
        <v>247215</v>
      </c>
      <c r="E32" s="12">
        <v>322582</v>
      </c>
      <c r="F32" s="13">
        <f t="shared" si="0"/>
        <v>30.486418704366656</v>
      </c>
      <c r="G32" s="1"/>
      <c r="H32" s="1"/>
      <c r="I32" s="1"/>
    </row>
    <row r="33" spans="1:9" x14ac:dyDescent="0.25">
      <c r="A33" s="8" t="s">
        <v>67</v>
      </c>
      <c r="B33" s="9">
        <v>12289</v>
      </c>
      <c r="C33" s="9">
        <v>14832</v>
      </c>
      <c r="D33" s="9">
        <v>80707</v>
      </c>
      <c r="E33" s="9">
        <v>85175</v>
      </c>
      <c r="F33" s="10">
        <f t="shared" si="0"/>
        <v>5.5360749377377374</v>
      </c>
      <c r="G33" s="1"/>
      <c r="H33" s="1"/>
      <c r="I33" s="1"/>
    </row>
    <row r="34" spans="1:9" x14ac:dyDescent="0.25">
      <c r="A34" s="11" t="s">
        <v>68</v>
      </c>
      <c r="B34" s="12">
        <v>328</v>
      </c>
      <c r="C34" s="12">
        <v>281</v>
      </c>
      <c r="D34" s="12">
        <v>4528</v>
      </c>
      <c r="E34" s="12">
        <v>2579</v>
      </c>
      <c r="F34" s="13">
        <f t="shared" si="0"/>
        <v>-43.043286219081274</v>
      </c>
      <c r="G34" s="1"/>
      <c r="H34" s="1"/>
      <c r="I34" s="1"/>
    </row>
    <row r="35" spans="1:9" x14ac:dyDescent="0.25">
      <c r="A35" s="14" t="s">
        <v>69</v>
      </c>
      <c r="B35" s="15">
        <f>SUM(B7:B34)</f>
        <v>4319944</v>
      </c>
      <c r="C35" s="15">
        <f t="shared" ref="C35:E35" si="1">SUM(C7:C34)</f>
        <v>4385439</v>
      </c>
      <c r="D35" s="15">
        <f t="shared" si="1"/>
        <v>16937241</v>
      </c>
      <c r="E35" s="15">
        <f t="shared" si="1"/>
        <v>18073113</v>
      </c>
      <c r="F35" s="16">
        <f t="shared" si="0"/>
        <v>6.7063579009119678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21884</v>
      </c>
      <c r="C38" s="41">
        <f>D7</f>
        <v>22907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4216461</v>
      </c>
      <c r="G38" s="42">
        <f>LOOKUP(E38,$A$38:$A$65,$C$38:$C$65)</f>
        <v>3947910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254829</v>
      </c>
      <c r="C39" s="41">
        <f t="shared" ref="C39:C65" si="5">D8</f>
        <v>256116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3736026</v>
      </c>
      <c r="G39" s="42">
        <f t="shared" ref="G39:G65" si="8">LOOKUP(E39,$A$38:$A$65,$C$38:$C$65)</f>
        <v>3664216</v>
      </c>
    </row>
    <row r="40" spans="1:9" x14ac:dyDescent="0.25">
      <c r="A40" s="42" t="str">
        <f t="shared" si="3"/>
        <v>ALMERIA</v>
      </c>
      <c r="B40" s="41">
        <f t="shared" si="4"/>
        <v>846979</v>
      </c>
      <c r="C40" s="41">
        <f t="shared" si="5"/>
        <v>827308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3234228</v>
      </c>
      <c r="G40" s="42">
        <f t="shared" si="8"/>
        <v>3051834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1963371</v>
      </c>
      <c r="G41" s="42">
        <f t="shared" si="8"/>
        <v>1763331</v>
      </c>
    </row>
    <row r="42" spans="1:9" x14ac:dyDescent="0.25">
      <c r="A42" s="42" t="str">
        <f t="shared" si="3"/>
        <v>BAHIA DE ALGECIRAS</v>
      </c>
      <c r="B42" s="41">
        <f t="shared" si="4"/>
        <v>3736026</v>
      </c>
      <c r="C42" s="41">
        <f t="shared" si="5"/>
        <v>3664216</v>
      </c>
      <c r="D42" s="41">
        <f t="shared" si="6"/>
        <v>2</v>
      </c>
      <c r="E42" s="42" t="str">
        <f t="shared" si="2"/>
        <v>CEUTA</v>
      </c>
      <c r="F42" s="42">
        <f t="shared" si="7"/>
        <v>1754724</v>
      </c>
      <c r="G42" s="42">
        <f t="shared" si="8"/>
        <v>1641067</v>
      </c>
    </row>
    <row r="43" spans="1:9" x14ac:dyDescent="0.25">
      <c r="A43" s="42" t="str">
        <f t="shared" si="3"/>
        <v>BAHIA DE CADIZ</v>
      </c>
      <c r="B43" s="41">
        <f t="shared" si="4"/>
        <v>118802</v>
      </c>
      <c r="C43" s="41">
        <f t="shared" si="5"/>
        <v>110358</v>
      </c>
      <c r="D43" s="41">
        <f t="shared" si="6"/>
        <v>12</v>
      </c>
      <c r="E43" s="42" t="str">
        <f t="shared" si="2"/>
        <v>ALMERIA</v>
      </c>
      <c r="F43" s="42">
        <f t="shared" si="7"/>
        <v>846979</v>
      </c>
      <c r="G43" s="42">
        <f t="shared" si="8"/>
        <v>827308</v>
      </c>
    </row>
    <row r="44" spans="1:9" x14ac:dyDescent="0.25">
      <c r="A44" s="42" t="str">
        <f t="shared" si="3"/>
        <v>BALEARES</v>
      </c>
      <c r="B44" s="41">
        <f t="shared" si="4"/>
        <v>4216461</v>
      </c>
      <c r="C44" s="41">
        <f t="shared" si="5"/>
        <v>3947910</v>
      </c>
      <c r="D44" s="41">
        <f t="shared" si="6"/>
        <v>1</v>
      </c>
      <c r="E44" s="42" t="str">
        <f t="shared" si="2"/>
        <v>LAS PALMAS</v>
      </c>
      <c r="F44" s="42">
        <f t="shared" si="7"/>
        <v>525390</v>
      </c>
      <c r="G44" s="42">
        <f t="shared" si="8"/>
        <v>450394</v>
      </c>
    </row>
    <row r="45" spans="1:9" x14ac:dyDescent="0.25">
      <c r="A45" s="42" t="str">
        <f t="shared" si="3"/>
        <v>BARCELONA</v>
      </c>
      <c r="B45" s="41">
        <f t="shared" si="4"/>
        <v>1963371</v>
      </c>
      <c r="C45" s="41">
        <f t="shared" si="5"/>
        <v>1763331</v>
      </c>
      <c r="D45" s="41">
        <f t="shared" si="6"/>
        <v>4</v>
      </c>
      <c r="E45" s="42" t="str">
        <f t="shared" si="2"/>
        <v>MELILLA</v>
      </c>
      <c r="F45" s="42">
        <f t="shared" si="7"/>
        <v>369211</v>
      </c>
      <c r="G45" s="42">
        <f t="shared" si="8"/>
        <v>306979</v>
      </c>
    </row>
    <row r="46" spans="1:9" x14ac:dyDescent="0.25">
      <c r="A46" s="42" t="str">
        <f t="shared" si="3"/>
        <v>BILBAO</v>
      </c>
      <c r="B46" s="41">
        <f t="shared" si="4"/>
        <v>118306</v>
      </c>
      <c r="C46" s="41">
        <f t="shared" si="5"/>
        <v>119602</v>
      </c>
      <c r="D46" s="41">
        <f t="shared" si="6"/>
        <v>13</v>
      </c>
      <c r="E46" s="42" t="str">
        <f t="shared" si="2"/>
        <v>MALAGA</v>
      </c>
      <c r="F46" s="42">
        <f t="shared" si="7"/>
        <v>361708</v>
      </c>
      <c r="G46" s="42">
        <f t="shared" si="8"/>
        <v>307957</v>
      </c>
    </row>
    <row r="47" spans="1:9" x14ac:dyDescent="0.25">
      <c r="A47" s="42" t="str">
        <f t="shared" si="3"/>
        <v>CARTAGENA</v>
      </c>
      <c r="B47" s="41">
        <f t="shared" si="4"/>
        <v>15181</v>
      </c>
      <c r="C47" s="41">
        <f t="shared" si="5"/>
        <v>17258</v>
      </c>
      <c r="D47" s="41">
        <f t="shared" si="6"/>
        <v>17</v>
      </c>
      <c r="E47" s="42" t="str">
        <f t="shared" si="2"/>
        <v>VALENCIA</v>
      </c>
      <c r="F47" s="42">
        <f t="shared" si="7"/>
        <v>322582</v>
      </c>
      <c r="G47" s="42">
        <f t="shared" si="8"/>
        <v>247215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254829</v>
      </c>
      <c r="G48" s="42">
        <f t="shared" si="8"/>
        <v>256116</v>
      </c>
    </row>
    <row r="49" spans="1:7" x14ac:dyDescent="0.25">
      <c r="A49" s="42" t="str">
        <f t="shared" si="3"/>
        <v>CEUTA</v>
      </c>
      <c r="B49" s="41">
        <f t="shared" si="4"/>
        <v>1754724</v>
      </c>
      <c r="C49" s="41">
        <f t="shared" si="5"/>
        <v>1641067</v>
      </c>
      <c r="D49" s="41">
        <f t="shared" si="6"/>
        <v>5</v>
      </c>
      <c r="E49" s="42" t="str">
        <f t="shared" si="2"/>
        <v>BAHIA DE CADIZ</v>
      </c>
      <c r="F49" s="42">
        <f t="shared" si="7"/>
        <v>118802</v>
      </c>
      <c r="G49" s="42">
        <f t="shared" si="8"/>
        <v>110358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22</v>
      </c>
      <c r="E50" s="42" t="str">
        <f t="shared" si="2"/>
        <v>BILBAO</v>
      </c>
      <c r="F50" s="42">
        <f t="shared" si="7"/>
        <v>118306</v>
      </c>
      <c r="G50" s="42">
        <f t="shared" si="8"/>
        <v>119602</v>
      </c>
    </row>
    <row r="51" spans="1:7" x14ac:dyDescent="0.25">
      <c r="A51" s="42" t="str">
        <f t="shared" si="3"/>
        <v>GIJON</v>
      </c>
      <c r="B51" s="41">
        <f t="shared" si="4"/>
        <v>1197</v>
      </c>
      <c r="C51" s="41">
        <f t="shared" si="5"/>
        <v>1391</v>
      </c>
      <c r="D51" s="41">
        <f t="shared" si="6"/>
        <v>23</v>
      </c>
      <c r="E51" s="42" t="str">
        <f t="shared" si="2"/>
        <v>SANTANDER</v>
      </c>
      <c r="F51" s="42">
        <f t="shared" si="7"/>
        <v>107391</v>
      </c>
      <c r="G51" s="42">
        <f t="shared" si="8"/>
        <v>103444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264</v>
      </c>
      <c r="D52" s="41">
        <f t="shared" si="6"/>
        <v>24</v>
      </c>
      <c r="E52" s="42" t="str">
        <f t="shared" si="2"/>
        <v>VIGO</v>
      </c>
      <c r="F52" s="42">
        <f t="shared" si="7"/>
        <v>85175</v>
      </c>
      <c r="G52" s="42">
        <f t="shared" si="8"/>
        <v>80707</v>
      </c>
    </row>
    <row r="53" spans="1:7" x14ac:dyDescent="0.25">
      <c r="A53" s="42" t="str">
        <f t="shared" si="3"/>
        <v>LAS PALMAS</v>
      </c>
      <c r="B53" s="41">
        <f t="shared" si="4"/>
        <v>525390</v>
      </c>
      <c r="C53" s="41">
        <f t="shared" si="5"/>
        <v>450394</v>
      </c>
      <c r="D53" s="41">
        <f t="shared" si="6"/>
        <v>7</v>
      </c>
      <c r="E53" s="42" t="str">
        <f t="shared" si="2"/>
        <v>A CORUÑA</v>
      </c>
      <c r="F53" s="42">
        <f t="shared" si="7"/>
        <v>21884</v>
      </c>
      <c r="G53" s="42">
        <f t="shared" si="8"/>
        <v>22907</v>
      </c>
    </row>
    <row r="54" spans="1:7" x14ac:dyDescent="0.25">
      <c r="A54" s="42" t="str">
        <f t="shared" si="3"/>
        <v>MALAGA</v>
      </c>
      <c r="B54" s="41">
        <f t="shared" si="4"/>
        <v>361708</v>
      </c>
      <c r="C54" s="41">
        <f t="shared" si="5"/>
        <v>307957</v>
      </c>
      <c r="D54" s="41">
        <f t="shared" si="6"/>
        <v>9</v>
      </c>
      <c r="E54" s="42" t="str">
        <f t="shared" si="2"/>
        <v>CARTAGENA</v>
      </c>
      <c r="F54" s="42">
        <f t="shared" si="7"/>
        <v>15181</v>
      </c>
      <c r="G54" s="42">
        <f t="shared" si="8"/>
        <v>17258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11148</v>
      </c>
      <c r="G55" s="42">
        <f t="shared" si="8"/>
        <v>8691</v>
      </c>
    </row>
    <row r="56" spans="1:7" x14ac:dyDescent="0.25">
      <c r="A56" s="42" t="str">
        <f t="shared" si="3"/>
        <v>MELILLA</v>
      </c>
      <c r="B56" s="41">
        <f t="shared" si="4"/>
        <v>369211</v>
      </c>
      <c r="C56" s="41">
        <f t="shared" si="5"/>
        <v>306979</v>
      </c>
      <c r="D56" s="41">
        <f t="shared" si="6"/>
        <v>8</v>
      </c>
      <c r="E56" s="42" t="str">
        <f t="shared" si="2"/>
        <v>MOTRIL</v>
      </c>
      <c r="F56" s="42">
        <f t="shared" si="9"/>
        <v>2601</v>
      </c>
      <c r="G56" s="42">
        <f t="shared" si="8"/>
        <v>1157</v>
      </c>
    </row>
    <row r="57" spans="1:7" x14ac:dyDescent="0.25">
      <c r="A57" s="42" t="str">
        <f t="shared" si="3"/>
        <v>MOTRIL</v>
      </c>
      <c r="B57" s="41">
        <f t="shared" si="4"/>
        <v>2601</v>
      </c>
      <c r="C57" s="41">
        <f t="shared" si="5"/>
        <v>1157</v>
      </c>
      <c r="D57" s="41">
        <f t="shared" si="6"/>
        <v>19</v>
      </c>
      <c r="E57" s="42" t="str">
        <f t="shared" si="2"/>
        <v>VILAGARCIA</v>
      </c>
      <c r="F57" s="42">
        <f t="shared" si="9"/>
        <v>2579</v>
      </c>
      <c r="G57" s="42">
        <f t="shared" si="8"/>
        <v>4528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1680</v>
      </c>
      <c r="G58" s="42">
        <f t="shared" si="8"/>
        <v>1008</v>
      </c>
    </row>
    <row r="59" spans="1:7" x14ac:dyDescent="0.25">
      <c r="A59" s="42" t="str">
        <f t="shared" si="3"/>
        <v>SANTA CRUZ DE TENERIFE</v>
      </c>
      <c r="B59" s="41">
        <f t="shared" si="4"/>
        <v>3234228</v>
      </c>
      <c r="C59" s="41">
        <f t="shared" si="5"/>
        <v>3051834</v>
      </c>
      <c r="D59" s="41">
        <f t="shared" si="6"/>
        <v>3</v>
      </c>
      <c r="E59" s="42" t="str">
        <f t="shared" si="2"/>
        <v>FERROL-SAN CIBRAO</v>
      </c>
      <c r="F59" s="42">
        <f t="shared" si="9"/>
        <v>1453</v>
      </c>
      <c r="G59" s="42">
        <f t="shared" si="8"/>
        <v>1599</v>
      </c>
    </row>
    <row r="60" spans="1:7" x14ac:dyDescent="0.25">
      <c r="A60" s="42" t="str">
        <f t="shared" si="3"/>
        <v>SANTANDER</v>
      </c>
      <c r="B60" s="41">
        <f t="shared" si="4"/>
        <v>107391</v>
      </c>
      <c r="C60" s="41">
        <f t="shared" si="5"/>
        <v>103444</v>
      </c>
      <c r="D60" s="41">
        <f t="shared" si="6"/>
        <v>14</v>
      </c>
      <c r="E60" s="42" t="str">
        <f t="shared" si="2"/>
        <v>GIJON</v>
      </c>
      <c r="F60" s="42">
        <f t="shared" si="9"/>
        <v>1197</v>
      </c>
      <c r="G60" s="42">
        <f t="shared" si="8"/>
        <v>1391</v>
      </c>
    </row>
    <row r="61" spans="1:7" x14ac:dyDescent="0.25">
      <c r="A61" s="42" t="str">
        <f t="shared" si="3"/>
        <v>SEVILLA</v>
      </c>
      <c r="B61" s="41">
        <f t="shared" si="4"/>
        <v>11148</v>
      </c>
      <c r="C61" s="41">
        <f t="shared" si="5"/>
        <v>8691</v>
      </c>
      <c r="D61" s="41">
        <f t="shared" si="6"/>
        <v>18</v>
      </c>
      <c r="E61" s="42" t="str">
        <f t="shared" si="2"/>
        <v>HUELVA</v>
      </c>
      <c r="F61" s="42">
        <f t="shared" si="9"/>
        <v>207</v>
      </c>
      <c r="G61" s="42">
        <f t="shared" si="8"/>
        <v>264</v>
      </c>
    </row>
    <row r="62" spans="1:7" x14ac:dyDescent="0.25">
      <c r="A62" s="42" t="str">
        <f t="shared" si="3"/>
        <v>TARRAGONA</v>
      </c>
      <c r="B62" s="41">
        <f t="shared" si="4"/>
        <v>1680</v>
      </c>
      <c r="C62" s="41">
        <f t="shared" si="5"/>
        <v>1008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322582</v>
      </c>
      <c r="C63" s="41">
        <f t="shared" si="5"/>
        <v>247215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85175</v>
      </c>
      <c r="C64" s="41">
        <f t="shared" si="5"/>
        <v>80707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2579</v>
      </c>
      <c r="C65" s="41">
        <f t="shared" si="5"/>
        <v>4528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5034</v>
      </c>
      <c r="C7" s="9">
        <v>1816</v>
      </c>
      <c r="D7" s="9">
        <v>22907</v>
      </c>
      <c r="E7" s="9">
        <v>21444</v>
      </c>
      <c r="F7" s="10">
        <f>((E7*100)/D7)-100</f>
        <v>-6.386694023660894</v>
      </c>
      <c r="G7" s="1"/>
      <c r="H7" s="1"/>
      <c r="I7" s="1"/>
    </row>
    <row r="8" spans="1:12" x14ac:dyDescent="0.25">
      <c r="A8" s="11" t="s">
        <v>42</v>
      </c>
      <c r="B8" s="12">
        <v>722</v>
      </c>
      <c r="C8" s="12">
        <v>4708</v>
      </c>
      <c r="D8" s="12">
        <v>28376</v>
      </c>
      <c r="E8" s="12">
        <v>29764</v>
      </c>
      <c r="F8" s="13">
        <f t="shared" ref="F8:F35" si="0">((E8*100)/D8)-100</f>
        <v>4.8914575697772733</v>
      </c>
      <c r="G8" s="1"/>
      <c r="H8" s="1"/>
      <c r="I8" s="1"/>
    </row>
    <row r="9" spans="1:12" x14ac:dyDescent="0.25">
      <c r="A9" s="8" t="s">
        <v>43</v>
      </c>
      <c r="B9" s="9">
        <v>4487</v>
      </c>
      <c r="C9" s="9">
        <v>3294</v>
      </c>
      <c r="D9" s="9">
        <v>18316</v>
      </c>
      <c r="E9" s="9">
        <v>20134</v>
      </c>
      <c r="F9" s="10">
        <f t="shared" si="0"/>
        <v>9.9257479799082802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78</v>
      </c>
      <c r="E11" s="9">
        <v>83</v>
      </c>
      <c r="F11" s="10">
        <f t="shared" si="0"/>
        <v>6.4102564102564088</v>
      </c>
      <c r="G11" s="1"/>
      <c r="H11" s="1"/>
      <c r="I11" s="1"/>
    </row>
    <row r="12" spans="1:12" x14ac:dyDescent="0.25">
      <c r="A12" s="11" t="s">
        <v>46</v>
      </c>
      <c r="B12" s="12">
        <v>11859</v>
      </c>
      <c r="C12" s="12">
        <v>14105</v>
      </c>
      <c r="D12" s="12">
        <v>94389</v>
      </c>
      <c r="E12" s="12">
        <v>95394</v>
      </c>
      <c r="F12" s="13">
        <f t="shared" si="0"/>
        <v>1.0647427136636622</v>
      </c>
      <c r="G12" s="1"/>
      <c r="H12" s="1"/>
      <c r="I12" s="1"/>
    </row>
    <row r="13" spans="1:12" x14ac:dyDescent="0.25">
      <c r="A13" s="8" t="s">
        <v>47</v>
      </c>
      <c r="B13" s="9">
        <v>183707</v>
      </c>
      <c r="C13" s="9">
        <v>205283</v>
      </c>
      <c r="D13" s="9">
        <v>656229</v>
      </c>
      <c r="E13" s="9">
        <v>828816</v>
      </c>
      <c r="F13" s="10">
        <f t="shared" si="0"/>
        <v>26.299813022588154</v>
      </c>
      <c r="G13" s="1"/>
      <c r="H13" s="1"/>
      <c r="I13" s="1"/>
    </row>
    <row r="14" spans="1:12" x14ac:dyDescent="0.25">
      <c r="A14" s="11" t="s">
        <v>48</v>
      </c>
      <c r="B14" s="12">
        <v>214823</v>
      </c>
      <c r="C14" s="12">
        <v>255333</v>
      </c>
      <c r="D14" s="12">
        <v>888231</v>
      </c>
      <c r="E14" s="12">
        <v>1119382</v>
      </c>
      <c r="F14" s="13">
        <f t="shared" si="0"/>
        <v>26.023748326730328</v>
      </c>
      <c r="G14" s="1"/>
      <c r="H14" s="1"/>
      <c r="I14" s="1"/>
    </row>
    <row r="15" spans="1:12" x14ac:dyDescent="0.25">
      <c r="A15" s="8" t="s">
        <v>49</v>
      </c>
      <c r="B15" s="9">
        <v>4477</v>
      </c>
      <c r="C15" s="9">
        <v>2804</v>
      </c>
      <c r="D15" s="9">
        <v>14230</v>
      </c>
      <c r="E15" s="9">
        <v>18819</v>
      </c>
      <c r="F15" s="10">
        <f t="shared" si="0"/>
        <v>32.248770203794805</v>
      </c>
      <c r="G15" s="1"/>
      <c r="H15" s="1"/>
      <c r="I15" s="1"/>
    </row>
    <row r="16" spans="1:12" x14ac:dyDescent="0.25">
      <c r="A16" s="11" t="s">
        <v>50</v>
      </c>
      <c r="B16" s="12">
        <v>5866</v>
      </c>
      <c r="C16" s="12">
        <v>3252</v>
      </c>
      <c r="D16" s="12">
        <v>17258</v>
      </c>
      <c r="E16" s="12">
        <v>15181</v>
      </c>
      <c r="F16" s="13">
        <f t="shared" si="0"/>
        <v>-12.034998261675739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1168</v>
      </c>
      <c r="D18" s="12">
        <v>1832</v>
      </c>
      <c r="E18" s="12">
        <v>5500</v>
      </c>
      <c r="F18" s="13">
        <f t="shared" si="0"/>
        <v>200.21834061135371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135</v>
      </c>
      <c r="C20" s="12">
        <v>0</v>
      </c>
      <c r="D20" s="12">
        <v>1391</v>
      </c>
      <c r="E20" s="12">
        <v>1197</v>
      </c>
      <c r="F20" s="13">
        <f t="shared" si="0"/>
        <v>-13.946800862688718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264</v>
      </c>
      <c r="E21" s="9">
        <v>207</v>
      </c>
      <c r="F21" s="18">
        <f t="shared" si="0"/>
        <v>-21.590909090909093</v>
      </c>
      <c r="G21" s="1"/>
      <c r="H21" s="1"/>
      <c r="I21" s="1"/>
    </row>
    <row r="22" spans="1:9" x14ac:dyDescent="0.25">
      <c r="A22" s="11" t="s">
        <v>56</v>
      </c>
      <c r="B22" s="12">
        <v>4027</v>
      </c>
      <c r="C22" s="12">
        <v>17112</v>
      </c>
      <c r="D22" s="12">
        <v>178298</v>
      </c>
      <c r="E22" s="12">
        <v>276241</v>
      </c>
      <c r="F22" s="13">
        <f t="shared" si="0"/>
        <v>54.932192172654766</v>
      </c>
      <c r="G22" s="1"/>
      <c r="H22" s="1"/>
      <c r="I22" s="1"/>
    </row>
    <row r="23" spans="1:9" x14ac:dyDescent="0.25">
      <c r="A23" s="8" t="s">
        <v>57</v>
      </c>
      <c r="B23" s="9">
        <v>13164</v>
      </c>
      <c r="C23" s="9">
        <v>14366</v>
      </c>
      <c r="D23" s="9">
        <v>113380</v>
      </c>
      <c r="E23" s="9">
        <v>132622</v>
      </c>
      <c r="F23" s="10">
        <f t="shared" si="0"/>
        <v>16.971247133533254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746</v>
      </c>
      <c r="C25" s="9">
        <v>0</v>
      </c>
      <c r="D25" s="9">
        <v>960</v>
      </c>
      <c r="E25" s="9">
        <v>209</v>
      </c>
      <c r="F25" s="10">
        <f t="shared" si="0"/>
        <v>-78.229166666666671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520</v>
      </c>
      <c r="D26" s="12">
        <v>1157</v>
      </c>
      <c r="E26" s="12">
        <v>2601</v>
      </c>
      <c r="F26" s="13">
        <f t="shared" si="0"/>
        <v>124.80553154710458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8051</v>
      </c>
      <c r="C28" s="12">
        <v>14425</v>
      </c>
      <c r="D28" s="12">
        <v>228974</v>
      </c>
      <c r="E28" s="12">
        <v>240757</v>
      </c>
      <c r="F28" s="13">
        <f t="shared" si="0"/>
        <v>5.1459991090691517</v>
      </c>
      <c r="G28" s="1"/>
      <c r="H28" s="1"/>
      <c r="I28" s="1"/>
    </row>
    <row r="29" spans="1:9" x14ac:dyDescent="0.25">
      <c r="A29" s="8" t="s">
        <v>63</v>
      </c>
      <c r="B29" s="9">
        <v>564</v>
      </c>
      <c r="C29" s="9">
        <v>0</v>
      </c>
      <c r="D29" s="9">
        <v>4359</v>
      </c>
      <c r="E29" s="9">
        <v>2705</v>
      </c>
      <c r="F29" s="10">
        <f t="shared" si="0"/>
        <v>-37.944482679513648</v>
      </c>
      <c r="G29" s="1"/>
      <c r="H29" s="1"/>
      <c r="I29" s="1"/>
    </row>
    <row r="30" spans="1:9" x14ac:dyDescent="0.25">
      <c r="A30" s="11" t="s">
        <v>64</v>
      </c>
      <c r="B30" s="12">
        <v>1120</v>
      </c>
      <c r="C30" s="12">
        <v>2182</v>
      </c>
      <c r="D30" s="12">
        <v>8691</v>
      </c>
      <c r="E30" s="12">
        <v>11148</v>
      </c>
      <c r="F30" s="13">
        <f t="shared" si="0"/>
        <v>28.270624784259581</v>
      </c>
      <c r="G30" s="1"/>
      <c r="H30" s="1"/>
      <c r="I30" s="1"/>
    </row>
    <row r="31" spans="1:9" x14ac:dyDescent="0.25">
      <c r="A31" s="8" t="s">
        <v>65</v>
      </c>
      <c r="B31" s="9">
        <v>711</v>
      </c>
      <c r="C31" s="9">
        <v>301</v>
      </c>
      <c r="D31" s="9">
        <v>1008</v>
      </c>
      <c r="E31" s="9">
        <v>1680</v>
      </c>
      <c r="F31" s="10">
        <f t="shared" si="0"/>
        <v>66.666666666666657</v>
      </c>
      <c r="G31" s="1"/>
      <c r="H31" s="1"/>
      <c r="I31" s="1"/>
    </row>
    <row r="32" spans="1:9" x14ac:dyDescent="0.25">
      <c r="A32" s="11" t="s">
        <v>66</v>
      </c>
      <c r="B32" s="12">
        <v>13579</v>
      </c>
      <c r="C32" s="12">
        <v>26828</v>
      </c>
      <c r="D32" s="12">
        <v>61224</v>
      </c>
      <c r="E32" s="12">
        <v>114660</v>
      </c>
      <c r="F32" s="13">
        <f t="shared" si="0"/>
        <v>87.279498235985898</v>
      </c>
      <c r="G32" s="1"/>
      <c r="H32" s="1"/>
      <c r="I32" s="1"/>
    </row>
    <row r="33" spans="1:9" x14ac:dyDescent="0.25">
      <c r="A33" s="8" t="s">
        <v>67</v>
      </c>
      <c r="B33" s="9">
        <v>12289</v>
      </c>
      <c r="C33" s="9">
        <v>14832</v>
      </c>
      <c r="D33" s="9">
        <v>80707</v>
      </c>
      <c r="E33" s="9">
        <v>85175</v>
      </c>
      <c r="F33" s="10">
        <f t="shared" si="0"/>
        <v>5.5360749377377374</v>
      </c>
      <c r="G33" s="1"/>
      <c r="H33" s="1"/>
      <c r="I33" s="1"/>
    </row>
    <row r="34" spans="1:9" x14ac:dyDescent="0.25">
      <c r="A34" s="11" t="s">
        <v>68</v>
      </c>
      <c r="B34" s="12">
        <v>328</v>
      </c>
      <c r="C34" s="12">
        <v>281</v>
      </c>
      <c r="D34" s="12">
        <v>4528</v>
      </c>
      <c r="E34" s="12">
        <v>2579</v>
      </c>
      <c r="F34" s="13">
        <f t="shared" si="0"/>
        <v>-43.043286219081274</v>
      </c>
      <c r="G34" s="1"/>
      <c r="H34" s="1"/>
      <c r="I34" s="1"/>
    </row>
    <row r="35" spans="1:9" x14ac:dyDescent="0.25">
      <c r="A35" s="14" t="s">
        <v>69</v>
      </c>
      <c r="B35" s="15">
        <f>SUM(B7:B34)</f>
        <v>485689</v>
      </c>
      <c r="C35" s="15">
        <f t="shared" ref="C35:E35" si="1">SUM(C7:C34)</f>
        <v>582610</v>
      </c>
      <c r="D35" s="15">
        <f t="shared" si="1"/>
        <v>2428386</v>
      </c>
      <c r="E35" s="15">
        <f t="shared" si="1"/>
        <v>3027751</v>
      </c>
      <c r="F35" s="16">
        <f t="shared" si="0"/>
        <v>24.681619808383019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21444</v>
      </c>
      <c r="C38" s="41">
        <f>D7</f>
        <v>22907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1119382</v>
      </c>
      <c r="G38" s="42">
        <f>LOOKUP(E38,$A$38:$A$65,$C$38:$C$65)</f>
        <v>888231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29764</v>
      </c>
      <c r="C39" s="41">
        <f t="shared" ref="C39:C65" si="5">D8</f>
        <v>28376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828816</v>
      </c>
      <c r="G39" s="42">
        <f t="shared" ref="G39:G65" si="8">LOOKUP(E39,$A$38:$A$65,$C$38:$C$65)</f>
        <v>656229</v>
      </c>
    </row>
    <row r="40" spans="1:9" x14ac:dyDescent="0.25">
      <c r="A40" s="42" t="str">
        <f t="shared" si="3"/>
        <v>ALMERIA</v>
      </c>
      <c r="B40" s="41">
        <f t="shared" si="4"/>
        <v>20134</v>
      </c>
      <c r="C40" s="41">
        <f t="shared" si="5"/>
        <v>18316</v>
      </c>
      <c r="D40" s="41">
        <f t="shared" si="6"/>
        <v>11</v>
      </c>
      <c r="E40" s="42" t="str">
        <f t="shared" si="2"/>
        <v>LAS PALMAS</v>
      </c>
      <c r="F40" s="42">
        <f t="shared" si="7"/>
        <v>276241</v>
      </c>
      <c r="G40" s="42">
        <f t="shared" si="8"/>
        <v>178298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240757</v>
      </c>
      <c r="G41" s="42">
        <f t="shared" si="8"/>
        <v>228974</v>
      </c>
    </row>
    <row r="42" spans="1:9" x14ac:dyDescent="0.25">
      <c r="A42" s="42" t="str">
        <f t="shared" si="3"/>
        <v>BAHIA DE ALGECIRAS</v>
      </c>
      <c r="B42" s="41">
        <f t="shared" si="4"/>
        <v>83</v>
      </c>
      <c r="C42" s="41">
        <f t="shared" si="5"/>
        <v>78</v>
      </c>
      <c r="D42" s="41">
        <f t="shared" si="6"/>
        <v>24</v>
      </c>
      <c r="E42" s="42" t="str">
        <f t="shared" si="2"/>
        <v>MALAGA</v>
      </c>
      <c r="F42" s="42">
        <f t="shared" si="7"/>
        <v>132622</v>
      </c>
      <c r="G42" s="42">
        <f t="shared" si="8"/>
        <v>113380</v>
      </c>
    </row>
    <row r="43" spans="1:9" x14ac:dyDescent="0.25">
      <c r="A43" s="42" t="str">
        <f t="shared" si="3"/>
        <v>BAHIA DE CADIZ</v>
      </c>
      <c r="B43" s="41">
        <f t="shared" si="4"/>
        <v>95394</v>
      </c>
      <c r="C43" s="41">
        <f t="shared" si="5"/>
        <v>94389</v>
      </c>
      <c r="D43" s="41">
        <f t="shared" si="6"/>
        <v>7</v>
      </c>
      <c r="E43" s="42" t="str">
        <f t="shared" si="2"/>
        <v>VALENCIA</v>
      </c>
      <c r="F43" s="42">
        <f t="shared" si="7"/>
        <v>114660</v>
      </c>
      <c r="G43" s="42">
        <f t="shared" si="8"/>
        <v>61224</v>
      </c>
    </row>
    <row r="44" spans="1:9" x14ac:dyDescent="0.25">
      <c r="A44" s="42" t="str">
        <f t="shared" si="3"/>
        <v>BALEARES</v>
      </c>
      <c r="B44" s="41">
        <f t="shared" si="4"/>
        <v>828816</v>
      </c>
      <c r="C44" s="41">
        <f t="shared" si="5"/>
        <v>656229</v>
      </c>
      <c r="D44" s="41">
        <f t="shared" si="6"/>
        <v>2</v>
      </c>
      <c r="E44" s="42" t="str">
        <f t="shared" si="2"/>
        <v>BAHIA DE CADIZ</v>
      </c>
      <c r="F44" s="42">
        <f t="shared" si="7"/>
        <v>95394</v>
      </c>
      <c r="G44" s="42">
        <f t="shared" si="8"/>
        <v>94389</v>
      </c>
    </row>
    <row r="45" spans="1:9" x14ac:dyDescent="0.25">
      <c r="A45" s="42" t="str">
        <f t="shared" si="3"/>
        <v>BARCELONA</v>
      </c>
      <c r="B45" s="41">
        <f t="shared" si="4"/>
        <v>1119382</v>
      </c>
      <c r="C45" s="41">
        <f t="shared" si="5"/>
        <v>888231</v>
      </c>
      <c r="D45" s="41">
        <f t="shared" si="6"/>
        <v>1</v>
      </c>
      <c r="E45" s="42" t="str">
        <f t="shared" si="2"/>
        <v>VIGO</v>
      </c>
      <c r="F45" s="42">
        <f t="shared" si="7"/>
        <v>85175</v>
      </c>
      <c r="G45" s="42">
        <f t="shared" si="8"/>
        <v>80707</v>
      </c>
    </row>
    <row r="46" spans="1:9" x14ac:dyDescent="0.25">
      <c r="A46" s="42" t="str">
        <f t="shared" si="3"/>
        <v>BILBAO</v>
      </c>
      <c r="B46" s="41">
        <f t="shared" si="4"/>
        <v>18819</v>
      </c>
      <c r="C46" s="41">
        <f t="shared" si="5"/>
        <v>14230</v>
      </c>
      <c r="D46" s="41">
        <f t="shared" si="6"/>
        <v>12</v>
      </c>
      <c r="E46" s="42" t="str">
        <f t="shared" si="2"/>
        <v>ALICANTE</v>
      </c>
      <c r="F46" s="42">
        <f t="shared" si="7"/>
        <v>29764</v>
      </c>
      <c r="G46" s="42">
        <f t="shared" si="8"/>
        <v>28376</v>
      </c>
    </row>
    <row r="47" spans="1:9" x14ac:dyDescent="0.25">
      <c r="A47" s="42" t="str">
        <f t="shared" si="3"/>
        <v>CARTAGENA</v>
      </c>
      <c r="B47" s="41">
        <f t="shared" si="4"/>
        <v>15181</v>
      </c>
      <c r="C47" s="41">
        <f t="shared" si="5"/>
        <v>17258</v>
      </c>
      <c r="D47" s="41">
        <f t="shared" si="6"/>
        <v>13</v>
      </c>
      <c r="E47" s="42" t="str">
        <f t="shared" si="2"/>
        <v>A CORUÑA</v>
      </c>
      <c r="F47" s="42">
        <f t="shared" si="7"/>
        <v>21444</v>
      </c>
      <c r="G47" s="42">
        <f t="shared" si="8"/>
        <v>22907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20134</v>
      </c>
      <c r="G48" s="42">
        <f t="shared" si="8"/>
        <v>18316</v>
      </c>
    </row>
    <row r="49" spans="1:7" x14ac:dyDescent="0.25">
      <c r="A49" s="42" t="str">
        <f t="shared" si="3"/>
        <v>CEUTA</v>
      </c>
      <c r="B49" s="41">
        <f t="shared" si="4"/>
        <v>5500</v>
      </c>
      <c r="C49" s="41">
        <f t="shared" si="5"/>
        <v>1832</v>
      </c>
      <c r="D49" s="41">
        <f t="shared" si="6"/>
        <v>15</v>
      </c>
      <c r="E49" s="42" t="str">
        <f t="shared" si="2"/>
        <v>BILBAO</v>
      </c>
      <c r="F49" s="42">
        <f t="shared" si="7"/>
        <v>18819</v>
      </c>
      <c r="G49" s="42">
        <f t="shared" si="8"/>
        <v>14230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20</v>
      </c>
      <c r="E50" s="42" t="str">
        <f t="shared" si="2"/>
        <v>CARTAGENA</v>
      </c>
      <c r="F50" s="42">
        <f t="shared" si="7"/>
        <v>15181</v>
      </c>
      <c r="G50" s="42">
        <f t="shared" si="8"/>
        <v>17258</v>
      </c>
    </row>
    <row r="51" spans="1:7" x14ac:dyDescent="0.25">
      <c r="A51" s="42" t="str">
        <f t="shared" si="3"/>
        <v>GIJON</v>
      </c>
      <c r="B51" s="41">
        <f t="shared" si="4"/>
        <v>1197</v>
      </c>
      <c r="C51" s="41">
        <f t="shared" si="5"/>
        <v>1391</v>
      </c>
      <c r="D51" s="41">
        <f t="shared" si="6"/>
        <v>21</v>
      </c>
      <c r="E51" s="42" t="str">
        <f t="shared" si="2"/>
        <v>SEVILLA</v>
      </c>
      <c r="F51" s="42">
        <f t="shared" si="7"/>
        <v>11148</v>
      </c>
      <c r="G51" s="42">
        <f t="shared" si="8"/>
        <v>8691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264</v>
      </c>
      <c r="D52" s="41">
        <f t="shared" si="6"/>
        <v>23</v>
      </c>
      <c r="E52" s="42" t="str">
        <f t="shared" si="2"/>
        <v>CEUTA</v>
      </c>
      <c r="F52" s="42">
        <f t="shared" si="7"/>
        <v>5500</v>
      </c>
      <c r="G52" s="42">
        <f t="shared" si="8"/>
        <v>1832</v>
      </c>
    </row>
    <row r="53" spans="1:7" x14ac:dyDescent="0.25">
      <c r="A53" s="42" t="str">
        <f t="shared" si="3"/>
        <v>LAS PALMAS</v>
      </c>
      <c r="B53" s="41">
        <f t="shared" si="4"/>
        <v>276241</v>
      </c>
      <c r="C53" s="41">
        <f t="shared" si="5"/>
        <v>178298</v>
      </c>
      <c r="D53" s="41">
        <f t="shared" si="6"/>
        <v>3</v>
      </c>
      <c r="E53" s="42" t="str">
        <f t="shared" si="2"/>
        <v>SANTANDER</v>
      </c>
      <c r="F53" s="42">
        <f t="shared" si="7"/>
        <v>2705</v>
      </c>
      <c r="G53" s="42">
        <f t="shared" si="8"/>
        <v>4359</v>
      </c>
    </row>
    <row r="54" spans="1:7" x14ac:dyDescent="0.25">
      <c r="A54" s="42" t="str">
        <f t="shared" si="3"/>
        <v>MALAGA</v>
      </c>
      <c r="B54" s="41">
        <f t="shared" si="4"/>
        <v>132622</v>
      </c>
      <c r="C54" s="41">
        <f t="shared" si="5"/>
        <v>113380</v>
      </c>
      <c r="D54" s="41">
        <f t="shared" si="6"/>
        <v>5</v>
      </c>
      <c r="E54" s="42" t="str">
        <f t="shared" si="2"/>
        <v>MOTRIL</v>
      </c>
      <c r="F54" s="42">
        <f t="shared" si="7"/>
        <v>2601</v>
      </c>
      <c r="G54" s="42">
        <f t="shared" si="8"/>
        <v>1157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2579</v>
      </c>
      <c r="G55" s="42">
        <f t="shared" si="8"/>
        <v>4528</v>
      </c>
    </row>
    <row r="56" spans="1:7" x14ac:dyDescent="0.25">
      <c r="A56" s="42" t="str">
        <f t="shared" si="3"/>
        <v>MELILLA</v>
      </c>
      <c r="B56" s="41">
        <f t="shared" si="4"/>
        <v>209</v>
      </c>
      <c r="C56" s="41">
        <f t="shared" si="5"/>
        <v>960</v>
      </c>
      <c r="D56" s="41">
        <f t="shared" si="6"/>
        <v>22</v>
      </c>
      <c r="E56" s="42" t="str">
        <f t="shared" si="2"/>
        <v>TARRAGONA</v>
      </c>
      <c r="F56" s="42">
        <f t="shared" si="9"/>
        <v>1680</v>
      </c>
      <c r="G56" s="42">
        <f t="shared" si="8"/>
        <v>1008</v>
      </c>
    </row>
    <row r="57" spans="1:7" x14ac:dyDescent="0.25">
      <c r="A57" s="42" t="str">
        <f t="shared" si="3"/>
        <v>MOTRIL</v>
      </c>
      <c r="B57" s="41">
        <f t="shared" si="4"/>
        <v>2601</v>
      </c>
      <c r="C57" s="41">
        <f t="shared" si="5"/>
        <v>1157</v>
      </c>
      <c r="D57" s="41">
        <f t="shared" si="6"/>
        <v>17</v>
      </c>
      <c r="E57" s="42" t="str">
        <f t="shared" si="2"/>
        <v>FERROL-SAN CIBRAO</v>
      </c>
      <c r="F57" s="42">
        <f t="shared" si="9"/>
        <v>1453</v>
      </c>
      <c r="G57" s="42">
        <f t="shared" si="8"/>
        <v>1599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1197</v>
      </c>
      <c r="G58" s="42">
        <f t="shared" si="8"/>
        <v>1391</v>
      </c>
    </row>
    <row r="59" spans="1:7" x14ac:dyDescent="0.25">
      <c r="A59" s="42" t="str">
        <f t="shared" si="3"/>
        <v>SANTA CRUZ DE TENERIFE</v>
      </c>
      <c r="B59" s="41">
        <f t="shared" si="4"/>
        <v>240757</v>
      </c>
      <c r="C59" s="41">
        <f t="shared" si="5"/>
        <v>228974</v>
      </c>
      <c r="D59" s="41">
        <f t="shared" si="6"/>
        <v>4</v>
      </c>
      <c r="E59" s="42" t="str">
        <f t="shared" si="2"/>
        <v>MELILLA</v>
      </c>
      <c r="F59" s="42">
        <f t="shared" si="9"/>
        <v>209</v>
      </c>
      <c r="G59" s="42">
        <f t="shared" si="8"/>
        <v>960</v>
      </c>
    </row>
    <row r="60" spans="1:7" x14ac:dyDescent="0.25">
      <c r="A60" s="42" t="str">
        <f t="shared" si="3"/>
        <v>SANTANDER</v>
      </c>
      <c r="B60" s="41">
        <f t="shared" si="4"/>
        <v>2705</v>
      </c>
      <c r="C60" s="41">
        <f t="shared" si="5"/>
        <v>4359</v>
      </c>
      <c r="D60" s="41">
        <f t="shared" si="6"/>
        <v>16</v>
      </c>
      <c r="E60" s="42" t="str">
        <f t="shared" si="2"/>
        <v>HUELVA</v>
      </c>
      <c r="F60" s="42">
        <f t="shared" si="9"/>
        <v>207</v>
      </c>
      <c r="G60" s="42">
        <f t="shared" si="8"/>
        <v>264</v>
      </c>
    </row>
    <row r="61" spans="1:7" x14ac:dyDescent="0.25">
      <c r="A61" s="42" t="str">
        <f t="shared" si="3"/>
        <v>SEVILLA</v>
      </c>
      <c r="B61" s="41">
        <f t="shared" si="4"/>
        <v>11148</v>
      </c>
      <c r="C61" s="41">
        <f t="shared" si="5"/>
        <v>8691</v>
      </c>
      <c r="D61" s="41">
        <f t="shared" si="6"/>
        <v>14</v>
      </c>
      <c r="E61" s="42" t="str">
        <f t="shared" si="2"/>
        <v>BAHIA DE ALGECIRAS</v>
      </c>
      <c r="F61" s="42">
        <f t="shared" si="9"/>
        <v>83</v>
      </c>
      <c r="G61" s="42">
        <f t="shared" si="8"/>
        <v>78</v>
      </c>
    </row>
    <row r="62" spans="1:7" x14ac:dyDescent="0.25">
      <c r="A62" s="42" t="str">
        <f t="shared" si="3"/>
        <v>TARRAGONA</v>
      </c>
      <c r="B62" s="41">
        <f t="shared" si="4"/>
        <v>1680</v>
      </c>
      <c r="C62" s="41">
        <f t="shared" si="5"/>
        <v>1008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114660</v>
      </c>
      <c r="C63" s="41">
        <f t="shared" si="5"/>
        <v>61224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85175</v>
      </c>
      <c r="C64" s="41">
        <f t="shared" si="5"/>
        <v>80707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2579</v>
      </c>
      <c r="C65" s="41">
        <f t="shared" si="5"/>
        <v>4528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19494</v>
      </c>
      <c r="C8" s="12">
        <v>17369</v>
      </c>
      <c r="D8" s="12">
        <v>49103</v>
      </c>
      <c r="E8" s="12">
        <v>48740</v>
      </c>
      <c r="F8" s="13">
        <f t="shared" ref="F8:F35" si="0">((E8*100)/D8)-100</f>
        <v>-0.73926236686149593</v>
      </c>
      <c r="G8" s="1"/>
      <c r="H8" s="1"/>
      <c r="I8" s="1"/>
    </row>
    <row r="9" spans="1:12" x14ac:dyDescent="0.25">
      <c r="A9" s="8" t="s">
        <v>43</v>
      </c>
      <c r="B9" s="9">
        <v>67732</v>
      </c>
      <c r="C9" s="9">
        <v>68307</v>
      </c>
      <c r="D9" s="9">
        <v>192033</v>
      </c>
      <c r="E9" s="9">
        <v>190312</v>
      </c>
      <c r="F9" s="10">
        <f t="shared" si="0"/>
        <v>-0.89620013226893036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256891</v>
      </c>
      <c r="C11" s="9">
        <v>269090</v>
      </c>
      <c r="D11" s="9">
        <v>804480</v>
      </c>
      <c r="E11" s="9">
        <v>909780</v>
      </c>
      <c r="F11" s="10">
        <f t="shared" si="0"/>
        <v>13.089200477326969</v>
      </c>
      <c r="G11" s="1"/>
      <c r="H11" s="1"/>
      <c r="I11" s="1"/>
    </row>
    <row r="12" spans="1:12" x14ac:dyDescent="0.25">
      <c r="A12" s="11" t="s">
        <v>46</v>
      </c>
      <c r="B12" s="12">
        <v>2278</v>
      </c>
      <c r="C12" s="12">
        <v>2968</v>
      </c>
      <c r="D12" s="12">
        <v>11491</v>
      </c>
      <c r="E12" s="12">
        <v>13546</v>
      </c>
      <c r="F12" s="13">
        <f t="shared" si="0"/>
        <v>17.883561047776524</v>
      </c>
      <c r="G12" s="1"/>
      <c r="H12" s="1"/>
      <c r="I12" s="1"/>
    </row>
    <row r="13" spans="1:12" x14ac:dyDescent="0.25">
      <c r="A13" s="8" t="s">
        <v>47</v>
      </c>
      <c r="B13" s="9">
        <v>129243</v>
      </c>
      <c r="C13" s="9">
        <v>122592</v>
      </c>
      <c r="D13" s="9">
        <v>398727</v>
      </c>
      <c r="E13" s="9">
        <v>410463</v>
      </c>
      <c r="F13" s="10">
        <f t="shared" si="0"/>
        <v>2.9433672663250832</v>
      </c>
      <c r="G13" s="1"/>
      <c r="H13" s="1"/>
      <c r="I13" s="1"/>
    </row>
    <row r="14" spans="1:12" x14ac:dyDescent="0.25">
      <c r="A14" s="11" t="s">
        <v>48</v>
      </c>
      <c r="B14" s="12">
        <v>70930</v>
      </c>
      <c r="C14" s="12">
        <v>69036</v>
      </c>
      <c r="D14" s="12">
        <v>188642</v>
      </c>
      <c r="E14" s="12">
        <v>193169</v>
      </c>
      <c r="F14" s="13">
        <f t="shared" si="0"/>
        <v>2.3997837173057945</v>
      </c>
      <c r="G14" s="1"/>
      <c r="H14" s="1"/>
      <c r="I14" s="1"/>
    </row>
    <row r="15" spans="1:12" x14ac:dyDescent="0.25">
      <c r="A15" s="8" t="s">
        <v>49</v>
      </c>
      <c r="B15" s="9">
        <v>6349</v>
      </c>
      <c r="C15" s="9">
        <v>5661</v>
      </c>
      <c r="D15" s="9">
        <v>25297</v>
      </c>
      <c r="E15" s="9">
        <v>24839</v>
      </c>
      <c r="F15" s="10">
        <f t="shared" si="0"/>
        <v>-1.8104913626121686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89182</v>
      </c>
      <c r="C18" s="12">
        <v>99530</v>
      </c>
      <c r="D18" s="12">
        <v>307141</v>
      </c>
      <c r="E18" s="12">
        <v>380260</v>
      </c>
      <c r="F18" s="13">
        <f t="shared" si="0"/>
        <v>23.806329991762738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21270</v>
      </c>
      <c r="C22" s="12">
        <v>20207</v>
      </c>
      <c r="D22" s="12">
        <v>77216</v>
      </c>
      <c r="E22" s="12">
        <v>85881</v>
      </c>
      <c r="F22" s="13">
        <f t="shared" si="0"/>
        <v>11.221767509324494</v>
      </c>
      <c r="G22" s="1"/>
      <c r="H22" s="1"/>
      <c r="I22" s="1"/>
    </row>
    <row r="23" spans="1:9" x14ac:dyDescent="0.25">
      <c r="A23" s="8" t="s">
        <v>57</v>
      </c>
      <c r="B23" s="9">
        <v>6679</v>
      </c>
      <c r="C23" s="9">
        <v>12542</v>
      </c>
      <c r="D23" s="9">
        <v>27483</v>
      </c>
      <c r="E23" s="9">
        <v>34595</v>
      </c>
      <c r="F23" s="10">
        <f t="shared" si="0"/>
        <v>25.877815376778372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12892</v>
      </c>
      <c r="C25" s="9">
        <v>19561</v>
      </c>
      <c r="D25" s="9">
        <v>49128</v>
      </c>
      <c r="E25" s="9">
        <v>66104</v>
      </c>
      <c r="F25" s="10">
        <f t="shared" si="0"/>
        <v>34.554632795961567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2</v>
      </c>
      <c r="E27" s="9">
        <v>1</v>
      </c>
      <c r="F27" s="18">
        <f t="shared" si="0"/>
        <v>-50</v>
      </c>
      <c r="G27" s="1"/>
      <c r="H27" s="1"/>
      <c r="I27" s="1"/>
    </row>
    <row r="28" spans="1:9" x14ac:dyDescent="0.25">
      <c r="A28" s="11" t="s">
        <v>62</v>
      </c>
      <c r="B28" s="12">
        <v>98879</v>
      </c>
      <c r="C28" s="12">
        <v>106433</v>
      </c>
      <c r="D28" s="12">
        <v>453557</v>
      </c>
      <c r="E28" s="12">
        <v>507392</v>
      </c>
      <c r="F28" s="13">
        <f t="shared" si="0"/>
        <v>11.869511439576499</v>
      </c>
      <c r="G28" s="1"/>
      <c r="H28" s="1"/>
      <c r="I28" s="1"/>
    </row>
    <row r="29" spans="1:9" x14ac:dyDescent="0.25">
      <c r="A29" s="8" t="s">
        <v>63</v>
      </c>
      <c r="B29" s="9">
        <v>6187</v>
      </c>
      <c r="C29" s="9">
        <v>6156</v>
      </c>
      <c r="D29" s="9">
        <v>25784</v>
      </c>
      <c r="E29" s="9">
        <v>29821</v>
      </c>
      <c r="F29" s="10">
        <f t="shared" si="0"/>
        <v>15.656996587030719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4</v>
      </c>
      <c r="C31" s="9">
        <v>0</v>
      </c>
      <c r="D31" s="9">
        <v>248</v>
      </c>
      <c r="E31" s="9">
        <v>1</v>
      </c>
      <c r="F31" s="10">
        <f t="shared" si="0"/>
        <v>-99.596774193548384</v>
      </c>
      <c r="G31" s="1"/>
      <c r="H31" s="1"/>
      <c r="I31" s="1"/>
    </row>
    <row r="32" spans="1:9" x14ac:dyDescent="0.25">
      <c r="A32" s="11" t="s">
        <v>66</v>
      </c>
      <c r="B32" s="12">
        <v>15289</v>
      </c>
      <c r="C32" s="12">
        <v>19419</v>
      </c>
      <c r="D32" s="12">
        <v>42724</v>
      </c>
      <c r="E32" s="12">
        <v>53258</v>
      </c>
      <c r="F32" s="13">
        <f t="shared" si="0"/>
        <v>24.655931092594329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5</v>
      </c>
      <c r="E33" s="9">
        <v>0</v>
      </c>
      <c r="F33" s="18">
        <f t="shared" si="0"/>
        <v>-100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803299</v>
      </c>
      <c r="C35" s="15">
        <f t="shared" ref="C35:E35" si="1">SUM(C7:C34)</f>
        <v>838871</v>
      </c>
      <c r="D35" s="15">
        <f t="shared" si="1"/>
        <v>2653068</v>
      </c>
      <c r="E35" s="15">
        <f t="shared" si="1"/>
        <v>2948182</v>
      </c>
      <c r="F35" s="16">
        <f t="shared" si="0"/>
        <v>11.12349928460182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909780</v>
      </c>
      <c r="G38" s="42">
        <f>LOOKUP(E38,$A$38:$A$65,$C$38:$C$65)</f>
        <v>804480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48740</v>
      </c>
      <c r="C39" s="41">
        <f t="shared" ref="C39:C65" si="5">D8</f>
        <v>49103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507392</v>
      </c>
      <c r="G39" s="42">
        <f t="shared" ref="G39:G65" si="8">LOOKUP(E39,$A$38:$A$65,$C$38:$C$65)</f>
        <v>453557</v>
      </c>
    </row>
    <row r="40" spans="1:9" x14ac:dyDescent="0.25">
      <c r="A40" s="42" t="str">
        <f t="shared" si="3"/>
        <v>ALMERIA</v>
      </c>
      <c r="B40" s="41">
        <f t="shared" si="4"/>
        <v>190312</v>
      </c>
      <c r="C40" s="41">
        <f t="shared" si="5"/>
        <v>192033</v>
      </c>
      <c r="D40" s="41">
        <f t="shared" si="6"/>
        <v>6</v>
      </c>
      <c r="E40" s="42" t="str">
        <f t="shared" si="2"/>
        <v>BALEARES</v>
      </c>
      <c r="F40" s="42">
        <f t="shared" si="7"/>
        <v>410463</v>
      </c>
      <c r="G40" s="42">
        <f t="shared" si="8"/>
        <v>398727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380260</v>
      </c>
      <c r="G41" s="42">
        <f t="shared" si="8"/>
        <v>307141</v>
      </c>
    </row>
    <row r="42" spans="1:9" x14ac:dyDescent="0.25">
      <c r="A42" s="42" t="str">
        <f t="shared" si="3"/>
        <v>BAHIA DE ALGECIRAS</v>
      </c>
      <c r="B42" s="41">
        <f t="shared" si="4"/>
        <v>909780</v>
      </c>
      <c r="C42" s="41">
        <f t="shared" si="5"/>
        <v>804480</v>
      </c>
      <c r="D42" s="41">
        <f t="shared" si="6"/>
        <v>1</v>
      </c>
      <c r="E42" s="42" t="str">
        <f t="shared" si="2"/>
        <v>BARCELONA</v>
      </c>
      <c r="F42" s="42">
        <f t="shared" si="7"/>
        <v>193169</v>
      </c>
      <c r="G42" s="42">
        <f t="shared" si="8"/>
        <v>188642</v>
      </c>
    </row>
    <row r="43" spans="1:9" x14ac:dyDescent="0.25">
      <c r="A43" s="42" t="str">
        <f t="shared" si="3"/>
        <v>BAHIA DE CADIZ</v>
      </c>
      <c r="B43" s="41">
        <f t="shared" si="4"/>
        <v>13546</v>
      </c>
      <c r="C43" s="41">
        <f t="shared" si="5"/>
        <v>11491</v>
      </c>
      <c r="D43" s="41">
        <f t="shared" si="6"/>
        <v>14</v>
      </c>
      <c r="E43" s="42" t="str">
        <f t="shared" si="2"/>
        <v>ALMERIA</v>
      </c>
      <c r="F43" s="42">
        <f t="shared" si="7"/>
        <v>190312</v>
      </c>
      <c r="G43" s="42">
        <f t="shared" si="8"/>
        <v>192033</v>
      </c>
    </row>
    <row r="44" spans="1:9" x14ac:dyDescent="0.25">
      <c r="A44" s="42" t="str">
        <f t="shared" si="3"/>
        <v>BALEARES</v>
      </c>
      <c r="B44" s="41">
        <f t="shared" si="4"/>
        <v>410463</v>
      </c>
      <c r="C44" s="41">
        <f t="shared" si="5"/>
        <v>398727</v>
      </c>
      <c r="D44" s="41">
        <f t="shared" si="6"/>
        <v>3</v>
      </c>
      <c r="E44" s="42" t="str">
        <f t="shared" si="2"/>
        <v>LAS PALMAS</v>
      </c>
      <c r="F44" s="42">
        <f t="shared" si="7"/>
        <v>85881</v>
      </c>
      <c r="G44" s="42">
        <f t="shared" si="8"/>
        <v>77216</v>
      </c>
    </row>
    <row r="45" spans="1:9" x14ac:dyDescent="0.25">
      <c r="A45" s="42" t="str">
        <f t="shared" si="3"/>
        <v>BARCELONA</v>
      </c>
      <c r="B45" s="41">
        <f t="shared" si="4"/>
        <v>193169</v>
      </c>
      <c r="C45" s="41">
        <f t="shared" si="5"/>
        <v>188642</v>
      </c>
      <c r="D45" s="41">
        <f t="shared" si="6"/>
        <v>5</v>
      </c>
      <c r="E45" s="42" t="str">
        <f t="shared" si="2"/>
        <v>MELILLA</v>
      </c>
      <c r="F45" s="42">
        <f t="shared" si="7"/>
        <v>66104</v>
      </c>
      <c r="G45" s="42">
        <f t="shared" si="8"/>
        <v>49128</v>
      </c>
    </row>
    <row r="46" spans="1:9" x14ac:dyDescent="0.25">
      <c r="A46" s="42" t="str">
        <f t="shared" si="3"/>
        <v>BILBAO</v>
      </c>
      <c r="B46" s="41">
        <f t="shared" si="4"/>
        <v>24839</v>
      </c>
      <c r="C46" s="41">
        <f t="shared" si="5"/>
        <v>25297</v>
      </c>
      <c r="D46" s="41">
        <f t="shared" si="6"/>
        <v>13</v>
      </c>
      <c r="E46" s="42" t="str">
        <f t="shared" si="2"/>
        <v>VALENCIA</v>
      </c>
      <c r="F46" s="42">
        <f t="shared" si="7"/>
        <v>53258</v>
      </c>
      <c r="G46" s="42">
        <f t="shared" si="8"/>
        <v>42724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48740</v>
      </c>
      <c r="G47" s="42">
        <f t="shared" si="8"/>
        <v>49103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34595</v>
      </c>
      <c r="G48" s="42">
        <f t="shared" si="8"/>
        <v>27483</v>
      </c>
    </row>
    <row r="49" spans="1:7" x14ac:dyDescent="0.25">
      <c r="A49" s="42" t="str">
        <f t="shared" si="3"/>
        <v>CEUTA</v>
      </c>
      <c r="B49" s="41">
        <f t="shared" si="4"/>
        <v>380260</v>
      </c>
      <c r="C49" s="41">
        <f t="shared" si="5"/>
        <v>307141</v>
      </c>
      <c r="D49" s="41">
        <f t="shared" si="6"/>
        <v>4</v>
      </c>
      <c r="E49" s="42" t="str">
        <f t="shared" si="2"/>
        <v>SANTANDER</v>
      </c>
      <c r="F49" s="42">
        <f t="shared" si="7"/>
        <v>29821</v>
      </c>
      <c r="G49" s="42">
        <f t="shared" si="8"/>
        <v>25784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24839</v>
      </c>
      <c r="G50" s="42">
        <f t="shared" si="8"/>
        <v>25297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15</v>
      </c>
      <c r="E51" s="42" t="str">
        <f t="shared" si="2"/>
        <v>BAHIA DE CADIZ</v>
      </c>
      <c r="F51" s="42">
        <f t="shared" si="7"/>
        <v>13546</v>
      </c>
      <c r="G51" s="42">
        <f t="shared" si="8"/>
        <v>11491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20</v>
      </c>
      <c r="G52" s="42">
        <f t="shared" si="8"/>
        <v>7</v>
      </c>
    </row>
    <row r="53" spans="1:7" x14ac:dyDescent="0.25">
      <c r="A53" s="42" t="str">
        <f t="shared" si="3"/>
        <v>LAS PALMAS</v>
      </c>
      <c r="B53" s="41">
        <f t="shared" si="4"/>
        <v>85881</v>
      </c>
      <c r="C53" s="41">
        <f t="shared" si="5"/>
        <v>77216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34595</v>
      </c>
      <c r="C54" s="41">
        <f t="shared" si="5"/>
        <v>27483</v>
      </c>
      <c r="D54" s="41">
        <f t="shared" si="6"/>
        <v>11</v>
      </c>
      <c r="E54" s="42" t="str">
        <f t="shared" si="2"/>
        <v>PASAIA</v>
      </c>
      <c r="F54" s="42">
        <f t="shared" si="7"/>
        <v>1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66104</v>
      </c>
      <c r="C56" s="41">
        <f t="shared" si="5"/>
        <v>49128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1</v>
      </c>
      <c r="C58" s="41">
        <f t="shared" si="5"/>
        <v>2</v>
      </c>
      <c r="D58" s="41">
        <f t="shared" si="6"/>
        <v>17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507392</v>
      </c>
      <c r="C59" s="41">
        <f t="shared" si="5"/>
        <v>453557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29821</v>
      </c>
      <c r="C60" s="41">
        <f t="shared" si="5"/>
        <v>25784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248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53258</v>
      </c>
      <c r="C63" s="41">
        <f t="shared" si="5"/>
        <v>42724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5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118</v>
      </c>
      <c r="C7" s="9">
        <v>99</v>
      </c>
      <c r="D7" s="9">
        <v>929</v>
      </c>
      <c r="E7" s="9">
        <v>994</v>
      </c>
      <c r="F7" s="10">
        <f>((E7*100)/D7)-100</f>
        <v>6.9967707212055927</v>
      </c>
      <c r="G7" s="1"/>
      <c r="H7" s="1"/>
      <c r="I7" s="1"/>
    </row>
    <row r="8" spans="1:12" x14ac:dyDescent="0.25">
      <c r="A8" s="11" t="s">
        <v>42</v>
      </c>
      <c r="B8" s="12">
        <v>178</v>
      </c>
      <c r="C8" s="12">
        <v>183</v>
      </c>
      <c r="D8" s="12">
        <v>982</v>
      </c>
      <c r="E8" s="12">
        <v>1009</v>
      </c>
      <c r="F8" s="13">
        <f t="shared" ref="F8:F35" si="0">((E8*100)/D8)-100</f>
        <v>2.7494908350305565</v>
      </c>
      <c r="G8" s="1"/>
      <c r="H8" s="1"/>
      <c r="I8" s="1"/>
    </row>
    <row r="9" spans="1:12" x14ac:dyDescent="0.25">
      <c r="A9" s="8" t="s">
        <v>43</v>
      </c>
      <c r="B9" s="9">
        <v>335</v>
      </c>
      <c r="C9" s="9">
        <v>359</v>
      </c>
      <c r="D9" s="9">
        <v>1629</v>
      </c>
      <c r="E9" s="9">
        <v>1686</v>
      </c>
      <c r="F9" s="10">
        <f t="shared" si="0"/>
        <v>3.499079189686924</v>
      </c>
      <c r="G9" s="1"/>
      <c r="H9" s="1"/>
      <c r="I9" s="1"/>
    </row>
    <row r="10" spans="1:12" x14ac:dyDescent="0.25">
      <c r="A10" s="11" t="s">
        <v>44</v>
      </c>
      <c r="B10" s="12">
        <v>89</v>
      </c>
      <c r="C10" s="12">
        <v>85</v>
      </c>
      <c r="D10" s="12">
        <v>702</v>
      </c>
      <c r="E10" s="12">
        <v>665</v>
      </c>
      <c r="F10" s="13">
        <f t="shared" si="0"/>
        <v>-5.2706552706552685</v>
      </c>
      <c r="G10" s="1"/>
      <c r="H10" s="1"/>
      <c r="I10" s="1"/>
    </row>
    <row r="11" spans="1:12" x14ac:dyDescent="0.25">
      <c r="A11" s="8" t="s">
        <v>45</v>
      </c>
      <c r="B11" s="9">
        <v>2247</v>
      </c>
      <c r="C11" s="9">
        <v>2811</v>
      </c>
      <c r="D11" s="9">
        <v>14491</v>
      </c>
      <c r="E11" s="9">
        <v>17434</v>
      </c>
      <c r="F11" s="10">
        <f t="shared" si="0"/>
        <v>20.309157408046374</v>
      </c>
      <c r="G11" s="1"/>
      <c r="H11" s="1"/>
      <c r="I11" s="1"/>
    </row>
    <row r="12" spans="1:12" x14ac:dyDescent="0.25">
      <c r="A12" s="11" t="s">
        <v>46</v>
      </c>
      <c r="B12" s="12">
        <v>149</v>
      </c>
      <c r="C12" s="12">
        <v>163</v>
      </c>
      <c r="D12" s="12">
        <v>1159</v>
      </c>
      <c r="E12" s="12">
        <v>1228</v>
      </c>
      <c r="F12" s="13">
        <f t="shared" si="0"/>
        <v>5.9534081104400371</v>
      </c>
      <c r="G12" s="1"/>
      <c r="H12" s="1"/>
      <c r="I12" s="1"/>
    </row>
    <row r="13" spans="1:12" x14ac:dyDescent="0.25">
      <c r="A13" s="8" t="s">
        <v>47</v>
      </c>
      <c r="B13" s="9">
        <v>1422</v>
      </c>
      <c r="C13" s="9">
        <v>1327</v>
      </c>
      <c r="D13" s="9">
        <v>8048</v>
      </c>
      <c r="E13" s="9">
        <v>8063</v>
      </c>
      <c r="F13" s="10">
        <f t="shared" si="0"/>
        <v>0.18638170974155344</v>
      </c>
      <c r="G13" s="1"/>
      <c r="H13" s="1"/>
      <c r="I13" s="1"/>
    </row>
    <row r="14" spans="1:12" x14ac:dyDescent="0.25">
      <c r="A14" s="11" t="s">
        <v>48</v>
      </c>
      <c r="B14" s="12">
        <v>964</v>
      </c>
      <c r="C14" s="12">
        <v>1011</v>
      </c>
      <c r="D14" s="12">
        <v>6454</v>
      </c>
      <c r="E14" s="12">
        <v>6735</v>
      </c>
      <c r="F14" s="13">
        <f t="shared" si="0"/>
        <v>4.3538890610474112</v>
      </c>
      <c r="G14" s="1"/>
      <c r="H14" s="1"/>
      <c r="I14" s="1"/>
    </row>
    <row r="15" spans="1:12" x14ac:dyDescent="0.25">
      <c r="A15" s="8" t="s">
        <v>49</v>
      </c>
      <c r="B15" s="9">
        <v>313</v>
      </c>
      <c r="C15" s="9">
        <v>294</v>
      </c>
      <c r="D15" s="9">
        <v>2435</v>
      </c>
      <c r="E15" s="9">
        <v>2305</v>
      </c>
      <c r="F15" s="10">
        <f t="shared" si="0"/>
        <v>-5.3388090349075981</v>
      </c>
      <c r="G15" s="1"/>
      <c r="H15" s="1"/>
      <c r="I15" s="1"/>
    </row>
    <row r="16" spans="1:12" x14ac:dyDescent="0.25">
      <c r="A16" s="11" t="s">
        <v>50</v>
      </c>
      <c r="B16" s="12">
        <v>146</v>
      </c>
      <c r="C16" s="12">
        <v>117</v>
      </c>
      <c r="D16" s="12">
        <v>1156</v>
      </c>
      <c r="E16" s="12">
        <v>999</v>
      </c>
      <c r="F16" s="13">
        <f t="shared" si="0"/>
        <v>-13.581314878892726</v>
      </c>
      <c r="G16" s="1"/>
      <c r="H16" s="1"/>
      <c r="I16" s="1"/>
    </row>
    <row r="17" spans="1:9" x14ac:dyDescent="0.25">
      <c r="A17" s="8" t="s">
        <v>51</v>
      </c>
      <c r="B17" s="9">
        <v>117</v>
      </c>
      <c r="C17" s="9">
        <v>123</v>
      </c>
      <c r="D17" s="9">
        <v>836</v>
      </c>
      <c r="E17" s="9">
        <v>985</v>
      </c>
      <c r="F17" s="10">
        <f t="shared" si="0"/>
        <v>17.822966507177028</v>
      </c>
      <c r="G17" s="1"/>
      <c r="H17" s="1"/>
      <c r="I17" s="1"/>
    </row>
    <row r="18" spans="1:9" x14ac:dyDescent="0.25">
      <c r="A18" s="11" t="s">
        <v>52</v>
      </c>
      <c r="B18" s="12">
        <v>949</v>
      </c>
      <c r="C18" s="12">
        <v>1433</v>
      </c>
      <c r="D18" s="12">
        <v>6399</v>
      </c>
      <c r="E18" s="12">
        <v>9487</v>
      </c>
      <c r="F18" s="13">
        <f t="shared" si="0"/>
        <v>48.257540240662593</v>
      </c>
      <c r="G18" s="1"/>
      <c r="H18" s="1"/>
      <c r="I18" s="1"/>
    </row>
    <row r="19" spans="1:9" x14ac:dyDescent="0.25">
      <c r="A19" s="8" t="s">
        <v>53</v>
      </c>
      <c r="B19" s="9">
        <v>87</v>
      </c>
      <c r="C19" s="9">
        <v>106</v>
      </c>
      <c r="D19" s="9">
        <v>732</v>
      </c>
      <c r="E19" s="9">
        <v>859</v>
      </c>
      <c r="F19" s="10">
        <f t="shared" si="0"/>
        <v>17.349726775956285</v>
      </c>
      <c r="G19" s="1"/>
      <c r="H19" s="1"/>
      <c r="I19" s="1"/>
    </row>
    <row r="20" spans="1:9" x14ac:dyDescent="0.25">
      <c r="A20" s="11" t="s">
        <v>54</v>
      </c>
      <c r="B20" s="12">
        <v>74</v>
      </c>
      <c r="C20" s="12">
        <v>79</v>
      </c>
      <c r="D20" s="12">
        <v>650</v>
      </c>
      <c r="E20" s="12">
        <v>715</v>
      </c>
      <c r="F20" s="13">
        <f t="shared" si="0"/>
        <v>10</v>
      </c>
      <c r="G20" s="1"/>
      <c r="H20" s="1"/>
      <c r="I20" s="1"/>
    </row>
    <row r="21" spans="1:9" x14ac:dyDescent="0.25">
      <c r="A21" s="8" t="s">
        <v>55</v>
      </c>
      <c r="B21" s="9">
        <v>132</v>
      </c>
      <c r="C21" s="9">
        <v>188</v>
      </c>
      <c r="D21" s="9">
        <v>1040</v>
      </c>
      <c r="E21" s="9">
        <v>1095</v>
      </c>
      <c r="F21" s="10">
        <f t="shared" si="0"/>
        <v>5.288461538461533</v>
      </c>
      <c r="G21" s="1"/>
      <c r="H21" s="1"/>
      <c r="I21" s="1"/>
    </row>
    <row r="22" spans="1:9" x14ac:dyDescent="0.25">
      <c r="A22" s="11" t="s">
        <v>56</v>
      </c>
      <c r="B22" s="12">
        <v>844</v>
      </c>
      <c r="C22" s="12">
        <v>919</v>
      </c>
      <c r="D22" s="12">
        <v>6834</v>
      </c>
      <c r="E22" s="12">
        <v>6947</v>
      </c>
      <c r="F22" s="13">
        <f t="shared" si="0"/>
        <v>1.6534972197834321</v>
      </c>
      <c r="G22" s="1"/>
      <c r="H22" s="1"/>
      <c r="I22" s="1"/>
    </row>
    <row r="23" spans="1:9" x14ac:dyDescent="0.25">
      <c r="A23" s="8" t="s">
        <v>57</v>
      </c>
      <c r="B23" s="9">
        <v>169</v>
      </c>
      <c r="C23" s="9">
        <v>194</v>
      </c>
      <c r="D23" s="9">
        <v>1186</v>
      </c>
      <c r="E23" s="9">
        <v>1298</v>
      </c>
      <c r="F23" s="10">
        <f t="shared" si="0"/>
        <v>9.4435075885328814</v>
      </c>
      <c r="G23" s="1"/>
      <c r="H23" s="1"/>
      <c r="I23" s="1"/>
    </row>
    <row r="24" spans="1:9" x14ac:dyDescent="0.25">
      <c r="A24" s="11" t="s">
        <v>58</v>
      </c>
      <c r="B24" s="12">
        <v>85</v>
      </c>
      <c r="C24" s="12">
        <v>119</v>
      </c>
      <c r="D24" s="12">
        <v>703</v>
      </c>
      <c r="E24" s="12">
        <v>733</v>
      </c>
      <c r="F24" s="13">
        <f t="shared" si="0"/>
        <v>4.2674253200569012</v>
      </c>
      <c r="G24" s="1"/>
      <c r="H24" s="1"/>
      <c r="I24" s="1"/>
    </row>
    <row r="25" spans="1:9" x14ac:dyDescent="0.25">
      <c r="A25" s="8" t="s">
        <v>59</v>
      </c>
      <c r="B25" s="9">
        <v>125</v>
      </c>
      <c r="C25" s="9">
        <v>154</v>
      </c>
      <c r="D25" s="9">
        <v>750</v>
      </c>
      <c r="E25" s="9">
        <v>913</v>
      </c>
      <c r="F25" s="10">
        <f t="shared" si="0"/>
        <v>21.733333333333334</v>
      </c>
      <c r="G25" s="1"/>
      <c r="H25" s="1"/>
      <c r="I25" s="1"/>
    </row>
    <row r="26" spans="1:9" x14ac:dyDescent="0.25">
      <c r="A26" s="11" t="s">
        <v>60</v>
      </c>
      <c r="B26" s="12">
        <v>27</v>
      </c>
      <c r="C26" s="12">
        <v>38</v>
      </c>
      <c r="D26" s="12">
        <v>310</v>
      </c>
      <c r="E26" s="12">
        <v>299</v>
      </c>
      <c r="F26" s="13">
        <f t="shared" si="0"/>
        <v>-3.5483870967741922</v>
      </c>
      <c r="G26" s="1"/>
      <c r="H26" s="1"/>
      <c r="I26" s="1"/>
    </row>
    <row r="27" spans="1:9" x14ac:dyDescent="0.25">
      <c r="A27" s="8" t="s">
        <v>61</v>
      </c>
      <c r="B27" s="9">
        <v>107</v>
      </c>
      <c r="C27" s="9">
        <v>98</v>
      </c>
      <c r="D27" s="9">
        <v>1015</v>
      </c>
      <c r="E27" s="9">
        <v>952</v>
      </c>
      <c r="F27" s="10">
        <f t="shared" si="0"/>
        <v>-6.2068965517241423</v>
      </c>
      <c r="G27" s="1"/>
      <c r="H27" s="1"/>
      <c r="I27" s="1"/>
    </row>
    <row r="28" spans="1:9" x14ac:dyDescent="0.25">
      <c r="A28" s="11" t="s">
        <v>62</v>
      </c>
      <c r="B28" s="12">
        <v>1550</v>
      </c>
      <c r="C28" s="12">
        <v>1547</v>
      </c>
      <c r="D28" s="12">
        <v>11625</v>
      </c>
      <c r="E28" s="12">
        <v>11761</v>
      </c>
      <c r="F28" s="13">
        <f t="shared" si="0"/>
        <v>1.1698924731182814</v>
      </c>
      <c r="G28" s="1"/>
      <c r="H28" s="1"/>
      <c r="I28" s="1"/>
    </row>
    <row r="29" spans="1:9" x14ac:dyDescent="0.25">
      <c r="A29" s="8" t="s">
        <v>63</v>
      </c>
      <c r="B29" s="9">
        <v>114</v>
      </c>
      <c r="C29" s="9">
        <v>115</v>
      </c>
      <c r="D29" s="9">
        <v>1023</v>
      </c>
      <c r="E29" s="9">
        <v>1002</v>
      </c>
      <c r="F29" s="10">
        <f t="shared" si="0"/>
        <v>-2.0527859237536603</v>
      </c>
      <c r="G29" s="1"/>
      <c r="H29" s="1"/>
      <c r="I29" s="1"/>
    </row>
    <row r="30" spans="1:9" x14ac:dyDescent="0.25">
      <c r="A30" s="11" t="s">
        <v>64</v>
      </c>
      <c r="B30" s="12">
        <v>139</v>
      </c>
      <c r="C30" s="12">
        <v>104</v>
      </c>
      <c r="D30" s="12">
        <v>996</v>
      </c>
      <c r="E30" s="12">
        <v>886</v>
      </c>
      <c r="F30" s="13">
        <f t="shared" si="0"/>
        <v>-11.044176706827315</v>
      </c>
      <c r="G30" s="1"/>
      <c r="H30" s="1"/>
      <c r="I30" s="1"/>
    </row>
    <row r="31" spans="1:9" x14ac:dyDescent="0.25">
      <c r="A31" s="8" t="s">
        <v>65</v>
      </c>
      <c r="B31" s="9">
        <v>201</v>
      </c>
      <c r="C31" s="9">
        <v>244</v>
      </c>
      <c r="D31" s="9">
        <v>1762</v>
      </c>
      <c r="E31" s="9">
        <v>1897</v>
      </c>
      <c r="F31" s="10">
        <f t="shared" si="0"/>
        <v>7.6617480136208798</v>
      </c>
      <c r="G31" s="1"/>
      <c r="H31" s="1"/>
      <c r="I31" s="1"/>
    </row>
    <row r="32" spans="1:9" x14ac:dyDescent="0.25">
      <c r="A32" s="11" t="s">
        <v>66</v>
      </c>
      <c r="B32" s="12">
        <v>609</v>
      </c>
      <c r="C32" s="12">
        <v>666</v>
      </c>
      <c r="D32" s="12">
        <v>4773</v>
      </c>
      <c r="E32" s="12">
        <v>4871</v>
      </c>
      <c r="F32" s="13">
        <f t="shared" si="0"/>
        <v>2.0532160067043748</v>
      </c>
      <c r="G32" s="1"/>
      <c r="H32" s="1"/>
      <c r="I32" s="1"/>
    </row>
    <row r="33" spans="1:9" x14ac:dyDescent="0.25">
      <c r="A33" s="8" t="s">
        <v>67</v>
      </c>
      <c r="B33" s="9">
        <v>181</v>
      </c>
      <c r="C33" s="9">
        <v>180</v>
      </c>
      <c r="D33" s="9">
        <v>1555</v>
      </c>
      <c r="E33" s="9">
        <v>1682</v>
      </c>
      <c r="F33" s="10">
        <f t="shared" si="0"/>
        <v>8.1672025723472643</v>
      </c>
      <c r="G33" s="1"/>
      <c r="H33" s="1"/>
      <c r="I33" s="1"/>
    </row>
    <row r="34" spans="1:9" x14ac:dyDescent="0.25">
      <c r="A34" s="11" t="s">
        <v>68</v>
      </c>
      <c r="B34" s="12">
        <v>25</v>
      </c>
      <c r="C34" s="12">
        <v>24</v>
      </c>
      <c r="D34" s="12">
        <v>241</v>
      </c>
      <c r="E34" s="12">
        <v>212</v>
      </c>
      <c r="F34" s="13">
        <f t="shared" si="0"/>
        <v>-12.033195020746888</v>
      </c>
      <c r="G34" s="1"/>
      <c r="H34" s="1"/>
      <c r="I34" s="1"/>
    </row>
    <row r="35" spans="1:9" x14ac:dyDescent="0.25">
      <c r="A35" s="14" t="s">
        <v>69</v>
      </c>
      <c r="B35" s="15">
        <f>SUM(B7:B34)</f>
        <v>11496</v>
      </c>
      <c r="C35" s="15">
        <f t="shared" ref="C35:E35" si="1">SUM(C7:C34)</f>
        <v>12780</v>
      </c>
      <c r="D35" s="15">
        <f t="shared" si="1"/>
        <v>80415</v>
      </c>
      <c r="E35" s="15">
        <f t="shared" si="1"/>
        <v>87712</v>
      </c>
      <c r="F35" s="16">
        <f t="shared" si="0"/>
        <v>9.0741777031648354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994</v>
      </c>
      <c r="C38" s="41">
        <f>D7</f>
        <v>929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17434</v>
      </c>
      <c r="G38" s="42">
        <f>LOOKUP(E38,$A$38:$A$65,$C$38:$C$65)</f>
        <v>14491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1009</v>
      </c>
      <c r="C39" s="41">
        <f t="shared" ref="C39:C65" si="5">D8</f>
        <v>982</v>
      </c>
      <c r="D39" s="41">
        <f t="shared" ref="D39:D65" si="6">_xlfn.RANK.EQ(B39,$B$38:$B$65)+COUNTIF($B$38:$B$65,B39)-1</f>
        <v>15</v>
      </c>
      <c r="E39" s="42" t="str">
        <f t="shared" si="2"/>
        <v>SANTA CRUZ DE TENERIFE</v>
      </c>
      <c r="F39" s="42">
        <f t="shared" ref="F39:F54" si="7">LOOKUP(E39,$A$38:$A$65,$B$38:$B$65)</f>
        <v>11761</v>
      </c>
      <c r="G39" s="42">
        <f t="shared" ref="G39:G65" si="8">LOOKUP(E39,$A$38:$A$65,$C$38:$C$65)</f>
        <v>11625</v>
      </c>
    </row>
    <row r="40" spans="1:9" x14ac:dyDescent="0.25">
      <c r="A40" s="42" t="str">
        <f t="shared" si="3"/>
        <v>ALMERIA</v>
      </c>
      <c r="B40" s="41">
        <f t="shared" si="4"/>
        <v>1686</v>
      </c>
      <c r="C40" s="41">
        <f t="shared" si="5"/>
        <v>1629</v>
      </c>
      <c r="D40" s="41">
        <f t="shared" si="6"/>
        <v>10</v>
      </c>
      <c r="E40" s="42" t="str">
        <f t="shared" si="2"/>
        <v>CEUTA</v>
      </c>
      <c r="F40" s="42">
        <f t="shared" si="7"/>
        <v>9487</v>
      </c>
      <c r="G40" s="42">
        <f t="shared" si="8"/>
        <v>6399</v>
      </c>
    </row>
    <row r="41" spans="1:9" x14ac:dyDescent="0.25">
      <c r="A41" s="42" t="str">
        <f t="shared" si="3"/>
        <v>AVILES</v>
      </c>
      <c r="B41" s="41">
        <f t="shared" si="4"/>
        <v>665</v>
      </c>
      <c r="C41" s="41">
        <f t="shared" si="5"/>
        <v>702</v>
      </c>
      <c r="D41" s="41">
        <f t="shared" si="6"/>
        <v>26</v>
      </c>
      <c r="E41" s="42" t="str">
        <f t="shared" si="2"/>
        <v>BALEARES</v>
      </c>
      <c r="F41" s="42">
        <f t="shared" si="7"/>
        <v>8063</v>
      </c>
      <c r="G41" s="42">
        <f t="shared" si="8"/>
        <v>8048</v>
      </c>
    </row>
    <row r="42" spans="1:9" x14ac:dyDescent="0.25">
      <c r="A42" s="42" t="str">
        <f t="shared" si="3"/>
        <v>BAHIA DE ALGECIRAS</v>
      </c>
      <c r="B42" s="41">
        <f t="shared" si="4"/>
        <v>17434</v>
      </c>
      <c r="C42" s="41">
        <f t="shared" si="5"/>
        <v>14491</v>
      </c>
      <c r="D42" s="41">
        <f t="shared" si="6"/>
        <v>1</v>
      </c>
      <c r="E42" s="42" t="str">
        <f t="shared" si="2"/>
        <v>LAS PALMAS</v>
      </c>
      <c r="F42" s="42">
        <f t="shared" si="7"/>
        <v>6947</v>
      </c>
      <c r="G42" s="42">
        <f t="shared" si="8"/>
        <v>6834</v>
      </c>
    </row>
    <row r="43" spans="1:9" x14ac:dyDescent="0.25">
      <c r="A43" s="42" t="str">
        <f t="shared" si="3"/>
        <v>BAHIA DE CADIZ</v>
      </c>
      <c r="B43" s="41">
        <f t="shared" si="4"/>
        <v>1228</v>
      </c>
      <c r="C43" s="41">
        <f t="shared" si="5"/>
        <v>1159</v>
      </c>
      <c r="D43" s="41">
        <f t="shared" si="6"/>
        <v>13</v>
      </c>
      <c r="E43" s="42" t="str">
        <f t="shared" si="2"/>
        <v>BARCELONA</v>
      </c>
      <c r="F43" s="42">
        <f t="shared" si="7"/>
        <v>6735</v>
      </c>
      <c r="G43" s="42">
        <f t="shared" si="8"/>
        <v>6454</v>
      </c>
    </row>
    <row r="44" spans="1:9" x14ac:dyDescent="0.25">
      <c r="A44" s="42" t="str">
        <f t="shared" si="3"/>
        <v>BALEARES</v>
      </c>
      <c r="B44" s="41">
        <f t="shared" si="4"/>
        <v>8063</v>
      </c>
      <c r="C44" s="41">
        <f t="shared" si="5"/>
        <v>8048</v>
      </c>
      <c r="D44" s="41">
        <f t="shared" si="6"/>
        <v>4</v>
      </c>
      <c r="E44" s="42" t="str">
        <f t="shared" si="2"/>
        <v>VALENCIA</v>
      </c>
      <c r="F44" s="42">
        <f t="shared" si="7"/>
        <v>4871</v>
      </c>
      <c r="G44" s="42">
        <f t="shared" si="8"/>
        <v>4773</v>
      </c>
    </row>
    <row r="45" spans="1:9" x14ac:dyDescent="0.25">
      <c r="A45" s="42" t="str">
        <f t="shared" si="3"/>
        <v>BARCELONA</v>
      </c>
      <c r="B45" s="41">
        <f t="shared" si="4"/>
        <v>6735</v>
      </c>
      <c r="C45" s="41">
        <f t="shared" si="5"/>
        <v>6454</v>
      </c>
      <c r="D45" s="41">
        <f t="shared" si="6"/>
        <v>6</v>
      </c>
      <c r="E45" s="42" t="str">
        <f t="shared" si="2"/>
        <v>BILBAO</v>
      </c>
      <c r="F45" s="42">
        <f t="shared" si="7"/>
        <v>2305</v>
      </c>
      <c r="G45" s="42">
        <f t="shared" si="8"/>
        <v>2435</v>
      </c>
    </row>
    <row r="46" spans="1:9" x14ac:dyDescent="0.25">
      <c r="A46" s="42" t="str">
        <f t="shared" si="3"/>
        <v>BILBAO</v>
      </c>
      <c r="B46" s="41">
        <f t="shared" si="4"/>
        <v>2305</v>
      </c>
      <c r="C46" s="41">
        <f t="shared" si="5"/>
        <v>2435</v>
      </c>
      <c r="D46" s="41">
        <f t="shared" si="6"/>
        <v>8</v>
      </c>
      <c r="E46" s="42" t="str">
        <f t="shared" si="2"/>
        <v>TARRAGONA</v>
      </c>
      <c r="F46" s="42">
        <f t="shared" si="7"/>
        <v>1897</v>
      </c>
      <c r="G46" s="42">
        <f t="shared" si="8"/>
        <v>1762</v>
      </c>
    </row>
    <row r="47" spans="1:9" x14ac:dyDescent="0.25">
      <c r="A47" s="42" t="str">
        <f t="shared" si="3"/>
        <v>CARTAGENA</v>
      </c>
      <c r="B47" s="41">
        <f t="shared" si="4"/>
        <v>999</v>
      </c>
      <c r="C47" s="41">
        <f t="shared" si="5"/>
        <v>1156</v>
      </c>
      <c r="D47" s="41">
        <f t="shared" si="6"/>
        <v>17</v>
      </c>
      <c r="E47" s="42" t="str">
        <f t="shared" si="2"/>
        <v>ALMERIA</v>
      </c>
      <c r="F47" s="42">
        <f t="shared" si="7"/>
        <v>1686</v>
      </c>
      <c r="G47" s="42">
        <f t="shared" si="8"/>
        <v>1629</v>
      </c>
    </row>
    <row r="48" spans="1:9" x14ac:dyDescent="0.25">
      <c r="A48" s="42" t="str">
        <f t="shared" si="3"/>
        <v>CASTELLON</v>
      </c>
      <c r="B48" s="41">
        <f t="shared" si="4"/>
        <v>985</v>
      </c>
      <c r="C48" s="41">
        <f t="shared" si="5"/>
        <v>836</v>
      </c>
      <c r="D48" s="41">
        <f t="shared" si="6"/>
        <v>19</v>
      </c>
      <c r="E48" s="42" t="str">
        <f t="shared" si="2"/>
        <v>VIGO</v>
      </c>
      <c r="F48" s="42">
        <f t="shared" si="7"/>
        <v>1682</v>
      </c>
      <c r="G48" s="42">
        <f t="shared" si="8"/>
        <v>1555</v>
      </c>
    </row>
    <row r="49" spans="1:7" x14ac:dyDescent="0.25">
      <c r="A49" s="42" t="str">
        <f t="shared" si="3"/>
        <v>CEUTA</v>
      </c>
      <c r="B49" s="41">
        <f t="shared" si="4"/>
        <v>9487</v>
      </c>
      <c r="C49" s="41">
        <f t="shared" si="5"/>
        <v>6399</v>
      </c>
      <c r="D49" s="41">
        <f t="shared" si="6"/>
        <v>3</v>
      </c>
      <c r="E49" s="42" t="str">
        <f t="shared" si="2"/>
        <v>MALAGA</v>
      </c>
      <c r="F49" s="42">
        <f t="shared" si="7"/>
        <v>1298</v>
      </c>
      <c r="G49" s="42">
        <f t="shared" si="8"/>
        <v>1186</v>
      </c>
    </row>
    <row r="50" spans="1:7" x14ac:dyDescent="0.25">
      <c r="A50" s="42" t="str">
        <f t="shared" si="3"/>
        <v>FERROL-SAN CIBRAO</v>
      </c>
      <c r="B50" s="41">
        <f t="shared" si="4"/>
        <v>859</v>
      </c>
      <c r="C50" s="41">
        <f t="shared" si="5"/>
        <v>732</v>
      </c>
      <c r="D50" s="41">
        <f t="shared" si="6"/>
        <v>23</v>
      </c>
      <c r="E50" s="42" t="str">
        <f t="shared" si="2"/>
        <v>BAHIA DE CADIZ</v>
      </c>
      <c r="F50" s="42">
        <f t="shared" si="7"/>
        <v>1228</v>
      </c>
      <c r="G50" s="42">
        <f t="shared" si="8"/>
        <v>1159</v>
      </c>
    </row>
    <row r="51" spans="1:7" x14ac:dyDescent="0.25">
      <c r="A51" s="42" t="str">
        <f t="shared" si="3"/>
        <v>GIJON</v>
      </c>
      <c r="B51" s="41">
        <f t="shared" si="4"/>
        <v>715</v>
      </c>
      <c r="C51" s="41">
        <f t="shared" si="5"/>
        <v>650</v>
      </c>
      <c r="D51" s="41">
        <f t="shared" si="6"/>
        <v>25</v>
      </c>
      <c r="E51" s="42" t="str">
        <f t="shared" si="2"/>
        <v>HUELVA</v>
      </c>
      <c r="F51" s="42">
        <f t="shared" si="7"/>
        <v>1095</v>
      </c>
      <c r="G51" s="42">
        <f t="shared" si="8"/>
        <v>1040</v>
      </c>
    </row>
    <row r="52" spans="1:7" x14ac:dyDescent="0.25">
      <c r="A52" s="42" t="str">
        <f t="shared" si="3"/>
        <v>HUELVA</v>
      </c>
      <c r="B52" s="41">
        <f t="shared" si="4"/>
        <v>1095</v>
      </c>
      <c r="C52" s="41">
        <f t="shared" si="5"/>
        <v>1040</v>
      </c>
      <c r="D52" s="41">
        <f t="shared" si="6"/>
        <v>14</v>
      </c>
      <c r="E52" s="42" t="str">
        <f t="shared" si="2"/>
        <v>ALICANTE</v>
      </c>
      <c r="F52" s="42">
        <f t="shared" si="7"/>
        <v>1009</v>
      </c>
      <c r="G52" s="42">
        <f t="shared" si="8"/>
        <v>982</v>
      </c>
    </row>
    <row r="53" spans="1:7" x14ac:dyDescent="0.25">
      <c r="A53" s="42" t="str">
        <f t="shared" si="3"/>
        <v>LAS PALMAS</v>
      </c>
      <c r="B53" s="41">
        <f t="shared" si="4"/>
        <v>6947</v>
      </c>
      <c r="C53" s="41">
        <f t="shared" si="5"/>
        <v>6834</v>
      </c>
      <c r="D53" s="41">
        <f t="shared" si="6"/>
        <v>5</v>
      </c>
      <c r="E53" s="42" t="str">
        <f t="shared" si="2"/>
        <v>SANTANDER</v>
      </c>
      <c r="F53" s="42">
        <f t="shared" si="7"/>
        <v>1002</v>
      </c>
      <c r="G53" s="42">
        <f t="shared" si="8"/>
        <v>1023</v>
      </c>
    </row>
    <row r="54" spans="1:7" x14ac:dyDescent="0.25">
      <c r="A54" s="42" t="str">
        <f t="shared" si="3"/>
        <v>MALAGA</v>
      </c>
      <c r="B54" s="41">
        <f t="shared" si="4"/>
        <v>1298</v>
      </c>
      <c r="C54" s="41">
        <f t="shared" si="5"/>
        <v>1186</v>
      </c>
      <c r="D54" s="41">
        <f t="shared" si="6"/>
        <v>12</v>
      </c>
      <c r="E54" s="42" t="str">
        <f t="shared" si="2"/>
        <v>CARTAGENA</v>
      </c>
      <c r="F54" s="42">
        <f t="shared" si="7"/>
        <v>999</v>
      </c>
      <c r="G54" s="42">
        <f t="shared" si="8"/>
        <v>1156</v>
      </c>
    </row>
    <row r="55" spans="1:7" x14ac:dyDescent="0.25">
      <c r="A55" s="42" t="str">
        <f t="shared" si="3"/>
        <v>MARIN Y RIA DE PONTEVEDRA</v>
      </c>
      <c r="B55" s="41">
        <f t="shared" si="4"/>
        <v>733</v>
      </c>
      <c r="C55" s="41">
        <f t="shared" si="5"/>
        <v>703</v>
      </c>
      <c r="D55" s="41">
        <f t="shared" si="6"/>
        <v>24</v>
      </c>
      <c r="E55" s="42" t="str">
        <f t="shared" si="2"/>
        <v>A CORUÑA</v>
      </c>
      <c r="F55" s="42">
        <f t="shared" ref="F55:F65" si="9">LOOKUP(E55,$A$38:$A$65,$B$38:$B$65)</f>
        <v>994</v>
      </c>
      <c r="G55" s="42">
        <f t="shared" si="8"/>
        <v>929</v>
      </c>
    </row>
    <row r="56" spans="1:7" x14ac:dyDescent="0.25">
      <c r="A56" s="42" t="str">
        <f t="shared" si="3"/>
        <v>MELILLA</v>
      </c>
      <c r="B56" s="41">
        <f t="shared" si="4"/>
        <v>913</v>
      </c>
      <c r="C56" s="41">
        <f t="shared" si="5"/>
        <v>750</v>
      </c>
      <c r="D56" s="41">
        <f t="shared" si="6"/>
        <v>21</v>
      </c>
      <c r="E56" s="42" t="str">
        <f t="shared" si="2"/>
        <v>CASTELLON</v>
      </c>
      <c r="F56" s="42">
        <f t="shared" si="9"/>
        <v>985</v>
      </c>
      <c r="G56" s="42">
        <f t="shared" si="8"/>
        <v>836</v>
      </c>
    </row>
    <row r="57" spans="1:7" x14ac:dyDescent="0.25">
      <c r="A57" s="42" t="str">
        <f t="shared" si="3"/>
        <v>MOTRIL</v>
      </c>
      <c r="B57" s="41">
        <f t="shared" si="4"/>
        <v>299</v>
      </c>
      <c r="C57" s="41">
        <f t="shared" si="5"/>
        <v>310</v>
      </c>
      <c r="D57" s="41">
        <f t="shared" si="6"/>
        <v>27</v>
      </c>
      <c r="E57" s="42" t="str">
        <f t="shared" si="2"/>
        <v>PASAIA</v>
      </c>
      <c r="F57" s="42">
        <f t="shared" si="9"/>
        <v>952</v>
      </c>
      <c r="G57" s="42">
        <f t="shared" si="8"/>
        <v>1015</v>
      </c>
    </row>
    <row r="58" spans="1:7" x14ac:dyDescent="0.25">
      <c r="A58" s="42" t="str">
        <f t="shared" si="3"/>
        <v>PASAIA</v>
      </c>
      <c r="B58" s="41">
        <f t="shared" si="4"/>
        <v>952</v>
      </c>
      <c r="C58" s="41">
        <f t="shared" si="5"/>
        <v>1015</v>
      </c>
      <c r="D58" s="41">
        <f t="shared" si="6"/>
        <v>20</v>
      </c>
      <c r="E58" s="42" t="str">
        <f t="shared" si="2"/>
        <v>MELILLA</v>
      </c>
      <c r="F58" s="42">
        <f t="shared" si="9"/>
        <v>913</v>
      </c>
      <c r="G58" s="42">
        <f t="shared" si="8"/>
        <v>750</v>
      </c>
    </row>
    <row r="59" spans="1:7" x14ac:dyDescent="0.25">
      <c r="A59" s="42" t="str">
        <f t="shared" si="3"/>
        <v>SANTA CRUZ DE TENERIFE</v>
      </c>
      <c r="B59" s="41">
        <f t="shared" si="4"/>
        <v>11761</v>
      </c>
      <c r="C59" s="41">
        <f t="shared" si="5"/>
        <v>11625</v>
      </c>
      <c r="D59" s="41">
        <f t="shared" si="6"/>
        <v>2</v>
      </c>
      <c r="E59" s="42" t="str">
        <f t="shared" si="2"/>
        <v>SEVILLA</v>
      </c>
      <c r="F59" s="42">
        <f t="shared" si="9"/>
        <v>886</v>
      </c>
      <c r="G59" s="42">
        <f t="shared" si="8"/>
        <v>996</v>
      </c>
    </row>
    <row r="60" spans="1:7" x14ac:dyDescent="0.25">
      <c r="A60" s="42" t="str">
        <f t="shared" si="3"/>
        <v>SANTANDER</v>
      </c>
      <c r="B60" s="41">
        <f t="shared" si="4"/>
        <v>1002</v>
      </c>
      <c r="C60" s="41">
        <f t="shared" si="5"/>
        <v>1023</v>
      </c>
      <c r="D60" s="41">
        <f t="shared" si="6"/>
        <v>16</v>
      </c>
      <c r="E60" s="42" t="str">
        <f t="shared" si="2"/>
        <v>FERROL-SAN CIBRAO</v>
      </c>
      <c r="F60" s="42">
        <f t="shared" si="9"/>
        <v>859</v>
      </c>
      <c r="G60" s="42">
        <f t="shared" si="8"/>
        <v>732</v>
      </c>
    </row>
    <row r="61" spans="1:7" x14ac:dyDescent="0.25">
      <c r="A61" s="42" t="str">
        <f t="shared" si="3"/>
        <v>SEVILLA</v>
      </c>
      <c r="B61" s="41">
        <f t="shared" si="4"/>
        <v>886</v>
      </c>
      <c r="C61" s="41">
        <f t="shared" si="5"/>
        <v>996</v>
      </c>
      <c r="D61" s="41">
        <f t="shared" si="6"/>
        <v>22</v>
      </c>
      <c r="E61" s="42" t="str">
        <f t="shared" si="2"/>
        <v>MARIN Y RIA DE PONTEVEDRA</v>
      </c>
      <c r="F61" s="42">
        <f t="shared" si="9"/>
        <v>733</v>
      </c>
      <c r="G61" s="42">
        <f t="shared" si="8"/>
        <v>703</v>
      </c>
    </row>
    <row r="62" spans="1:7" x14ac:dyDescent="0.25">
      <c r="A62" s="42" t="str">
        <f t="shared" si="3"/>
        <v>TARRAGONA</v>
      </c>
      <c r="B62" s="41">
        <f t="shared" si="4"/>
        <v>1897</v>
      </c>
      <c r="C62" s="41">
        <f t="shared" si="5"/>
        <v>1762</v>
      </c>
      <c r="D62" s="41">
        <f t="shared" si="6"/>
        <v>9</v>
      </c>
      <c r="E62" s="42" t="str">
        <f t="shared" si="2"/>
        <v>GIJON</v>
      </c>
      <c r="F62" s="42">
        <f t="shared" si="9"/>
        <v>715</v>
      </c>
      <c r="G62" s="42">
        <f t="shared" si="8"/>
        <v>650</v>
      </c>
    </row>
    <row r="63" spans="1:7" x14ac:dyDescent="0.25">
      <c r="A63" s="42" t="str">
        <f t="shared" si="3"/>
        <v>VALENCIA</v>
      </c>
      <c r="B63" s="41">
        <f t="shared" si="4"/>
        <v>4871</v>
      </c>
      <c r="C63" s="41">
        <f t="shared" si="5"/>
        <v>4773</v>
      </c>
      <c r="D63" s="41">
        <f t="shared" si="6"/>
        <v>7</v>
      </c>
      <c r="E63" s="42" t="str">
        <f t="shared" si="2"/>
        <v>AVILES</v>
      </c>
      <c r="F63" s="42">
        <f t="shared" si="9"/>
        <v>665</v>
      </c>
      <c r="G63" s="42">
        <f t="shared" si="8"/>
        <v>702</v>
      </c>
    </row>
    <row r="64" spans="1:7" x14ac:dyDescent="0.25">
      <c r="A64" s="42" t="str">
        <f t="shared" si="3"/>
        <v>VIGO</v>
      </c>
      <c r="B64" s="41">
        <f t="shared" si="4"/>
        <v>1682</v>
      </c>
      <c r="C64" s="41">
        <f t="shared" si="5"/>
        <v>1555</v>
      </c>
      <c r="D64" s="41">
        <f t="shared" si="6"/>
        <v>11</v>
      </c>
      <c r="E64" s="42" t="str">
        <f t="shared" si="2"/>
        <v>MOTRIL</v>
      </c>
      <c r="F64" s="42">
        <f t="shared" si="9"/>
        <v>299</v>
      </c>
      <c r="G64" s="42">
        <f t="shared" si="8"/>
        <v>310</v>
      </c>
    </row>
    <row r="65" spans="1:7" x14ac:dyDescent="0.25">
      <c r="A65" s="42" t="str">
        <f t="shared" si="3"/>
        <v>VILAGARCIA</v>
      </c>
      <c r="B65" s="41">
        <f t="shared" si="4"/>
        <v>212</v>
      </c>
      <c r="C65" s="41">
        <f t="shared" si="5"/>
        <v>241</v>
      </c>
      <c r="D65" s="41">
        <f t="shared" si="6"/>
        <v>28</v>
      </c>
      <c r="E65" s="42" t="str">
        <f t="shared" si="2"/>
        <v>VILAGARCIA</v>
      </c>
      <c r="F65" s="42">
        <f t="shared" si="9"/>
        <v>212</v>
      </c>
      <c r="G65" s="42">
        <f t="shared" si="8"/>
        <v>241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945120</v>
      </c>
      <c r="C7" s="9">
        <v>952464</v>
      </c>
      <c r="D7" s="9">
        <v>7904294</v>
      </c>
      <c r="E7" s="9">
        <v>8189320</v>
      </c>
      <c r="F7" s="10">
        <f>((E7*100)/D7)-100</f>
        <v>3.6059640494141547</v>
      </c>
      <c r="G7" s="1"/>
      <c r="H7" s="1"/>
      <c r="I7" s="1"/>
    </row>
    <row r="8" spans="1:12" x14ac:dyDescent="0.25">
      <c r="A8" s="11" t="s">
        <v>42</v>
      </c>
      <c r="B8" s="12">
        <v>1766922</v>
      </c>
      <c r="C8" s="12">
        <v>1963567</v>
      </c>
      <c r="D8" s="12">
        <v>10364355</v>
      </c>
      <c r="E8" s="12">
        <v>9896222</v>
      </c>
      <c r="F8" s="13">
        <f t="shared" ref="F8:F35" si="0">((E8*100)/D8)-100</f>
        <v>-4.5167596053975387</v>
      </c>
      <c r="G8" s="1"/>
      <c r="H8" s="1"/>
      <c r="I8" s="1"/>
    </row>
    <row r="9" spans="1:12" x14ac:dyDescent="0.25">
      <c r="A9" s="8" t="s">
        <v>43</v>
      </c>
      <c r="B9" s="9">
        <v>4171372</v>
      </c>
      <c r="C9" s="9">
        <v>4547870</v>
      </c>
      <c r="D9" s="9">
        <v>19354886</v>
      </c>
      <c r="E9" s="9">
        <v>21710461</v>
      </c>
      <c r="F9" s="10">
        <f t="shared" si="0"/>
        <v>12.170441096888922</v>
      </c>
      <c r="G9" s="1"/>
      <c r="H9" s="1"/>
      <c r="I9" s="1"/>
    </row>
    <row r="10" spans="1:12" x14ac:dyDescent="0.25">
      <c r="A10" s="11" t="s">
        <v>44</v>
      </c>
      <c r="B10" s="12">
        <v>477598</v>
      </c>
      <c r="C10" s="12">
        <v>573299</v>
      </c>
      <c r="D10" s="12">
        <v>4265570</v>
      </c>
      <c r="E10" s="12">
        <v>3763953</v>
      </c>
      <c r="F10" s="13">
        <f t="shared" si="0"/>
        <v>-11.759671040447117</v>
      </c>
      <c r="G10" s="1"/>
      <c r="H10" s="1"/>
      <c r="I10" s="1"/>
    </row>
    <row r="11" spans="1:12" x14ac:dyDescent="0.25">
      <c r="A11" s="8" t="s">
        <v>45</v>
      </c>
      <c r="B11" s="9">
        <v>23407180</v>
      </c>
      <c r="C11" s="9">
        <v>26361911</v>
      </c>
      <c r="D11" s="9">
        <v>156129630</v>
      </c>
      <c r="E11" s="9">
        <v>172006674</v>
      </c>
      <c r="F11" s="10">
        <f t="shared" si="0"/>
        <v>10.169142141693413</v>
      </c>
      <c r="G11" s="1"/>
      <c r="H11" s="1"/>
      <c r="I11" s="1"/>
    </row>
    <row r="12" spans="1:12" x14ac:dyDescent="0.25">
      <c r="A12" s="11" t="s">
        <v>46</v>
      </c>
      <c r="B12" s="12">
        <v>1717189</v>
      </c>
      <c r="C12" s="12">
        <v>2044022</v>
      </c>
      <c r="D12" s="12">
        <v>14979121</v>
      </c>
      <c r="E12" s="12">
        <v>14983729</v>
      </c>
      <c r="F12" s="13">
        <f t="shared" si="0"/>
        <v>3.0762819794304619E-2</v>
      </c>
      <c r="G12" s="1"/>
      <c r="H12" s="1"/>
      <c r="I12" s="1"/>
    </row>
    <row r="13" spans="1:12" x14ac:dyDescent="0.25">
      <c r="A13" s="8" t="s">
        <v>47</v>
      </c>
      <c r="B13" s="9">
        <v>14789077</v>
      </c>
      <c r="C13" s="9">
        <v>16433695</v>
      </c>
      <c r="D13" s="9">
        <v>86698312</v>
      </c>
      <c r="E13" s="9">
        <v>96424589</v>
      </c>
      <c r="F13" s="10">
        <f t="shared" si="0"/>
        <v>11.218530990545702</v>
      </c>
      <c r="G13" s="1"/>
      <c r="H13" s="1"/>
      <c r="I13" s="1"/>
    </row>
    <row r="14" spans="1:12" x14ac:dyDescent="0.25">
      <c r="A14" s="11" t="s">
        <v>48</v>
      </c>
      <c r="B14" s="12">
        <v>20816258</v>
      </c>
      <c r="C14" s="12">
        <v>23813499</v>
      </c>
      <c r="D14" s="12">
        <v>141959314</v>
      </c>
      <c r="E14" s="12">
        <v>156293571</v>
      </c>
      <c r="F14" s="13">
        <f t="shared" si="0"/>
        <v>10.097440313074486</v>
      </c>
      <c r="G14" s="1"/>
      <c r="H14" s="1"/>
      <c r="I14" s="1"/>
    </row>
    <row r="15" spans="1:12" x14ac:dyDescent="0.25">
      <c r="A15" s="8" t="s">
        <v>49</v>
      </c>
      <c r="B15" s="9">
        <v>4641293</v>
      </c>
      <c r="C15" s="9">
        <v>3909685</v>
      </c>
      <c r="D15" s="9">
        <v>32373902</v>
      </c>
      <c r="E15" s="9">
        <v>31116863</v>
      </c>
      <c r="F15" s="10">
        <f t="shared" si="0"/>
        <v>-3.8828776339657765</v>
      </c>
      <c r="G15" s="1"/>
      <c r="H15" s="1"/>
      <c r="I15" s="1"/>
    </row>
    <row r="16" spans="1:12" x14ac:dyDescent="0.25">
      <c r="A16" s="11" t="s">
        <v>50</v>
      </c>
      <c r="B16" s="12">
        <v>2275711</v>
      </c>
      <c r="C16" s="12">
        <v>2246568</v>
      </c>
      <c r="D16" s="12">
        <v>19070973</v>
      </c>
      <c r="E16" s="12">
        <v>16737881</v>
      </c>
      <c r="F16" s="13">
        <f t="shared" si="0"/>
        <v>-12.23373343352749</v>
      </c>
      <c r="G16" s="1"/>
      <c r="H16" s="1"/>
      <c r="I16" s="1"/>
    </row>
    <row r="17" spans="1:9" x14ac:dyDescent="0.25">
      <c r="A17" s="8" t="s">
        <v>51</v>
      </c>
      <c r="B17" s="9">
        <v>1095481</v>
      </c>
      <c r="C17" s="9">
        <v>922995</v>
      </c>
      <c r="D17" s="9">
        <v>7821066</v>
      </c>
      <c r="E17" s="9">
        <v>8856425</v>
      </c>
      <c r="F17" s="10">
        <f t="shared" si="0"/>
        <v>13.238080333294718</v>
      </c>
      <c r="G17" s="1"/>
      <c r="H17" s="1"/>
      <c r="I17" s="1"/>
    </row>
    <row r="18" spans="1:9" x14ac:dyDescent="0.25">
      <c r="A18" s="11" t="s">
        <v>52</v>
      </c>
      <c r="B18" s="12">
        <v>5579724</v>
      </c>
      <c r="C18" s="12">
        <v>7375398</v>
      </c>
      <c r="D18" s="12">
        <v>37299374</v>
      </c>
      <c r="E18" s="12">
        <v>50230102</v>
      </c>
      <c r="F18" s="13">
        <f t="shared" si="0"/>
        <v>34.667412916903118</v>
      </c>
      <c r="G18" s="1"/>
      <c r="H18" s="1"/>
      <c r="I18" s="1"/>
    </row>
    <row r="19" spans="1:9" x14ac:dyDescent="0.25">
      <c r="A19" s="8" t="s">
        <v>53</v>
      </c>
      <c r="B19" s="9">
        <v>1009981</v>
      </c>
      <c r="C19" s="9">
        <v>1092661</v>
      </c>
      <c r="D19" s="9">
        <v>6773605</v>
      </c>
      <c r="E19" s="9">
        <v>7999675</v>
      </c>
      <c r="F19" s="10">
        <f t="shared" si="0"/>
        <v>18.100701177585648</v>
      </c>
      <c r="G19" s="1"/>
      <c r="H19" s="1"/>
      <c r="I19" s="1"/>
    </row>
    <row r="20" spans="1:9" x14ac:dyDescent="0.25">
      <c r="A20" s="11" t="s">
        <v>54</v>
      </c>
      <c r="B20" s="12">
        <v>966378</v>
      </c>
      <c r="C20" s="12">
        <v>1132439</v>
      </c>
      <c r="D20" s="12">
        <v>9214085</v>
      </c>
      <c r="E20" s="12">
        <v>9157705</v>
      </c>
      <c r="F20" s="13">
        <f t="shared" si="0"/>
        <v>-0.61188929774361611</v>
      </c>
      <c r="G20" s="1"/>
      <c r="H20" s="1"/>
      <c r="I20" s="1"/>
    </row>
    <row r="21" spans="1:9" x14ac:dyDescent="0.25">
      <c r="A21" s="8" t="s">
        <v>55</v>
      </c>
      <c r="B21" s="9">
        <v>1754003</v>
      </c>
      <c r="C21" s="9">
        <v>2191253</v>
      </c>
      <c r="D21" s="9">
        <v>13945757</v>
      </c>
      <c r="E21" s="9">
        <v>14034696</v>
      </c>
      <c r="F21" s="10">
        <f t="shared" si="0"/>
        <v>0.63774953199026641</v>
      </c>
      <c r="G21" s="1"/>
      <c r="H21" s="1"/>
      <c r="I21" s="1"/>
    </row>
    <row r="22" spans="1:9" x14ac:dyDescent="0.25">
      <c r="A22" s="11" t="s">
        <v>56</v>
      </c>
      <c r="B22" s="12">
        <v>10864826</v>
      </c>
      <c r="C22" s="12">
        <v>12245765</v>
      </c>
      <c r="D22" s="12">
        <v>87065213</v>
      </c>
      <c r="E22" s="12">
        <v>89302316</v>
      </c>
      <c r="F22" s="13">
        <f t="shared" si="0"/>
        <v>2.5694567588090536</v>
      </c>
      <c r="G22" s="1"/>
      <c r="H22" s="1"/>
      <c r="I22" s="1"/>
    </row>
    <row r="23" spans="1:9" x14ac:dyDescent="0.25">
      <c r="A23" s="8" t="s">
        <v>57</v>
      </c>
      <c r="B23" s="9">
        <v>2653856</v>
      </c>
      <c r="C23" s="9">
        <v>3444515</v>
      </c>
      <c r="D23" s="9">
        <v>19039729</v>
      </c>
      <c r="E23" s="9">
        <v>24806045</v>
      </c>
      <c r="F23" s="10">
        <f t="shared" si="0"/>
        <v>30.285704171524714</v>
      </c>
      <c r="G23" s="1"/>
      <c r="H23" s="1"/>
      <c r="I23" s="1"/>
    </row>
    <row r="24" spans="1:9" x14ac:dyDescent="0.25">
      <c r="A24" s="11" t="s">
        <v>58</v>
      </c>
      <c r="B24" s="12">
        <v>260561</v>
      </c>
      <c r="C24" s="12">
        <v>296009</v>
      </c>
      <c r="D24" s="12">
        <v>1940856</v>
      </c>
      <c r="E24" s="12">
        <v>2199918</v>
      </c>
      <c r="F24" s="13">
        <f t="shared" si="0"/>
        <v>13.347821785851195</v>
      </c>
      <c r="G24" s="1"/>
      <c r="H24" s="1"/>
      <c r="I24" s="1"/>
    </row>
    <row r="25" spans="1:9" x14ac:dyDescent="0.25">
      <c r="A25" s="8" t="s">
        <v>59</v>
      </c>
      <c r="B25" s="9">
        <v>1019618</v>
      </c>
      <c r="C25" s="9">
        <v>1596963</v>
      </c>
      <c r="D25" s="9">
        <v>6766575</v>
      </c>
      <c r="E25" s="9">
        <v>10381517</v>
      </c>
      <c r="F25" s="10">
        <f t="shared" si="0"/>
        <v>53.423511894865584</v>
      </c>
      <c r="G25" s="1"/>
      <c r="H25" s="1"/>
      <c r="I25" s="1"/>
    </row>
    <row r="26" spans="1:9" x14ac:dyDescent="0.25">
      <c r="A26" s="11" t="s">
        <v>60</v>
      </c>
      <c r="B26" s="12">
        <v>297278</v>
      </c>
      <c r="C26" s="12">
        <v>318418</v>
      </c>
      <c r="D26" s="12">
        <v>2672937</v>
      </c>
      <c r="E26" s="12">
        <v>2596601</v>
      </c>
      <c r="F26" s="13">
        <f t="shared" si="0"/>
        <v>-2.855884744010055</v>
      </c>
      <c r="G26" s="1"/>
      <c r="H26" s="1"/>
      <c r="I26" s="1"/>
    </row>
    <row r="27" spans="1:9" x14ac:dyDescent="0.25">
      <c r="A27" s="8" t="s">
        <v>61</v>
      </c>
      <c r="B27" s="9">
        <v>491166</v>
      </c>
      <c r="C27" s="9">
        <v>509444</v>
      </c>
      <c r="D27" s="9">
        <v>5364562</v>
      </c>
      <c r="E27" s="9">
        <v>5287169</v>
      </c>
      <c r="F27" s="10">
        <f t="shared" si="0"/>
        <v>-1.4426713681377947</v>
      </c>
      <c r="G27" s="1"/>
      <c r="H27" s="1"/>
      <c r="I27" s="1"/>
    </row>
    <row r="28" spans="1:9" x14ac:dyDescent="0.25">
      <c r="A28" s="11" t="s">
        <v>62</v>
      </c>
      <c r="B28" s="12">
        <v>13288636</v>
      </c>
      <c r="C28" s="12">
        <v>15679590</v>
      </c>
      <c r="D28" s="12">
        <v>92739381</v>
      </c>
      <c r="E28" s="12">
        <v>108833438</v>
      </c>
      <c r="F28" s="13">
        <f t="shared" si="0"/>
        <v>17.354069896153391</v>
      </c>
      <c r="G28" s="1"/>
      <c r="H28" s="1"/>
      <c r="I28" s="1"/>
    </row>
    <row r="29" spans="1:9" x14ac:dyDescent="0.25">
      <c r="A29" s="8" t="s">
        <v>63</v>
      </c>
      <c r="B29" s="9">
        <v>1895648</v>
      </c>
      <c r="C29" s="9">
        <v>1897545</v>
      </c>
      <c r="D29" s="9">
        <v>15085496</v>
      </c>
      <c r="E29" s="9">
        <v>16319145</v>
      </c>
      <c r="F29" s="10">
        <f t="shared" si="0"/>
        <v>8.1777158669492849</v>
      </c>
      <c r="G29" s="1"/>
      <c r="H29" s="1"/>
      <c r="I29" s="1"/>
    </row>
    <row r="30" spans="1:9" x14ac:dyDescent="0.25">
      <c r="A30" s="11" t="s">
        <v>64</v>
      </c>
      <c r="B30" s="12">
        <v>486053</v>
      </c>
      <c r="C30" s="12">
        <v>422065</v>
      </c>
      <c r="D30" s="12">
        <v>3640411</v>
      </c>
      <c r="E30" s="12">
        <v>3483173</v>
      </c>
      <c r="F30" s="13">
        <f t="shared" si="0"/>
        <v>-4.3192375805918601</v>
      </c>
      <c r="G30" s="1"/>
      <c r="H30" s="1"/>
      <c r="I30" s="1"/>
    </row>
    <row r="31" spans="1:9" x14ac:dyDescent="0.25">
      <c r="A31" s="8" t="s">
        <v>65</v>
      </c>
      <c r="B31" s="9">
        <v>3068831</v>
      </c>
      <c r="C31" s="9">
        <v>3638918</v>
      </c>
      <c r="D31" s="9">
        <v>26091894</v>
      </c>
      <c r="E31" s="9">
        <v>27760617</v>
      </c>
      <c r="F31" s="10">
        <f t="shared" si="0"/>
        <v>6.3955610121672208</v>
      </c>
      <c r="G31" s="1"/>
      <c r="H31" s="1"/>
      <c r="I31" s="1"/>
    </row>
    <row r="32" spans="1:9" x14ac:dyDescent="0.25">
      <c r="A32" s="11" t="s">
        <v>66</v>
      </c>
      <c r="B32" s="12">
        <v>11515258</v>
      </c>
      <c r="C32" s="12">
        <v>13876333</v>
      </c>
      <c r="D32" s="12">
        <v>87153045</v>
      </c>
      <c r="E32" s="12">
        <v>101019622</v>
      </c>
      <c r="F32" s="13">
        <f t="shared" si="0"/>
        <v>15.910605303578322</v>
      </c>
      <c r="G32" s="1"/>
      <c r="H32" s="1"/>
      <c r="I32" s="1"/>
    </row>
    <row r="33" spans="1:9" x14ac:dyDescent="0.25">
      <c r="A33" s="8" t="s">
        <v>67</v>
      </c>
      <c r="B33" s="9">
        <v>2208069</v>
      </c>
      <c r="C33" s="9">
        <v>2464094</v>
      </c>
      <c r="D33" s="9">
        <v>20777080</v>
      </c>
      <c r="E33" s="9">
        <v>23235281</v>
      </c>
      <c r="F33" s="10">
        <f t="shared" si="0"/>
        <v>11.831311233339818</v>
      </c>
      <c r="G33" s="1"/>
      <c r="H33" s="1"/>
      <c r="I33" s="1"/>
    </row>
    <row r="34" spans="1:9" x14ac:dyDescent="0.25">
      <c r="A34" s="11" t="s">
        <v>68</v>
      </c>
      <c r="B34" s="12">
        <v>125419</v>
      </c>
      <c r="C34" s="12">
        <v>140136</v>
      </c>
      <c r="D34" s="12">
        <v>1322718</v>
      </c>
      <c r="E34" s="12">
        <v>1267118</v>
      </c>
      <c r="F34" s="13">
        <f t="shared" si="0"/>
        <v>-4.2034658937127887</v>
      </c>
      <c r="G34" s="1"/>
      <c r="H34" s="1"/>
      <c r="I34" s="1"/>
    </row>
    <row r="35" spans="1:9" x14ac:dyDescent="0.25">
      <c r="A35" s="14" t="s">
        <v>69</v>
      </c>
      <c r="B35" s="15">
        <f>SUM(B7:B34)</f>
        <v>133588506</v>
      </c>
      <c r="C35" s="15">
        <f t="shared" ref="C35:E35" si="1">SUM(C7:C34)</f>
        <v>152091121</v>
      </c>
      <c r="D35" s="15">
        <f t="shared" si="1"/>
        <v>937814141</v>
      </c>
      <c r="E35" s="15">
        <f t="shared" si="1"/>
        <v>1037893826</v>
      </c>
      <c r="F35" s="16">
        <f t="shared" si="0"/>
        <v>10.671590523606739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8189320</v>
      </c>
      <c r="C38" s="41">
        <f>D7</f>
        <v>7904294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172006674</v>
      </c>
      <c r="G38" s="42">
        <f>LOOKUP(E38,$A$38:$A$65,$C$38:$C$65)</f>
        <v>156129630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9896222</v>
      </c>
      <c r="C39" s="41">
        <f t="shared" ref="C39:C65" si="5">D8</f>
        <v>10364355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156293571</v>
      </c>
      <c r="G39" s="42">
        <f t="shared" ref="G39:G65" si="8">LOOKUP(E39,$A$38:$A$65,$C$38:$C$65)</f>
        <v>141959314</v>
      </c>
    </row>
    <row r="40" spans="1:9" x14ac:dyDescent="0.25">
      <c r="A40" s="42" t="str">
        <f t="shared" si="3"/>
        <v>ALMERIA</v>
      </c>
      <c r="B40" s="41">
        <f t="shared" si="4"/>
        <v>21710461</v>
      </c>
      <c r="C40" s="41">
        <f t="shared" si="5"/>
        <v>19354886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108833438</v>
      </c>
      <c r="G40" s="42">
        <f t="shared" si="8"/>
        <v>92739381</v>
      </c>
    </row>
    <row r="41" spans="1:9" x14ac:dyDescent="0.25">
      <c r="A41" s="42" t="str">
        <f t="shared" si="3"/>
        <v>AVILES</v>
      </c>
      <c r="B41" s="41">
        <f t="shared" si="4"/>
        <v>3763953</v>
      </c>
      <c r="C41" s="41">
        <f t="shared" si="5"/>
        <v>4265570</v>
      </c>
      <c r="D41" s="41">
        <f t="shared" si="6"/>
        <v>24</v>
      </c>
      <c r="E41" s="42" t="str">
        <f t="shared" si="2"/>
        <v>VALENCIA</v>
      </c>
      <c r="F41" s="42">
        <f t="shared" si="7"/>
        <v>101019622</v>
      </c>
      <c r="G41" s="42">
        <f t="shared" si="8"/>
        <v>87153045</v>
      </c>
    </row>
    <row r="42" spans="1:9" x14ac:dyDescent="0.25">
      <c r="A42" s="42" t="str">
        <f t="shared" si="3"/>
        <v>BAHIA DE ALGECIRAS</v>
      </c>
      <c r="B42" s="41">
        <f t="shared" si="4"/>
        <v>172006674</v>
      </c>
      <c r="C42" s="41">
        <f t="shared" si="5"/>
        <v>156129630</v>
      </c>
      <c r="D42" s="41">
        <f t="shared" si="6"/>
        <v>1</v>
      </c>
      <c r="E42" s="42" t="str">
        <f t="shared" si="2"/>
        <v>BALEARES</v>
      </c>
      <c r="F42" s="42">
        <f t="shared" si="7"/>
        <v>96424589</v>
      </c>
      <c r="G42" s="42">
        <f t="shared" si="8"/>
        <v>86698312</v>
      </c>
    </row>
    <row r="43" spans="1:9" x14ac:dyDescent="0.25">
      <c r="A43" s="42" t="str">
        <f t="shared" si="3"/>
        <v>BAHIA DE CADIZ</v>
      </c>
      <c r="B43" s="41">
        <f t="shared" si="4"/>
        <v>14983729</v>
      </c>
      <c r="C43" s="41">
        <f t="shared" si="5"/>
        <v>14979121</v>
      </c>
      <c r="D43" s="41">
        <f t="shared" si="6"/>
        <v>15</v>
      </c>
      <c r="E43" s="42" t="str">
        <f t="shared" si="2"/>
        <v>LAS PALMAS</v>
      </c>
      <c r="F43" s="42">
        <f t="shared" si="7"/>
        <v>89302316</v>
      </c>
      <c r="G43" s="42">
        <f t="shared" si="8"/>
        <v>87065213</v>
      </c>
    </row>
    <row r="44" spans="1:9" x14ac:dyDescent="0.25">
      <c r="A44" s="42" t="str">
        <f t="shared" si="3"/>
        <v>BALEARES</v>
      </c>
      <c r="B44" s="41">
        <f t="shared" si="4"/>
        <v>96424589</v>
      </c>
      <c r="C44" s="41">
        <f t="shared" si="5"/>
        <v>86698312</v>
      </c>
      <c r="D44" s="41">
        <f t="shared" si="6"/>
        <v>5</v>
      </c>
      <c r="E44" s="42" t="str">
        <f t="shared" si="2"/>
        <v>CEUTA</v>
      </c>
      <c r="F44" s="42">
        <f t="shared" si="7"/>
        <v>50230102</v>
      </c>
      <c r="G44" s="42">
        <f t="shared" si="8"/>
        <v>37299374</v>
      </c>
    </row>
    <row r="45" spans="1:9" x14ac:dyDescent="0.25">
      <c r="A45" s="42" t="str">
        <f t="shared" si="3"/>
        <v>BARCELONA</v>
      </c>
      <c r="B45" s="41">
        <f t="shared" si="4"/>
        <v>156293571</v>
      </c>
      <c r="C45" s="41">
        <f t="shared" si="5"/>
        <v>141959314</v>
      </c>
      <c r="D45" s="41">
        <f t="shared" si="6"/>
        <v>2</v>
      </c>
      <c r="E45" s="42" t="str">
        <f t="shared" si="2"/>
        <v>BILBAO</v>
      </c>
      <c r="F45" s="42">
        <f t="shared" si="7"/>
        <v>31116863</v>
      </c>
      <c r="G45" s="42">
        <f t="shared" si="8"/>
        <v>32373902</v>
      </c>
    </row>
    <row r="46" spans="1:9" x14ac:dyDescent="0.25">
      <c r="A46" s="42" t="str">
        <f t="shared" si="3"/>
        <v>BILBAO</v>
      </c>
      <c r="B46" s="41">
        <f t="shared" si="4"/>
        <v>31116863</v>
      </c>
      <c r="C46" s="41">
        <f t="shared" si="5"/>
        <v>32373902</v>
      </c>
      <c r="D46" s="41">
        <f t="shared" si="6"/>
        <v>8</v>
      </c>
      <c r="E46" s="42" t="str">
        <f t="shared" si="2"/>
        <v>TARRAGONA</v>
      </c>
      <c r="F46" s="42">
        <f t="shared" si="7"/>
        <v>27760617</v>
      </c>
      <c r="G46" s="42">
        <f t="shared" si="8"/>
        <v>26091894</v>
      </c>
    </row>
    <row r="47" spans="1:9" x14ac:dyDescent="0.25">
      <c r="A47" s="42" t="str">
        <f t="shared" si="3"/>
        <v>CARTAGENA</v>
      </c>
      <c r="B47" s="41">
        <f t="shared" si="4"/>
        <v>16737881</v>
      </c>
      <c r="C47" s="41">
        <f t="shared" si="5"/>
        <v>19070973</v>
      </c>
      <c r="D47" s="41">
        <f t="shared" si="6"/>
        <v>13</v>
      </c>
      <c r="E47" s="42" t="str">
        <f t="shared" si="2"/>
        <v>MALAGA</v>
      </c>
      <c r="F47" s="42">
        <f t="shared" si="7"/>
        <v>24806045</v>
      </c>
      <c r="G47" s="42">
        <f t="shared" si="8"/>
        <v>19039729</v>
      </c>
    </row>
    <row r="48" spans="1:9" x14ac:dyDescent="0.25">
      <c r="A48" s="42" t="str">
        <f t="shared" si="3"/>
        <v>CASTELLON</v>
      </c>
      <c r="B48" s="41">
        <f t="shared" si="4"/>
        <v>8856425</v>
      </c>
      <c r="C48" s="41">
        <f t="shared" si="5"/>
        <v>7821066</v>
      </c>
      <c r="D48" s="41">
        <f t="shared" si="6"/>
        <v>20</v>
      </c>
      <c r="E48" s="42" t="str">
        <f t="shared" si="2"/>
        <v>VIGO</v>
      </c>
      <c r="F48" s="42">
        <f t="shared" si="7"/>
        <v>23235281</v>
      </c>
      <c r="G48" s="42">
        <f t="shared" si="8"/>
        <v>20777080</v>
      </c>
    </row>
    <row r="49" spans="1:7" x14ac:dyDescent="0.25">
      <c r="A49" s="42" t="str">
        <f t="shared" si="3"/>
        <v>CEUTA</v>
      </c>
      <c r="B49" s="41">
        <f t="shared" si="4"/>
        <v>50230102</v>
      </c>
      <c r="C49" s="41">
        <f t="shared" si="5"/>
        <v>37299374</v>
      </c>
      <c r="D49" s="41">
        <f t="shared" si="6"/>
        <v>7</v>
      </c>
      <c r="E49" s="42" t="str">
        <f t="shared" si="2"/>
        <v>ALMERIA</v>
      </c>
      <c r="F49" s="42">
        <f t="shared" si="7"/>
        <v>21710461</v>
      </c>
      <c r="G49" s="42">
        <f t="shared" si="8"/>
        <v>19354886</v>
      </c>
    </row>
    <row r="50" spans="1:7" x14ac:dyDescent="0.25">
      <c r="A50" s="42" t="str">
        <f t="shared" si="3"/>
        <v>FERROL-SAN CIBRAO</v>
      </c>
      <c r="B50" s="41">
        <f t="shared" si="4"/>
        <v>7999675</v>
      </c>
      <c r="C50" s="41">
        <f t="shared" si="5"/>
        <v>6773605</v>
      </c>
      <c r="D50" s="41">
        <f t="shared" si="6"/>
        <v>22</v>
      </c>
      <c r="E50" s="42" t="str">
        <f t="shared" si="2"/>
        <v>CARTAGENA</v>
      </c>
      <c r="F50" s="42">
        <f t="shared" si="7"/>
        <v>16737881</v>
      </c>
      <c r="G50" s="42">
        <f t="shared" si="8"/>
        <v>19070973</v>
      </c>
    </row>
    <row r="51" spans="1:7" x14ac:dyDescent="0.25">
      <c r="A51" s="42" t="str">
        <f t="shared" si="3"/>
        <v>GIJON</v>
      </c>
      <c r="B51" s="41">
        <f t="shared" si="4"/>
        <v>9157705</v>
      </c>
      <c r="C51" s="41">
        <f t="shared" si="5"/>
        <v>9214085</v>
      </c>
      <c r="D51" s="41">
        <f t="shared" si="6"/>
        <v>19</v>
      </c>
      <c r="E51" s="42" t="str">
        <f t="shared" si="2"/>
        <v>SANTANDER</v>
      </c>
      <c r="F51" s="42">
        <f t="shared" si="7"/>
        <v>16319145</v>
      </c>
      <c r="G51" s="42">
        <f t="shared" si="8"/>
        <v>15085496</v>
      </c>
    </row>
    <row r="52" spans="1:7" x14ac:dyDescent="0.25">
      <c r="A52" s="42" t="str">
        <f t="shared" si="3"/>
        <v>HUELVA</v>
      </c>
      <c r="B52" s="41">
        <f t="shared" si="4"/>
        <v>14034696</v>
      </c>
      <c r="C52" s="41">
        <f t="shared" si="5"/>
        <v>13945757</v>
      </c>
      <c r="D52" s="41">
        <f t="shared" si="6"/>
        <v>16</v>
      </c>
      <c r="E52" s="42" t="str">
        <f t="shared" si="2"/>
        <v>BAHIA DE CADIZ</v>
      </c>
      <c r="F52" s="42">
        <f t="shared" si="7"/>
        <v>14983729</v>
      </c>
      <c r="G52" s="42">
        <f t="shared" si="8"/>
        <v>14979121</v>
      </c>
    </row>
    <row r="53" spans="1:7" x14ac:dyDescent="0.25">
      <c r="A53" s="42" t="str">
        <f t="shared" si="3"/>
        <v>LAS PALMAS</v>
      </c>
      <c r="B53" s="41">
        <f t="shared" si="4"/>
        <v>89302316</v>
      </c>
      <c r="C53" s="41">
        <f t="shared" si="5"/>
        <v>87065213</v>
      </c>
      <c r="D53" s="41">
        <f t="shared" si="6"/>
        <v>6</v>
      </c>
      <c r="E53" s="42" t="str">
        <f t="shared" si="2"/>
        <v>HUELVA</v>
      </c>
      <c r="F53" s="42">
        <f t="shared" si="7"/>
        <v>14034696</v>
      </c>
      <c r="G53" s="42">
        <f t="shared" si="8"/>
        <v>13945757</v>
      </c>
    </row>
    <row r="54" spans="1:7" x14ac:dyDescent="0.25">
      <c r="A54" s="42" t="str">
        <f t="shared" si="3"/>
        <v>MALAGA</v>
      </c>
      <c r="B54" s="41">
        <f t="shared" si="4"/>
        <v>24806045</v>
      </c>
      <c r="C54" s="41">
        <f t="shared" si="5"/>
        <v>19039729</v>
      </c>
      <c r="D54" s="41">
        <f t="shared" si="6"/>
        <v>10</v>
      </c>
      <c r="E54" s="42" t="str">
        <f t="shared" si="2"/>
        <v>MELILLA</v>
      </c>
      <c r="F54" s="42">
        <f t="shared" si="7"/>
        <v>10381517</v>
      </c>
      <c r="G54" s="42">
        <f t="shared" si="8"/>
        <v>6766575</v>
      </c>
    </row>
    <row r="55" spans="1:7" x14ac:dyDescent="0.25">
      <c r="A55" s="42" t="str">
        <f t="shared" si="3"/>
        <v>MARIN Y RIA DE PONTEVEDRA</v>
      </c>
      <c r="B55" s="41">
        <f t="shared" si="4"/>
        <v>2199918</v>
      </c>
      <c r="C55" s="41">
        <f t="shared" si="5"/>
        <v>1940856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9896222</v>
      </c>
      <c r="G55" s="42">
        <f t="shared" si="8"/>
        <v>10364355</v>
      </c>
    </row>
    <row r="56" spans="1:7" x14ac:dyDescent="0.25">
      <c r="A56" s="42" t="str">
        <f t="shared" si="3"/>
        <v>MELILLA</v>
      </c>
      <c r="B56" s="41">
        <f t="shared" si="4"/>
        <v>10381517</v>
      </c>
      <c r="C56" s="41">
        <f t="shared" si="5"/>
        <v>6766575</v>
      </c>
      <c r="D56" s="41">
        <f t="shared" si="6"/>
        <v>17</v>
      </c>
      <c r="E56" s="42" t="str">
        <f t="shared" si="2"/>
        <v>GIJON</v>
      </c>
      <c r="F56" s="42">
        <f t="shared" si="9"/>
        <v>9157705</v>
      </c>
      <c r="G56" s="42">
        <f t="shared" si="8"/>
        <v>9214085</v>
      </c>
    </row>
    <row r="57" spans="1:7" x14ac:dyDescent="0.25">
      <c r="A57" s="42" t="str">
        <f t="shared" si="3"/>
        <v>MOTRIL</v>
      </c>
      <c r="B57" s="41">
        <f t="shared" si="4"/>
        <v>2596601</v>
      </c>
      <c r="C57" s="41">
        <f t="shared" si="5"/>
        <v>2672937</v>
      </c>
      <c r="D57" s="41">
        <f t="shared" si="6"/>
        <v>26</v>
      </c>
      <c r="E57" s="42" t="str">
        <f t="shared" si="2"/>
        <v>CASTELLON</v>
      </c>
      <c r="F57" s="42">
        <f t="shared" si="9"/>
        <v>8856425</v>
      </c>
      <c r="G57" s="42">
        <f t="shared" si="8"/>
        <v>7821066</v>
      </c>
    </row>
    <row r="58" spans="1:7" x14ac:dyDescent="0.25">
      <c r="A58" s="42" t="str">
        <f t="shared" si="3"/>
        <v>PASAIA</v>
      </c>
      <c r="B58" s="41">
        <f t="shared" si="4"/>
        <v>5287169</v>
      </c>
      <c r="C58" s="41">
        <f t="shared" si="5"/>
        <v>5364562</v>
      </c>
      <c r="D58" s="41">
        <f t="shared" si="6"/>
        <v>23</v>
      </c>
      <c r="E58" s="42" t="str">
        <f t="shared" si="2"/>
        <v>A CORUÑA</v>
      </c>
      <c r="F58" s="42">
        <f t="shared" si="9"/>
        <v>8189320</v>
      </c>
      <c r="G58" s="42">
        <f t="shared" si="8"/>
        <v>7904294</v>
      </c>
    </row>
    <row r="59" spans="1:7" x14ac:dyDescent="0.25">
      <c r="A59" s="42" t="str">
        <f t="shared" si="3"/>
        <v>SANTA CRUZ DE TENERIFE</v>
      </c>
      <c r="B59" s="41">
        <f t="shared" si="4"/>
        <v>108833438</v>
      </c>
      <c r="C59" s="41">
        <f t="shared" si="5"/>
        <v>92739381</v>
      </c>
      <c r="D59" s="41">
        <f t="shared" si="6"/>
        <v>3</v>
      </c>
      <c r="E59" s="42" t="str">
        <f t="shared" si="2"/>
        <v>FERROL-SAN CIBRAO</v>
      </c>
      <c r="F59" s="42">
        <f t="shared" si="9"/>
        <v>7999675</v>
      </c>
      <c r="G59" s="42">
        <f t="shared" si="8"/>
        <v>6773605</v>
      </c>
    </row>
    <row r="60" spans="1:7" x14ac:dyDescent="0.25">
      <c r="A60" s="42" t="str">
        <f t="shared" si="3"/>
        <v>SANTANDER</v>
      </c>
      <c r="B60" s="41">
        <f t="shared" si="4"/>
        <v>16319145</v>
      </c>
      <c r="C60" s="41">
        <f t="shared" si="5"/>
        <v>15085496</v>
      </c>
      <c r="D60" s="41">
        <f t="shared" si="6"/>
        <v>14</v>
      </c>
      <c r="E60" s="42" t="str">
        <f t="shared" si="2"/>
        <v>PASAIA</v>
      </c>
      <c r="F60" s="42">
        <f t="shared" si="9"/>
        <v>5287169</v>
      </c>
      <c r="G60" s="42">
        <f t="shared" si="8"/>
        <v>5364562</v>
      </c>
    </row>
    <row r="61" spans="1:7" x14ac:dyDescent="0.25">
      <c r="A61" s="42" t="str">
        <f t="shared" si="3"/>
        <v>SEVILLA</v>
      </c>
      <c r="B61" s="41">
        <f t="shared" si="4"/>
        <v>3483173</v>
      </c>
      <c r="C61" s="41">
        <f t="shared" si="5"/>
        <v>3640411</v>
      </c>
      <c r="D61" s="41">
        <f t="shared" si="6"/>
        <v>25</v>
      </c>
      <c r="E61" s="42" t="str">
        <f t="shared" si="2"/>
        <v>AVILES</v>
      </c>
      <c r="F61" s="42">
        <f t="shared" si="9"/>
        <v>3763953</v>
      </c>
      <c r="G61" s="42">
        <f t="shared" si="8"/>
        <v>4265570</v>
      </c>
    </row>
    <row r="62" spans="1:7" x14ac:dyDescent="0.25">
      <c r="A62" s="42" t="str">
        <f t="shared" si="3"/>
        <v>TARRAGONA</v>
      </c>
      <c r="B62" s="41">
        <f t="shared" si="4"/>
        <v>27760617</v>
      </c>
      <c r="C62" s="41">
        <f t="shared" si="5"/>
        <v>26091894</v>
      </c>
      <c r="D62" s="41">
        <f t="shared" si="6"/>
        <v>9</v>
      </c>
      <c r="E62" s="42" t="str">
        <f t="shared" si="2"/>
        <v>SEVILLA</v>
      </c>
      <c r="F62" s="42">
        <f t="shared" si="9"/>
        <v>3483173</v>
      </c>
      <c r="G62" s="42">
        <f t="shared" si="8"/>
        <v>3640411</v>
      </c>
    </row>
    <row r="63" spans="1:7" x14ac:dyDescent="0.25">
      <c r="A63" s="42" t="str">
        <f t="shared" si="3"/>
        <v>VALENCIA</v>
      </c>
      <c r="B63" s="41">
        <f t="shared" si="4"/>
        <v>101019622</v>
      </c>
      <c r="C63" s="41">
        <f t="shared" si="5"/>
        <v>87153045</v>
      </c>
      <c r="D63" s="41">
        <f t="shared" si="6"/>
        <v>4</v>
      </c>
      <c r="E63" s="42" t="str">
        <f t="shared" si="2"/>
        <v>MOTRIL</v>
      </c>
      <c r="F63" s="42">
        <f t="shared" si="9"/>
        <v>2596601</v>
      </c>
      <c r="G63" s="42">
        <f t="shared" si="8"/>
        <v>2672937</v>
      </c>
    </row>
    <row r="64" spans="1:7" x14ac:dyDescent="0.25">
      <c r="A64" s="42" t="str">
        <f t="shared" si="3"/>
        <v>VIGO</v>
      </c>
      <c r="B64" s="41">
        <f t="shared" si="4"/>
        <v>23235281</v>
      </c>
      <c r="C64" s="41">
        <f t="shared" si="5"/>
        <v>20777080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2199918</v>
      </c>
      <c r="G64" s="42">
        <f t="shared" si="8"/>
        <v>1940856</v>
      </c>
    </row>
    <row r="65" spans="1:7" x14ac:dyDescent="0.25">
      <c r="A65" s="42" t="str">
        <f t="shared" si="3"/>
        <v>VILAGARCIA</v>
      </c>
      <c r="B65" s="41">
        <f t="shared" si="4"/>
        <v>1267118</v>
      </c>
      <c r="C65" s="41">
        <f t="shared" si="5"/>
        <v>1322718</v>
      </c>
      <c r="D65" s="41">
        <f t="shared" si="6"/>
        <v>28</v>
      </c>
      <c r="E65" s="42" t="str">
        <f t="shared" si="2"/>
        <v>VILAGARCIA</v>
      </c>
      <c r="F65" s="42">
        <f t="shared" si="9"/>
        <v>1267118</v>
      </c>
      <c r="G65" s="42">
        <f t="shared" si="8"/>
        <v>1322718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abSelected="1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39373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8</v>
      </c>
      <c r="C7" s="9">
        <v>4</v>
      </c>
      <c r="D7" s="9">
        <v>39</v>
      </c>
      <c r="E7" s="9">
        <v>30</v>
      </c>
      <c r="F7" s="10">
        <f>((E7*100)/D7)-100</f>
        <v>-23.07692307692308</v>
      </c>
      <c r="G7" s="1"/>
      <c r="H7" s="1"/>
      <c r="I7" s="1"/>
    </row>
    <row r="8" spans="1:12" x14ac:dyDescent="0.25">
      <c r="A8" s="11" t="s">
        <v>42</v>
      </c>
      <c r="B8" s="12">
        <v>1</v>
      </c>
      <c r="C8" s="12">
        <v>6</v>
      </c>
      <c r="D8" s="12">
        <v>30</v>
      </c>
      <c r="E8" s="12">
        <v>36</v>
      </c>
      <c r="F8" s="13">
        <f t="shared" ref="F8:F35" si="0">((E8*100)/D8)-100</f>
        <v>20</v>
      </c>
      <c r="G8" s="1"/>
      <c r="H8" s="1"/>
      <c r="I8" s="1"/>
    </row>
    <row r="9" spans="1:12" x14ac:dyDescent="0.25">
      <c r="A9" s="8" t="s">
        <v>43</v>
      </c>
      <c r="B9" s="9">
        <v>6</v>
      </c>
      <c r="C9" s="9">
        <v>4</v>
      </c>
      <c r="D9" s="9">
        <v>27</v>
      </c>
      <c r="E9" s="9">
        <v>28</v>
      </c>
      <c r="F9" s="10">
        <f t="shared" si="0"/>
        <v>3.7037037037037095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3</v>
      </c>
      <c r="E11" s="9">
        <v>1</v>
      </c>
      <c r="F11" s="18">
        <f t="shared" si="0"/>
        <v>-66.666666666666657</v>
      </c>
      <c r="G11" s="1"/>
      <c r="H11" s="1"/>
      <c r="I11" s="1"/>
    </row>
    <row r="12" spans="1:12" x14ac:dyDescent="0.25">
      <c r="A12" s="11" t="s">
        <v>46</v>
      </c>
      <c r="B12" s="12">
        <v>21</v>
      </c>
      <c r="C12" s="12">
        <v>18</v>
      </c>
      <c r="D12" s="12">
        <v>155</v>
      </c>
      <c r="E12" s="12">
        <v>132</v>
      </c>
      <c r="F12" s="13">
        <f t="shared" si="0"/>
        <v>-14.838709677419359</v>
      </c>
      <c r="G12" s="1"/>
      <c r="H12" s="1"/>
      <c r="I12" s="1"/>
    </row>
    <row r="13" spans="1:12" x14ac:dyDescent="0.25">
      <c r="A13" s="8" t="s">
        <v>47</v>
      </c>
      <c r="B13" s="9">
        <v>95</v>
      </c>
      <c r="C13" s="9">
        <v>95</v>
      </c>
      <c r="D13" s="9">
        <v>409</v>
      </c>
      <c r="E13" s="9">
        <v>478</v>
      </c>
      <c r="F13" s="10">
        <f t="shared" si="0"/>
        <v>16.87041564792176</v>
      </c>
      <c r="G13" s="1"/>
      <c r="H13" s="1"/>
      <c r="I13" s="1"/>
    </row>
    <row r="14" spans="1:12" x14ac:dyDescent="0.25">
      <c r="A14" s="11" t="s">
        <v>48</v>
      </c>
      <c r="B14" s="12">
        <v>81</v>
      </c>
      <c r="C14" s="12">
        <v>99</v>
      </c>
      <c r="D14" s="12">
        <v>439</v>
      </c>
      <c r="E14" s="12">
        <v>510</v>
      </c>
      <c r="F14" s="13">
        <f t="shared" si="0"/>
        <v>16.173120728929391</v>
      </c>
      <c r="G14" s="1"/>
      <c r="H14" s="1"/>
      <c r="I14" s="1"/>
    </row>
    <row r="15" spans="1:12" x14ac:dyDescent="0.25">
      <c r="A15" s="8" t="s">
        <v>49</v>
      </c>
      <c r="B15" s="9">
        <v>5</v>
      </c>
      <c r="C15" s="9">
        <v>3</v>
      </c>
      <c r="D15" s="9">
        <v>17</v>
      </c>
      <c r="E15" s="9">
        <v>16</v>
      </c>
      <c r="F15" s="10">
        <f t="shared" si="0"/>
        <v>-5.8823529411764639</v>
      </c>
      <c r="G15" s="1"/>
      <c r="H15" s="1"/>
      <c r="I15" s="1"/>
    </row>
    <row r="16" spans="1:12" x14ac:dyDescent="0.25">
      <c r="A16" s="11" t="s">
        <v>50</v>
      </c>
      <c r="B16" s="12">
        <v>4</v>
      </c>
      <c r="C16" s="12">
        <v>4</v>
      </c>
      <c r="D16" s="12">
        <v>24</v>
      </c>
      <c r="E16" s="12">
        <v>24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1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2</v>
      </c>
      <c r="D18" s="12">
        <v>4</v>
      </c>
      <c r="E18" s="12">
        <v>8</v>
      </c>
      <c r="F18" s="13">
        <f t="shared" si="0"/>
        <v>100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3</v>
      </c>
      <c r="E19" s="9">
        <v>2</v>
      </c>
      <c r="F19" s="10">
        <f t="shared" si="0"/>
        <v>-33.333333333333329</v>
      </c>
      <c r="G19" s="1"/>
      <c r="H19" s="1"/>
      <c r="I19" s="1"/>
    </row>
    <row r="20" spans="1:9" x14ac:dyDescent="0.25">
      <c r="A20" s="11" t="s">
        <v>54</v>
      </c>
      <c r="B20" s="12">
        <v>1</v>
      </c>
      <c r="C20" s="12">
        <v>0</v>
      </c>
      <c r="D20" s="12">
        <v>3</v>
      </c>
      <c r="E20" s="12">
        <v>2</v>
      </c>
      <c r="F20" s="13">
        <f t="shared" si="0"/>
        <v>-33.333333333333329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0</v>
      </c>
      <c r="C22" s="12">
        <v>20</v>
      </c>
      <c r="D22" s="12">
        <v>189</v>
      </c>
      <c r="E22" s="12">
        <v>273</v>
      </c>
      <c r="F22" s="13">
        <f t="shared" si="0"/>
        <v>44.444444444444457</v>
      </c>
      <c r="G22" s="1"/>
      <c r="H22" s="1"/>
      <c r="I22" s="1"/>
    </row>
    <row r="23" spans="1:9" x14ac:dyDescent="0.25">
      <c r="A23" s="8" t="s">
        <v>57</v>
      </c>
      <c r="B23" s="9">
        <v>15</v>
      </c>
      <c r="C23" s="9">
        <v>11</v>
      </c>
      <c r="D23" s="9">
        <v>132</v>
      </c>
      <c r="E23" s="9">
        <v>116</v>
      </c>
      <c r="F23" s="10">
        <f t="shared" si="0"/>
        <v>-12.121212121212125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</v>
      </c>
      <c r="C25" s="9">
        <v>0</v>
      </c>
      <c r="D25" s="9">
        <v>2</v>
      </c>
      <c r="E25" s="9">
        <v>1</v>
      </c>
      <c r="F25" s="10">
        <f t="shared" si="0"/>
        <v>-50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2</v>
      </c>
      <c r="D26" s="12">
        <v>12</v>
      </c>
      <c r="E26" s="12">
        <v>16</v>
      </c>
      <c r="F26" s="13">
        <f t="shared" si="0"/>
        <v>33.333333333333343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</v>
      </c>
      <c r="C28" s="12">
        <v>10</v>
      </c>
      <c r="D28" s="12">
        <v>179</v>
      </c>
      <c r="E28" s="12">
        <v>187</v>
      </c>
      <c r="F28" s="13">
        <f t="shared" si="0"/>
        <v>4.4692737430167568</v>
      </c>
      <c r="G28" s="1"/>
      <c r="H28" s="1"/>
      <c r="I28" s="1"/>
    </row>
    <row r="29" spans="1:9" x14ac:dyDescent="0.25">
      <c r="A29" s="8" t="s">
        <v>63</v>
      </c>
      <c r="B29" s="9">
        <v>2</v>
      </c>
      <c r="C29" s="9">
        <v>0</v>
      </c>
      <c r="D29" s="9">
        <v>8</v>
      </c>
      <c r="E29" s="9">
        <v>7</v>
      </c>
      <c r="F29" s="10">
        <f t="shared" si="0"/>
        <v>-12.5</v>
      </c>
      <c r="G29" s="1"/>
      <c r="H29" s="1"/>
      <c r="I29" s="1"/>
    </row>
    <row r="30" spans="1:9" x14ac:dyDescent="0.25">
      <c r="A30" s="11" t="s">
        <v>64</v>
      </c>
      <c r="B30" s="12">
        <v>4</v>
      </c>
      <c r="C30" s="12">
        <v>10</v>
      </c>
      <c r="D30" s="12">
        <v>36</v>
      </c>
      <c r="E30" s="12">
        <v>51</v>
      </c>
      <c r="F30" s="13">
        <f t="shared" si="0"/>
        <v>41.666666666666657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2</v>
      </c>
      <c r="D31" s="9">
        <v>3</v>
      </c>
      <c r="E31" s="9">
        <v>9</v>
      </c>
      <c r="F31" s="10">
        <f t="shared" si="0"/>
        <v>200</v>
      </c>
      <c r="G31" s="1"/>
      <c r="H31" s="1"/>
      <c r="I31" s="1"/>
    </row>
    <row r="32" spans="1:9" x14ac:dyDescent="0.25">
      <c r="A32" s="11" t="s">
        <v>66</v>
      </c>
      <c r="B32" s="12">
        <v>9</v>
      </c>
      <c r="C32" s="12">
        <v>16</v>
      </c>
      <c r="D32" s="12">
        <v>58</v>
      </c>
      <c r="E32" s="12">
        <v>131</v>
      </c>
      <c r="F32" s="13">
        <f t="shared" si="0"/>
        <v>125.86206896551724</v>
      </c>
      <c r="G32" s="1"/>
      <c r="H32" s="1"/>
      <c r="I32" s="1"/>
    </row>
    <row r="33" spans="1:9" x14ac:dyDescent="0.25">
      <c r="A33" s="8" t="s">
        <v>67</v>
      </c>
      <c r="B33" s="9">
        <v>8</v>
      </c>
      <c r="C33" s="9">
        <v>6</v>
      </c>
      <c r="D33" s="9">
        <v>60</v>
      </c>
      <c r="E33" s="9">
        <v>49</v>
      </c>
      <c r="F33" s="10">
        <f t="shared" si="0"/>
        <v>-18.333333333333329</v>
      </c>
      <c r="G33" s="1"/>
      <c r="H33" s="1"/>
      <c r="I33" s="1"/>
    </row>
    <row r="34" spans="1:9" x14ac:dyDescent="0.25">
      <c r="A34" s="11" t="s">
        <v>68</v>
      </c>
      <c r="B34" s="12">
        <v>1</v>
      </c>
      <c r="C34" s="12">
        <v>1</v>
      </c>
      <c r="D34" s="12">
        <v>12</v>
      </c>
      <c r="E34" s="12">
        <v>7</v>
      </c>
      <c r="F34" s="13">
        <f t="shared" si="0"/>
        <v>-41.666666666666664</v>
      </c>
      <c r="G34" s="1"/>
      <c r="H34" s="1"/>
      <c r="I34" s="1"/>
    </row>
    <row r="35" spans="1:9" x14ac:dyDescent="0.25">
      <c r="A35" s="14" t="s">
        <v>69</v>
      </c>
      <c r="B35" s="15">
        <f>SUM(B7:B34)</f>
        <v>267</v>
      </c>
      <c r="C35" s="15">
        <f t="shared" ref="C35:E35" si="1">SUM(C7:C34)</f>
        <v>313</v>
      </c>
      <c r="D35" s="15">
        <f t="shared" si="1"/>
        <v>1844</v>
      </c>
      <c r="E35" s="15">
        <f t="shared" si="1"/>
        <v>2115</v>
      </c>
      <c r="F35" s="16">
        <f t="shared" si="0"/>
        <v>14.696312364425168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30</v>
      </c>
      <c r="C38" s="41">
        <f>D7</f>
        <v>39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510</v>
      </c>
      <c r="G38" s="42">
        <f>LOOKUP(E38,$A$38:$A$65,$C$38:$C$65)</f>
        <v>439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</v>
      </c>
      <c r="C39" s="41">
        <f t="shared" ref="C39:C65" si="5">D8</f>
        <v>30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478</v>
      </c>
      <c r="G39" s="42">
        <f t="shared" ref="G39:G65" si="8">LOOKUP(E39,$A$38:$A$65,$C$38:$C$65)</f>
        <v>409</v>
      </c>
    </row>
    <row r="40" spans="1:9" x14ac:dyDescent="0.25">
      <c r="A40" s="42" t="str">
        <f t="shared" si="3"/>
        <v>ALMERIA</v>
      </c>
      <c r="B40" s="41">
        <f t="shared" si="4"/>
        <v>28</v>
      </c>
      <c r="C40" s="41">
        <f t="shared" si="5"/>
        <v>27</v>
      </c>
      <c r="D40" s="41">
        <f t="shared" si="6"/>
        <v>12</v>
      </c>
      <c r="E40" s="42" t="str">
        <f t="shared" si="2"/>
        <v>LAS PALMAS</v>
      </c>
      <c r="F40" s="42">
        <f t="shared" si="7"/>
        <v>273</v>
      </c>
      <c r="G40" s="42">
        <f t="shared" si="8"/>
        <v>189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187</v>
      </c>
      <c r="G41" s="42">
        <f t="shared" si="8"/>
        <v>179</v>
      </c>
    </row>
    <row r="42" spans="1:9" x14ac:dyDescent="0.25">
      <c r="A42" s="42" t="str">
        <f t="shared" si="3"/>
        <v>BAHIA DE ALGECIRAS</v>
      </c>
      <c r="B42" s="41">
        <f t="shared" si="4"/>
        <v>1</v>
      </c>
      <c r="C42" s="41">
        <f t="shared" si="5"/>
        <v>3</v>
      </c>
      <c r="D42" s="41">
        <f t="shared" si="6"/>
        <v>24</v>
      </c>
      <c r="E42" s="42" t="str">
        <f t="shared" si="2"/>
        <v>BAHIA DE CADIZ</v>
      </c>
      <c r="F42" s="42">
        <f t="shared" si="7"/>
        <v>132</v>
      </c>
      <c r="G42" s="42">
        <f t="shared" si="8"/>
        <v>155</v>
      </c>
    </row>
    <row r="43" spans="1:9" x14ac:dyDescent="0.25">
      <c r="A43" s="42" t="str">
        <f t="shared" si="3"/>
        <v>BAHIA DE CADIZ</v>
      </c>
      <c r="B43" s="41">
        <f t="shared" si="4"/>
        <v>132</v>
      </c>
      <c r="C43" s="41">
        <f t="shared" si="5"/>
        <v>155</v>
      </c>
      <c r="D43" s="41">
        <f t="shared" si="6"/>
        <v>5</v>
      </c>
      <c r="E43" s="42" t="str">
        <f t="shared" si="2"/>
        <v>VALENCIA</v>
      </c>
      <c r="F43" s="42">
        <f t="shared" si="7"/>
        <v>131</v>
      </c>
      <c r="G43" s="42">
        <f t="shared" si="8"/>
        <v>58</v>
      </c>
    </row>
    <row r="44" spans="1:9" x14ac:dyDescent="0.25">
      <c r="A44" s="42" t="str">
        <f t="shared" si="3"/>
        <v>BALEARES</v>
      </c>
      <c r="B44" s="41">
        <f t="shared" si="4"/>
        <v>478</v>
      </c>
      <c r="C44" s="41">
        <f t="shared" si="5"/>
        <v>409</v>
      </c>
      <c r="D44" s="41">
        <f t="shared" si="6"/>
        <v>2</v>
      </c>
      <c r="E44" s="42" t="str">
        <f t="shared" si="2"/>
        <v>MALAGA</v>
      </c>
      <c r="F44" s="42">
        <f t="shared" si="7"/>
        <v>116</v>
      </c>
      <c r="G44" s="42">
        <f t="shared" si="8"/>
        <v>132</v>
      </c>
    </row>
    <row r="45" spans="1:9" x14ac:dyDescent="0.25">
      <c r="A45" s="42" t="str">
        <f t="shared" si="3"/>
        <v>BARCELONA</v>
      </c>
      <c r="B45" s="41">
        <f t="shared" si="4"/>
        <v>510</v>
      </c>
      <c r="C45" s="41">
        <f t="shared" si="5"/>
        <v>439</v>
      </c>
      <c r="D45" s="41">
        <f t="shared" si="6"/>
        <v>1</v>
      </c>
      <c r="E45" s="42" t="str">
        <f t="shared" si="2"/>
        <v>SEVILLA</v>
      </c>
      <c r="F45" s="42">
        <f t="shared" si="7"/>
        <v>51</v>
      </c>
      <c r="G45" s="42">
        <f t="shared" si="8"/>
        <v>36</v>
      </c>
    </row>
    <row r="46" spans="1:9" x14ac:dyDescent="0.25">
      <c r="A46" s="42" t="str">
        <f t="shared" si="3"/>
        <v>BILBAO</v>
      </c>
      <c r="B46" s="41">
        <f t="shared" si="4"/>
        <v>16</v>
      </c>
      <c r="C46" s="41">
        <f t="shared" si="5"/>
        <v>17</v>
      </c>
      <c r="D46" s="41">
        <f t="shared" si="6"/>
        <v>15</v>
      </c>
      <c r="E46" s="42" t="str">
        <f t="shared" si="2"/>
        <v>VIGO</v>
      </c>
      <c r="F46" s="42">
        <f t="shared" si="7"/>
        <v>49</v>
      </c>
      <c r="G46" s="42">
        <f t="shared" si="8"/>
        <v>60</v>
      </c>
    </row>
    <row r="47" spans="1:9" x14ac:dyDescent="0.25">
      <c r="A47" s="42" t="str">
        <f t="shared" si="3"/>
        <v>CARTAGENA</v>
      </c>
      <c r="B47" s="41">
        <f t="shared" si="4"/>
        <v>24</v>
      </c>
      <c r="C47" s="41">
        <f t="shared" si="5"/>
        <v>24</v>
      </c>
      <c r="D47" s="41">
        <f t="shared" si="6"/>
        <v>13</v>
      </c>
      <c r="E47" s="42" t="str">
        <f t="shared" si="2"/>
        <v>ALICANTE</v>
      </c>
      <c r="F47" s="42">
        <f t="shared" si="7"/>
        <v>36</v>
      </c>
      <c r="G47" s="42">
        <f t="shared" si="8"/>
        <v>30</v>
      </c>
    </row>
    <row r="48" spans="1:9" x14ac:dyDescent="0.25">
      <c r="A48" s="42" t="str">
        <f t="shared" si="3"/>
        <v>CASTELLON</v>
      </c>
      <c r="B48" s="41">
        <f t="shared" si="4"/>
        <v>1</v>
      </c>
      <c r="C48" s="41">
        <f t="shared" si="5"/>
        <v>0</v>
      </c>
      <c r="D48" s="41">
        <f t="shared" si="6"/>
        <v>24</v>
      </c>
      <c r="E48" s="42" t="str">
        <f t="shared" si="2"/>
        <v>A CORUÑA</v>
      </c>
      <c r="F48" s="42">
        <f t="shared" si="7"/>
        <v>30</v>
      </c>
      <c r="G48" s="42">
        <f t="shared" si="8"/>
        <v>39</v>
      </c>
    </row>
    <row r="49" spans="1:7" x14ac:dyDescent="0.25">
      <c r="A49" s="42" t="str">
        <f t="shared" si="3"/>
        <v>CEUTA</v>
      </c>
      <c r="B49" s="41">
        <f t="shared" si="4"/>
        <v>8</v>
      </c>
      <c r="C49" s="41">
        <f t="shared" si="5"/>
        <v>4</v>
      </c>
      <c r="D49" s="41">
        <f t="shared" si="6"/>
        <v>17</v>
      </c>
      <c r="E49" s="42" t="str">
        <f t="shared" si="2"/>
        <v>ALMERIA</v>
      </c>
      <c r="F49" s="42">
        <f t="shared" si="7"/>
        <v>28</v>
      </c>
      <c r="G49" s="42">
        <f t="shared" si="8"/>
        <v>27</v>
      </c>
    </row>
    <row r="50" spans="1:7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3</v>
      </c>
      <c r="D50" s="41">
        <f t="shared" si="6"/>
        <v>21</v>
      </c>
      <c r="E50" s="42" t="str">
        <f t="shared" si="2"/>
        <v>CARTAGENA</v>
      </c>
      <c r="F50" s="42">
        <f t="shared" si="7"/>
        <v>24</v>
      </c>
      <c r="G50" s="42">
        <f t="shared" si="8"/>
        <v>24</v>
      </c>
    </row>
    <row r="51" spans="1:7" x14ac:dyDescent="0.25">
      <c r="A51" s="42" t="str">
        <f t="shared" si="3"/>
        <v>GIJON</v>
      </c>
      <c r="B51" s="41">
        <f t="shared" si="4"/>
        <v>2</v>
      </c>
      <c r="C51" s="41">
        <f t="shared" si="5"/>
        <v>3</v>
      </c>
      <c r="D51" s="41">
        <f t="shared" si="6"/>
        <v>21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BILBAO</v>
      </c>
      <c r="F52" s="42">
        <f t="shared" si="7"/>
        <v>16</v>
      </c>
      <c r="G52" s="42">
        <f t="shared" si="8"/>
        <v>17</v>
      </c>
    </row>
    <row r="53" spans="1:7" x14ac:dyDescent="0.25">
      <c r="A53" s="42" t="str">
        <f t="shared" si="3"/>
        <v>LAS PALMAS</v>
      </c>
      <c r="B53" s="41">
        <f t="shared" si="4"/>
        <v>273</v>
      </c>
      <c r="C53" s="41">
        <f t="shared" si="5"/>
        <v>189</v>
      </c>
      <c r="D53" s="41">
        <f t="shared" si="6"/>
        <v>3</v>
      </c>
      <c r="E53" s="42" t="str">
        <f t="shared" si="2"/>
        <v>TARRAGONA</v>
      </c>
      <c r="F53" s="42">
        <f t="shared" si="7"/>
        <v>9</v>
      </c>
      <c r="G53" s="42">
        <f t="shared" si="8"/>
        <v>3</v>
      </c>
    </row>
    <row r="54" spans="1:7" x14ac:dyDescent="0.25">
      <c r="A54" s="42" t="str">
        <f t="shared" si="3"/>
        <v>MALAGA</v>
      </c>
      <c r="B54" s="41">
        <f t="shared" si="4"/>
        <v>116</v>
      </c>
      <c r="C54" s="41">
        <f t="shared" si="5"/>
        <v>132</v>
      </c>
      <c r="D54" s="41">
        <f t="shared" si="6"/>
        <v>7</v>
      </c>
      <c r="E54" s="42" t="str">
        <f t="shared" si="2"/>
        <v>CEUTA</v>
      </c>
      <c r="F54" s="42">
        <f t="shared" si="7"/>
        <v>8</v>
      </c>
      <c r="G54" s="42">
        <f t="shared" si="8"/>
        <v>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2</v>
      </c>
      <c r="D56" s="41">
        <f t="shared" si="6"/>
        <v>24</v>
      </c>
      <c r="E56" s="42" t="str">
        <f t="shared" si="2"/>
        <v>SANTANDER</v>
      </c>
      <c r="F56" s="42">
        <f t="shared" si="9"/>
        <v>7</v>
      </c>
      <c r="G56" s="42">
        <f t="shared" si="8"/>
        <v>8</v>
      </c>
    </row>
    <row r="57" spans="1:7" x14ac:dyDescent="0.25">
      <c r="A57" s="42" t="str">
        <f t="shared" si="3"/>
        <v>MOTRIL</v>
      </c>
      <c r="B57" s="41">
        <f t="shared" si="4"/>
        <v>16</v>
      </c>
      <c r="C57" s="41">
        <f t="shared" si="5"/>
        <v>12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2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187</v>
      </c>
      <c r="C59" s="41">
        <f t="shared" si="5"/>
        <v>179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</v>
      </c>
      <c r="C60" s="41">
        <f t="shared" si="5"/>
        <v>8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51</v>
      </c>
      <c r="C61" s="41">
        <f t="shared" si="5"/>
        <v>36</v>
      </c>
      <c r="D61" s="41">
        <f t="shared" si="6"/>
        <v>8</v>
      </c>
      <c r="E61" s="42" t="str">
        <f t="shared" si="2"/>
        <v>BAHIA DE ALGECIRAS</v>
      </c>
      <c r="F61" s="42">
        <f t="shared" si="9"/>
        <v>1</v>
      </c>
      <c r="G61" s="42">
        <f t="shared" si="8"/>
        <v>3</v>
      </c>
    </row>
    <row r="62" spans="1:7" x14ac:dyDescent="0.25">
      <c r="A62" s="42" t="str">
        <f t="shared" si="3"/>
        <v>TARRAGONA</v>
      </c>
      <c r="B62" s="41">
        <f t="shared" si="4"/>
        <v>9</v>
      </c>
      <c r="C62" s="41">
        <f t="shared" si="5"/>
        <v>3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131</v>
      </c>
      <c r="C63" s="41">
        <f t="shared" si="5"/>
        <v>58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49</v>
      </c>
      <c r="C64" s="41">
        <f t="shared" si="5"/>
        <v>60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</v>
      </c>
      <c r="C65" s="41">
        <f t="shared" si="5"/>
        <v>12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0FF3690E-ADC2-4736-AF22-34AD4F877E2C}"/>
</file>

<file path=customXml/itemProps2.xml><?xml version="1.0" encoding="utf-8"?>
<ds:datastoreItem xmlns:ds="http://schemas.openxmlformats.org/officeDocument/2006/customXml" ds:itemID="{7ABE828F-7214-4A1E-A5E0-67E260B91FE5}"/>
</file>

<file path=customXml/itemProps3.xml><?xml version="1.0" encoding="utf-8"?>
<ds:datastoreItem xmlns:ds="http://schemas.openxmlformats.org/officeDocument/2006/customXml" ds:itemID="{85542531-2C30-426D-9353-FC12D79870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