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<sst xmlns="http://schemas.openxmlformats.org/spreadsheetml/2006/main" count="653" uniqueCount="92">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</sst>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55323709</c:v>
                </c:pt>
                <c:pt idx="1">
                  <c:v>39863536</c:v>
                </c:pt>
                <c:pt idx="2">
                  <c:v>38254898</c:v>
                </c:pt>
                <c:pt idx="3">
                  <c:v>29266151</c:v>
                </c:pt>
                <c:pt idx="4">
                  <c:v>26854222</c:v>
                </c:pt>
                <c:pt idx="5">
                  <c:v>19811657</c:v>
                </c:pt>
                <c:pt idx="6">
                  <c:v>17525264</c:v>
                </c:pt>
                <c:pt idx="7">
                  <c:v>15545092</c:v>
                </c:pt>
                <c:pt idx="8">
                  <c:v>15257996</c:v>
                </c:pt>
                <c:pt idx="9">
                  <c:v>14750166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52687249</c:v>
                </c:pt>
                <c:pt idx="1">
                  <c:v>35426082</c:v>
                </c:pt>
                <c:pt idx="2">
                  <c:v>35426809</c:v>
                </c:pt>
                <c:pt idx="3">
                  <c:v>28290021</c:v>
                </c:pt>
                <c:pt idx="4">
                  <c:v>23435724</c:v>
                </c:pt>
                <c:pt idx="5">
                  <c:v>18808463</c:v>
                </c:pt>
                <c:pt idx="6">
                  <c:v>19384357</c:v>
                </c:pt>
                <c:pt idx="7">
                  <c:v>14913575</c:v>
                </c:pt>
                <c:pt idx="8">
                  <c:v>15254243</c:v>
                </c:pt>
                <c:pt idx="9">
                  <c:v>14871567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51329609</c:v>
                </c:pt>
                <c:pt idx="1">
                  <c:v>39626769</c:v>
                </c:pt>
                <c:pt idx="2">
                  <c:v>37242361</c:v>
                </c:pt>
                <c:pt idx="3">
                  <c:v>28363817</c:v>
                </c:pt>
                <c:pt idx="4">
                  <c:v>26734524</c:v>
                </c:pt>
                <c:pt idx="5">
                  <c:v>18236423</c:v>
                </c:pt>
                <c:pt idx="6">
                  <c:v>17451215</c:v>
                </c:pt>
                <c:pt idx="7">
                  <c:v>15335710</c:v>
                </c:pt>
                <c:pt idx="8">
                  <c:v>15176660</c:v>
                </c:pt>
                <c:pt idx="9">
                  <c:v>13954947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48673148</c:v>
                </c:pt>
                <c:pt idx="1">
                  <c:v>35240635</c:v>
                </c:pt>
                <c:pt idx="2">
                  <c:v>34498915</c:v>
                </c:pt>
                <c:pt idx="3">
                  <c:v>27354338</c:v>
                </c:pt>
                <c:pt idx="4">
                  <c:v>23297112</c:v>
                </c:pt>
                <c:pt idx="5">
                  <c:v>17259186</c:v>
                </c:pt>
                <c:pt idx="6">
                  <c:v>19297638</c:v>
                </c:pt>
                <c:pt idx="7">
                  <c:v>14738072</c:v>
                </c:pt>
                <c:pt idx="8">
                  <c:v>15169457</c:v>
                </c:pt>
                <c:pt idx="9">
                  <c:v>14117287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17026321</c:v>
                </c:pt>
                <c:pt idx="1">
                  <c:v>15579635</c:v>
                </c:pt>
                <c:pt idx="2">
                  <c:v>14459584</c:v>
                </c:pt>
                <c:pt idx="3">
                  <c:v>12967226</c:v>
                </c:pt>
                <c:pt idx="4">
                  <c:v>9688370</c:v>
                </c:pt>
                <c:pt idx="5">
                  <c:v>7985040</c:v>
                </c:pt>
                <c:pt idx="6">
                  <c:v>7134171</c:v>
                </c:pt>
                <c:pt idx="7">
                  <c:v>6292944</c:v>
                </c:pt>
                <c:pt idx="8">
                  <c:v>5485313</c:v>
                </c:pt>
                <c:pt idx="9">
                  <c:v>4034458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16626565</c:v>
                </c:pt>
                <c:pt idx="1">
                  <c:v>14012355</c:v>
                </c:pt>
                <c:pt idx="2">
                  <c:v>15113172</c:v>
                </c:pt>
                <c:pt idx="3">
                  <c:v>14439602</c:v>
                </c:pt>
                <c:pt idx="4">
                  <c:v>9604550</c:v>
                </c:pt>
                <c:pt idx="5">
                  <c:v>7776753</c:v>
                </c:pt>
                <c:pt idx="6">
                  <c:v>7308808</c:v>
                </c:pt>
                <c:pt idx="7">
                  <c:v>6450141</c:v>
                </c:pt>
                <c:pt idx="8">
                  <c:v>6203365</c:v>
                </c:pt>
                <c:pt idx="9">
                  <c:v>3061530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13700975</c:v>
                </c:pt>
                <c:pt idx="1">
                  <c:v>9892022</c:v>
                </c:pt>
                <c:pt idx="2">
                  <c:v>6304360</c:v>
                </c:pt>
                <c:pt idx="3">
                  <c:v>5351463</c:v>
                </c:pt>
                <c:pt idx="4">
                  <c:v>4902689</c:v>
                </c:pt>
                <c:pt idx="5">
                  <c:v>4250781</c:v>
                </c:pt>
                <c:pt idx="6">
                  <c:v>4136340</c:v>
                </c:pt>
                <c:pt idx="7">
                  <c:v>3677789</c:v>
                </c:pt>
                <c:pt idx="8">
                  <c:v>3585391</c:v>
                </c:pt>
                <c:pt idx="9">
                  <c:v>3178253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13321413</c:v>
                </c:pt>
                <c:pt idx="1">
                  <c:v>8250271</c:v>
                </c:pt>
                <c:pt idx="2">
                  <c:v>6466076</c:v>
                </c:pt>
                <c:pt idx="3">
                  <c:v>5442908</c:v>
                </c:pt>
                <c:pt idx="4">
                  <c:v>5160912</c:v>
                </c:pt>
                <c:pt idx="5">
                  <c:v>4202531</c:v>
                </c:pt>
                <c:pt idx="6">
                  <c:v>3984139</c:v>
                </c:pt>
                <c:pt idx="7">
                  <c:v>4031924</c:v>
                </c:pt>
                <c:pt idx="8">
                  <c:v>2144363</c:v>
                </c:pt>
                <c:pt idx="9">
                  <c:v>3119293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34782379</c:v>
                </c:pt>
                <c:pt idx="1">
                  <c:v>30240848</c:v>
                </c:pt>
                <c:pt idx="2">
                  <c:v>26378313</c:v>
                </c:pt>
                <c:pt idx="3">
                  <c:v>13430722</c:v>
                </c:pt>
                <c:pt idx="4">
                  <c:v>7732984</c:v>
                </c:pt>
                <c:pt idx="5">
                  <c:v>7201156</c:v>
                </c:pt>
                <c:pt idx="6">
                  <c:v>5588388</c:v>
                </c:pt>
                <c:pt idx="7">
                  <c:v>3542419</c:v>
                </c:pt>
                <c:pt idx="8">
                  <c:v>3219606</c:v>
                </c:pt>
                <c:pt idx="9">
                  <c:v>1953483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31589614</c:v>
                </c:pt>
                <c:pt idx="1">
                  <c:v>26736197</c:v>
                </c:pt>
                <c:pt idx="2">
                  <c:v>23650244</c:v>
                </c:pt>
                <c:pt idx="3">
                  <c:v>12623843</c:v>
                </c:pt>
                <c:pt idx="4">
                  <c:v>7663940</c:v>
                </c:pt>
                <c:pt idx="5">
                  <c:v>6743634</c:v>
                </c:pt>
                <c:pt idx="6">
                  <c:v>5426911</c:v>
                </c:pt>
                <c:pt idx="7">
                  <c:v>2573767</c:v>
                </c:pt>
                <c:pt idx="8">
                  <c:v>2874214</c:v>
                </c:pt>
                <c:pt idx="9">
                  <c:v>2274566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63716</c:v>
                </c:pt>
                <c:pt idx="1">
                  <c:v>24628</c:v>
                </c:pt>
                <c:pt idx="2">
                  <c:v>16593</c:v>
                </c:pt>
                <c:pt idx="3">
                  <c:v>8688</c:v>
                </c:pt>
                <c:pt idx="4">
                  <c:v>7796</c:v>
                </c:pt>
                <c:pt idx="5">
                  <c:v>7352</c:v>
                </c:pt>
                <c:pt idx="6">
                  <c:v>6060</c:v>
                </c:pt>
                <c:pt idx="7">
                  <c:v>4241</c:v>
                </c:pt>
                <c:pt idx="8">
                  <c:v>4202</c:v>
                </c:pt>
                <c:pt idx="9">
                  <c:v>3889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66842</c:v>
                </c:pt>
                <c:pt idx="1">
                  <c:v>24256</c:v>
                </c:pt>
                <c:pt idx="2">
                  <c:v>17621</c:v>
                </c:pt>
                <c:pt idx="3">
                  <c:v>12650</c:v>
                </c:pt>
                <c:pt idx="4">
                  <c:v>8640</c:v>
                </c:pt>
                <c:pt idx="5">
                  <c:v>6124</c:v>
                </c:pt>
                <c:pt idx="6">
                  <c:v>11580</c:v>
                </c:pt>
                <c:pt idx="7">
                  <c:v>5843</c:v>
                </c:pt>
                <c:pt idx="8">
                  <c:v>7011</c:v>
                </c:pt>
                <c:pt idx="9">
                  <c:v>2204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2350523</c:v>
                </c:pt>
                <c:pt idx="1">
                  <c:v>1572140</c:v>
                </c:pt>
                <c:pt idx="2">
                  <c:v>1009830</c:v>
                </c:pt>
                <c:pt idx="3">
                  <c:v>765091</c:v>
                </c:pt>
                <c:pt idx="4">
                  <c:v>422498</c:v>
                </c:pt>
                <c:pt idx="5">
                  <c:v>299176</c:v>
                </c:pt>
                <c:pt idx="6">
                  <c:v>271869</c:v>
                </c:pt>
                <c:pt idx="7">
                  <c:v>235804</c:v>
                </c:pt>
                <c:pt idx="8">
                  <c:v>194278</c:v>
                </c:pt>
                <c:pt idx="9">
                  <c:v>116632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2318597</c:v>
                </c:pt>
                <c:pt idx="1">
                  <c:v>1545511</c:v>
                </c:pt>
                <c:pt idx="2">
                  <c:v>925107</c:v>
                </c:pt>
                <c:pt idx="3">
                  <c:v>701022</c:v>
                </c:pt>
                <c:pt idx="4">
                  <c:v>379693</c:v>
                </c:pt>
                <c:pt idx="5">
                  <c:v>339808</c:v>
                </c:pt>
                <c:pt idx="6">
                  <c:v>193670</c:v>
                </c:pt>
                <c:pt idx="7">
                  <c:v>184232</c:v>
                </c:pt>
                <c:pt idx="8">
                  <c:v>163923</c:v>
                </c:pt>
                <c:pt idx="9">
                  <c:v>135540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29853835</c:v>
                </c:pt>
                <c:pt idx="1">
                  <c:v>10490840</c:v>
                </c:pt>
                <c:pt idx="2">
                  <c:v>9007568</c:v>
                </c:pt>
                <c:pt idx="3">
                  <c:v>7874729</c:v>
                </c:pt>
                <c:pt idx="4">
                  <c:v>2836119</c:v>
                </c:pt>
                <c:pt idx="5">
                  <c:v>1813720</c:v>
                </c:pt>
                <c:pt idx="6">
                  <c:v>1382954</c:v>
                </c:pt>
                <c:pt idx="7">
                  <c:v>776080</c:v>
                </c:pt>
                <c:pt idx="8">
                  <c:v>703977</c:v>
                </c:pt>
                <c:pt idx="9">
                  <c:v>282348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26575319</c:v>
                </c:pt>
                <c:pt idx="1">
                  <c:v>8022308</c:v>
                </c:pt>
                <c:pt idx="2">
                  <c:v>8078346</c:v>
                </c:pt>
                <c:pt idx="3">
                  <c:v>7350826</c:v>
                </c:pt>
                <c:pt idx="4">
                  <c:v>1994434</c:v>
                </c:pt>
                <c:pt idx="5">
                  <c:v>150847</c:v>
                </c:pt>
                <c:pt idx="6">
                  <c:v>2178513</c:v>
                </c:pt>
                <c:pt idx="7">
                  <c:v>833877</c:v>
                </c:pt>
                <c:pt idx="8">
                  <c:v>687634</c:v>
                </c:pt>
                <c:pt idx="9">
                  <c:v>248646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29687482</c:v>
                </c:pt>
                <c:pt idx="1">
                  <c:v>10458719</c:v>
                </c:pt>
                <c:pt idx="2">
                  <c:v>8598789</c:v>
                </c:pt>
                <c:pt idx="3">
                  <c:v>7712133</c:v>
                </c:pt>
                <c:pt idx="4">
                  <c:v>1382954</c:v>
                </c:pt>
                <c:pt idx="5">
                  <c:v>252605</c:v>
                </c:pt>
                <c:pt idx="6">
                  <c:v>50379</c:v>
                </c:pt>
                <c:pt idx="7">
                  <c:v>24165</c:v>
                </c:pt>
                <c:pt idx="8">
                  <c:v>23653</c:v>
                </c:pt>
                <c:pt idx="9">
                  <c:v>10284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26568330</c:v>
                </c:pt>
                <c:pt idx="1">
                  <c:v>7930246</c:v>
                </c:pt>
                <c:pt idx="2">
                  <c:v>7459675</c:v>
                </c:pt>
                <c:pt idx="3">
                  <c:v>7087225</c:v>
                </c:pt>
                <c:pt idx="4">
                  <c:v>2177260</c:v>
                </c:pt>
                <c:pt idx="5">
                  <c:v>226982</c:v>
                </c:pt>
                <c:pt idx="6">
                  <c:v>112313</c:v>
                </c:pt>
                <c:pt idx="7">
                  <c:v>85995</c:v>
                </c:pt>
                <c:pt idx="8">
                  <c:v>31310</c:v>
                </c:pt>
                <c:pt idx="9">
                  <c:v>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31292177</c:v>
                </c:pt>
                <c:pt idx="1">
                  <c:v>24294438</c:v>
                </c:pt>
                <c:pt idx="2">
                  <c:v>18974160</c:v>
                </c:pt>
                <c:pt idx="3">
                  <c:v>10731570</c:v>
                </c:pt>
                <c:pt idx="4">
                  <c:v>4281022</c:v>
                </c:pt>
                <c:pt idx="5">
                  <c:v>3180226</c:v>
                </c:pt>
                <c:pt idx="6">
                  <c:v>2820415</c:v>
                </c:pt>
                <c:pt idx="7">
                  <c:v>1804374</c:v>
                </c:pt>
                <c:pt idx="8">
                  <c:v>1009124</c:v>
                </c:pt>
                <c:pt idx="9">
                  <c:v>965510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28463833</c:v>
                </c:pt>
                <c:pt idx="1">
                  <c:v>20959651</c:v>
                </c:pt>
                <c:pt idx="2">
                  <c:v>16725093</c:v>
                </c:pt>
                <c:pt idx="3">
                  <c:v>10000133</c:v>
                </c:pt>
                <c:pt idx="4">
                  <c:v>4104236</c:v>
                </c:pt>
                <c:pt idx="5">
                  <c:v>2243891</c:v>
                </c:pt>
                <c:pt idx="6">
                  <c:v>2681439</c:v>
                </c:pt>
                <c:pt idx="7">
                  <c:v>1750881</c:v>
                </c:pt>
                <c:pt idx="8">
                  <c:v>650032</c:v>
                </c:pt>
                <c:pt idx="9">
                  <c:v>861104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7792465</c:v>
                </c:pt>
                <c:pt idx="1">
                  <c:v>7619648</c:v>
                </c:pt>
                <c:pt idx="2">
                  <c:v>3539811</c:v>
                </c:pt>
                <c:pt idx="3">
                  <c:v>3291781</c:v>
                </c:pt>
                <c:pt idx="4">
                  <c:v>2892324</c:v>
                </c:pt>
                <c:pt idx="5">
                  <c:v>2111822</c:v>
                </c:pt>
                <c:pt idx="6">
                  <c:v>995487</c:v>
                </c:pt>
                <c:pt idx="7">
                  <c:v>994400</c:v>
                </c:pt>
                <c:pt idx="8">
                  <c:v>722239</c:v>
                </c:pt>
                <c:pt idx="9">
                  <c:v>701429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7074833</c:v>
                </c:pt>
                <c:pt idx="1">
                  <c:v>7590296</c:v>
                </c:pt>
                <c:pt idx="2">
                  <c:v>3066451</c:v>
                </c:pt>
                <c:pt idx="3">
                  <c:v>2880952</c:v>
                </c:pt>
                <c:pt idx="4">
                  <c:v>2826687</c:v>
                </c:pt>
                <c:pt idx="5">
                  <c:v>2246673</c:v>
                </c:pt>
                <c:pt idx="6">
                  <c:v>1299317</c:v>
                </c:pt>
                <c:pt idx="7">
                  <c:v>750228</c:v>
                </c:pt>
                <c:pt idx="8">
                  <c:v>693951</c:v>
                </c:pt>
                <c:pt idx="9">
                  <c:v>639717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2557244</c:v>
                </c:pt>
                <c:pt idx="1">
                  <c:v>2252235</c:v>
                </c:pt>
                <c:pt idx="2">
                  <c:v>1944204.5</c:v>
                </c:pt>
                <c:pt idx="3">
                  <c:v>956823</c:v>
                </c:pt>
                <c:pt idx="4">
                  <c:v>440920</c:v>
                </c:pt>
                <c:pt idx="5">
                  <c:v>402632</c:v>
                </c:pt>
                <c:pt idx="6">
                  <c:v>363415</c:v>
                </c:pt>
                <c:pt idx="7">
                  <c:v>177804</c:v>
                </c:pt>
                <c:pt idx="8">
                  <c:v>153827</c:v>
                </c:pt>
                <c:pt idx="9">
                  <c:v>136009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2340609</c:v>
                </c:pt>
                <c:pt idx="1">
                  <c:v>1972827</c:v>
                </c:pt>
                <c:pt idx="2">
                  <c:v>1728800</c:v>
                </c:pt>
                <c:pt idx="3">
                  <c:v>954782</c:v>
                </c:pt>
                <c:pt idx="4">
                  <c:v>317403</c:v>
                </c:pt>
                <c:pt idx="5">
                  <c:v>385722</c:v>
                </c:pt>
                <c:pt idx="6">
                  <c:v>341435</c:v>
                </c:pt>
                <c:pt idx="7">
                  <c:v>171048</c:v>
                </c:pt>
                <c:pt idx="8">
                  <c:v>159897</c:v>
                </c:pt>
                <c:pt idx="9">
                  <c:v>124744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2432116</c:v>
                </c:pt>
                <c:pt idx="1">
                  <c:v>759416</c:v>
                </c:pt>
                <c:pt idx="2">
                  <c:v>731539</c:v>
                </c:pt>
                <c:pt idx="3">
                  <c:v>571167</c:v>
                </c:pt>
                <c:pt idx="4">
                  <c:v>425283</c:v>
                </c:pt>
                <c:pt idx="5">
                  <c:v>18893</c:v>
                </c:pt>
                <c:pt idx="6">
                  <c:v>5717</c:v>
                </c:pt>
                <c:pt idx="7">
                  <c:v>3540</c:v>
                </c:pt>
                <c:pt idx="8">
                  <c:v>1778</c:v>
                </c:pt>
                <c:pt idx="9">
                  <c:v>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2040977</c:v>
                </c:pt>
                <c:pt idx="1">
                  <c:v>594229</c:v>
                </c:pt>
                <c:pt idx="2">
                  <c:v>643853</c:v>
                </c:pt>
                <c:pt idx="3">
                  <c:v>562648</c:v>
                </c:pt>
                <c:pt idx="4">
                  <c:v>307374</c:v>
                </c:pt>
                <c:pt idx="5">
                  <c:v>16472</c:v>
                </c:pt>
                <c:pt idx="6">
                  <c:v>18450</c:v>
                </c:pt>
                <c:pt idx="7">
                  <c:v>6564</c:v>
                </c:pt>
                <c:pt idx="8">
                  <c:v>2232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4967098</c:v>
                </c:pt>
                <c:pt idx="1">
                  <c:v>4181892</c:v>
                </c:pt>
                <c:pt idx="2">
                  <c:v>3640658</c:v>
                </c:pt>
                <c:pt idx="3">
                  <c:v>2287759</c:v>
                </c:pt>
                <c:pt idx="4">
                  <c:v>1974992</c:v>
                </c:pt>
                <c:pt idx="5">
                  <c:v>947288</c:v>
                </c:pt>
                <c:pt idx="6">
                  <c:v>551686</c:v>
                </c:pt>
                <c:pt idx="7">
                  <c:v>430127</c:v>
                </c:pt>
                <c:pt idx="8">
                  <c:v>416829</c:v>
                </c:pt>
                <c:pt idx="9">
                  <c:v>369830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4665010</c:v>
                </c:pt>
                <c:pt idx="1">
                  <c:v>4146173</c:v>
                </c:pt>
                <c:pt idx="2">
                  <c:v>3447323</c:v>
                </c:pt>
                <c:pt idx="3">
                  <c:v>2073504</c:v>
                </c:pt>
                <c:pt idx="4">
                  <c:v>1858951</c:v>
                </c:pt>
                <c:pt idx="5">
                  <c:v>929662</c:v>
                </c:pt>
                <c:pt idx="6">
                  <c:v>508475</c:v>
                </c:pt>
                <c:pt idx="7">
                  <c:v>363685</c:v>
                </c:pt>
                <c:pt idx="8">
                  <c:v>348705</c:v>
                </c:pt>
                <c:pt idx="9">
                  <c:v>282816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1326013</c:v>
                </c:pt>
                <c:pt idx="1">
                  <c:v>993797</c:v>
                </c:pt>
                <c:pt idx="2">
                  <c:v>303741</c:v>
                </c:pt>
                <c:pt idx="3">
                  <c:v>256881</c:v>
                </c:pt>
                <c:pt idx="4">
                  <c:v>169686</c:v>
                </c:pt>
                <c:pt idx="5">
                  <c:v>130965</c:v>
                </c:pt>
                <c:pt idx="6">
                  <c:v>123390</c:v>
                </c:pt>
                <c:pt idx="7">
                  <c:v>114731</c:v>
                </c:pt>
                <c:pt idx="8">
                  <c:v>36875</c:v>
                </c:pt>
                <c:pt idx="9">
                  <c:v>32962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1083138</c:v>
                </c:pt>
                <c:pt idx="1">
                  <c:v>821870</c:v>
                </c:pt>
                <c:pt idx="2">
                  <c:v>192814</c:v>
                </c:pt>
                <c:pt idx="3">
                  <c:v>248338</c:v>
                </c:pt>
                <c:pt idx="4">
                  <c:v>141772</c:v>
                </c:pt>
                <c:pt idx="5">
                  <c:v>71971</c:v>
                </c:pt>
                <c:pt idx="6">
                  <c:v>131978</c:v>
                </c:pt>
                <c:pt idx="7">
                  <c:v>108448</c:v>
                </c:pt>
                <c:pt idx="8">
                  <c:v>33584</c:v>
                </c:pt>
                <c:pt idx="9">
                  <c:v>32373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1022392</c:v>
                </c:pt>
                <c:pt idx="1">
                  <c:v>584040</c:v>
                </c:pt>
                <c:pt idx="2">
                  <c:v>488939</c:v>
                </c:pt>
                <c:pt idx="3">
                  <c:v>431710</c:v>
                </c:pt>
                <c:pt idx="4">
                  <c:v>224256</c:v>
                </c:pt>
                <c:pt idx="5">
                  <c:v>212149</c:v>
                </c:pt>
                <c:pt idx="6">
                  <c:v>102938</c:v>
                </c:pt>
                <c:pt idx="7">
                  <c:v>75364</c:v>
                </c:pt>
                <c:pt idx="8">
                  <c:v>61509</c:v>
                </c:pt>
                <c:pt idx="9">
                  <c:v>56813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912660</c:v>
                </c:pt>
                <c:pt idx="1">
                  <c:v>524225</c:v>
                </c:pt>
                <c:pt idx="2">
                  <c:v>463044</c:v>
                </c:pt>
                <c:pt idx="3">
                  <c:v>348459</c:v>
                </c:pt>
                <c:pt idx="4">
                  <c:v>217487</c:v>
                </c:pt>
                <c:pt idx="5">
                  <c:v>216356</c:v>
                </c:pt>
                <c:pt idx="6">
                  <c:v>91070</c:v>
                </c:pt>
                <c:pt idx="7">
                  <c:v>56734</c:v>
                </c:pt>
                <c:pt idx="8">
                  <c:v>49873</c:v>
                </c:pt>
                <c:pt idx="9">
                  <c:v>57970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19806</c:v>
                </c:pt>
                <c:pt idx="1">
                  <c:v>13225</c:v>
                </c:pt>
                <c:pt idx="2">
                  <c:v>10793</c:v>
                </c:pt>
                <c:pt idx="3">
                  <c:v>9208</c:v>
                </c:pt>
                <c:pt idx="4">
                  <c:v>7940</c:v>
                </c:pt>
                <c:pt idx="5">
                  <c:v>7628</c:v>
                </c:pt>
                <c:pt idx="6">
                  <c:v>5496</c:v>
                </c:pt>
                <c:pt idx="7">
                  <c:v>2605</c:v>
                </c:pt>
                <c:pt idx="8">
                  <c:v>2150</c:v>
                </c:pt>
                <c:pt idx="9">
                  <c:v>1920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16471</c:v>
                </c:pt>
                <c:pt idx="1">
                  <c:v>13118</c:v>
                </c:pt>
                <c:pt idx="2">
                  <c:v>7275</c:v>
                </c:pt>
                <c:pt idx="3">
                  <c:v>9254</c:v>
                </c:pt>
                <c:pt idx="4">
                  <c:v>7694</c:v>
                </c:pt>
                <c:pt idx="5">
                  <c:v>7353</c:v>
                </c:pt>
                <c:pt idx="6">
                  <c:v>5356</c:v>
                </c:pt>
                <c:pt idx="7">
                  <c:v>2758</c:v>
                </c:pt>
                <c:pt idx="8">
                  <c:v>1991</c:v>
                </c:pt>
                <c:pt idx="9">
                  <c:v>1838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195177426</c:v>
                </c:pt>
                <c:pt idx="1">
                  <c:v>178185849</c:v>
                </c:pt>
                <c:pt idx="2">
                  <c:v>123721997</c:v>
                </c:pt>
                <c:pt idx="3">
                  <c:v>114304992</c:v>
                </c:pt>
                <c:pt idx="4">
                  <c:v>111036581</c:v>
                </c:pt>
                <c:pt idx="5">
                  <c:v>102728855</c:v>
                </c:pt>
                <c:pt idx="6">
                  <c:v>56953124</c:v>
                </c:pt>
                <c:pt idx="7">
                  <c:v>34884664</c:v>
                </c:pt>
                <c:pt idx="8">
                  <c:v>31426099</c:v>
                </c:pt>
                <c:pt idx="9">
                  <c:v>28838756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177921475</c:v>
                </c:pt>
                <c:pt idx="1">
                  <c:v>162800568</c:v>
                </c:pt>
                <c:pt idx="2">
                  <c:v>105941427</c:v>
                </c:pt>
                <c:pt idx="3">
                  <c:v>98390916</c:v>
                </c:pt>
                <c:pt idx="4">
                  <c:v>100409564</c:v>
                </c:pt>
                <c:pt idx="5">
                  <c:v>98134222</c:v>
                </c:pt>
                <c:pt idx="6">
                  <c:v>42350826</c:v>
                </c:pt>
                <c:pt idx="7">
                  <c:v>36839028</c:v>
                </c:pt>
                <c:pt idx="8">
                  <c:v>29357606</c:v>
                </c:pt>
                <c:pt idx="9">
                  <c:v>22135617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VALENCIA</c:v>
                </c:pt>
                <c:pt idx="6">
                  <c:v>MALAGA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605</c:v>
                </c:pt>
                <c:pt idx="1">
                  <c:v>574</c:v>
                </c:pt>
                <c:pt idx="2">
                  <c:v>269</c:v>
                </c:pt>
                <c:pt idx="3">
                  <c:v>199</c:v>
                </c:pt>
                <c:pt idx="4">
                  <c:v>166</c:v>
                </c:pt>
                <c:pt idx="5">
                  <c:v>149</c:v>
                </c:pt>
                <c:pt idx="6">
                  <c:v>148</c:v>
                </c:pt>
                <c:pt idx="7">
                  <c:v>71</c:v>
                </c:pt>
                <c:pt idx="8">
                  <c:v>59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VALENCIA</c:v>
                </c:pt>
                <c:pt idx="6">
                  <c:v>MALAGA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535</c:v>
                </c:pt>
                <c:pt idx="1">
                  <c:v>512</c:v>
                </c:pt>
                <c:pt idx="2">
                  <c:v>201</c:v>
                </c:pt>
                <c:pt idx="3">
                  <c:v>191</c:v>
                </c:pt>
                <c:pt idx="4">
                  <c:v>199</c:v>
                </c:pt>
                <c:pt idx="5">
                  <c:v>64</c:v>
                </c:pt>
                <c:pt idx="6">
                  <c:v>161</c:v>
                </c:pt>
                <c:pt idx="7">
                  <c:v>79</c:v>
                </c:pt>
                <c:pt idx="8">
                  <c:v>42</c:v>
                </c:pt>
                <c:pt idx="9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39398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2006</v>
      </c>
      <c r="E7" s="58">
        <v>2007</v>
      </c>
      <c r="F7" s="58">
        <v>2006</v>
      </c>
      <c r="G7" s="58">
        <v>2007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12224924</v>
      </c>
      <c r="E8" s="61">
        <v>12480501</v>
      </c>
      <c r="F8" s="61">
        <v>111010370</v>
      </c>
      <c r="G8" s="61">
        <v>111728972</v>
      </c>
      <c r="H8" s="61">
        <v>718602</v>
      </c>
      <c r="I8" s="62">
        <f>((G8*100/F8)-100)</f>
        <v>0.64732871352468635</v>
      </c>
    </row>
    <row r="9" spans="1:9" x14ac:dyDescent="0.25">
      <c r="A9" s="63"/>
      <c r="B9" s="64"/>
      <c r="C9" s="60" t="s">
        <v>15</v>
      </c>
      <c r="D9" s="61">
        <v>9116452</v>
      </c>
      <c r="E9" s="61">
        <v>10477373</v>
      </c>
      <c r="F9" s="61">
        <v>83663099</v>
      </c>
      <c r="G9" s="61">
        <v>85436604</v>
      </c>
      <c r="H9" s="61">
        <v>1773505</v>
      </c>
      <c r="I9" s="62">
        <f t="shared" ref="I9:I19" si="0">((G9*100/F9)-100)</f>
        <v>2.1198174836913495</v>
      </c>
    </row>
    <row r="10" spans="1:9" x14ac:dyDescent="0.25">
      <c r="A10" s="63"/>
      <c r="B10" s="59" t="s">
        <v>16</v>
      </c>
      <c r="C10" s="60" t="s">
        <v>17</v>
      </c>
      <c r="D10" s="61">
        <v>4863046</v>
      </c>
      <c r="E10" s="61">
        <v>4972323</v>
      </c>
      <c r="F10" s="61">
        <v>44262851</v>
      </c>
      <c r="G10" s="61">
        <v>46574698</v>
      </c>
      <c r="H10" s="61">
        <v>2311847</v>
      </c>
      <c r="I10" s="62">
        <f t="shared" si="0"/>
        <v>5.2229961418436375</v>
      </c>
    </row>
    <row r="11" spans="1:9" x14ac:dyDescent="0.25">
      <c r="A11" s="63"/>
      <c r="B11" s="63"/>
      <c r="C11" s="60" t="s">
        <v>18</v>
      </c>
      <c r="D11" s="61">
        <v>10585359</v>
      </c>
      <c r="E11" s="61">
        <v>11467103</v>
      </c>
      <c r="F11" s="61">
        <v>92076188</v>
      </c>
      <c r="G11" s="61">
        <v>103334936</v>
      </c>
      <c r="H11" s="61">
        <v>11258748</v>
      </c>
      <c r="I11" s="62">
        <f t="shared" si="0"/>
        <v>12.227643481504685</v>
      </c>
    </row>
    <row r="12" spans="1:9" x14ac:dyDescent="0.25">
      <c r="A12" s="64"/>
      <c r="B12" s="64"/>
      <c r="C12" s="60" t="s">
        <v>2</v>
      </c>
      <c r="D12" s="61">
        <v>15448405</v>
      </c>
      <c r="E12" s="61">
        <v>16439426</v>
      </c>
      <c r="F12" s="61">
        <v>136339039</v>
      </c>
      <c r="G12" s="61">
        <v>149909634</v>
      </c>
      <c r="H12" s="61">
        <v>13570595</v>
      </c>
      <c r="I12" s="62">
        <f t="shared" si="0"/>
        <v>9.9535650973746357</v>
      </c>
    </row>
    <row r="13" spans="1:9" x14ac:dyDescent="0.25">
      <c r="A13" s="65"/>
      <c r="B13" s="65"/>
      <c r="C13" s="66" t="s">
        <v>2</v>
      </c>
      <c r="D13" s="67">
        <v>36789781</v>
      </c>
      <c r="E13" s="67">
        <v>39397300</v>
      </c>
      <c r="F13" s="67">
        <v>331012508</v>
      </c>
      <c r="G13" s="67">
        <v>347075210</v>
      </c>
      <c r="H13" s="67">
        <v>16062702</v>
      </c>
      <c r="I13" s="68">
        <f t="shared" si="0"/>
        <v>4.8525966879777229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20287</v>
      </c>
      <c r="E14" s="61">
        <v>19255</v>
      </c>
      <c r="F14" s="61">
        <v>192039</v>
      </c>
      <c r="G14" s="61">
        <v>170730</v>
      </c>
      <c r="H14" s="61">
        <v>-21309</v>
      </c>
      <c r="I14" s="62">
        <f t="shared" si="0"/>
        <v>-11.096183587708751</v>
      </c>
    </row>
    <row r="15" spans="1:9" x14ac:dyDescent="0.25">
      <c r="A15" s="63"/>
      <c r="B15" s="59" t="s">
        <v>7</v>
      </c>
      <c r="C15" s="60" t="s">
        <v>8</v>
      </c>
      <c r="D15" s="61">
        <v>602814</v>
      </c>
      <c r="E15" s="61">
        <v>624314</v>
      </c>
      <c r="F15" s="61">
        <v>5456822</v>
      </c>
      <c r="G15" s="61">
        <v>5640304</v>
      </c>
      <c r="H15" s="61">
        <v>183482</v>
      </c>
      <c r="I15" s="62">
        <f t="shared" si="0"/>
        <v>3.3624332990887353</v>
      </c>
    </row>
    <row r="16" spans="1:9" x14ac:dyDescent="0.25">
      <c r="A16" s="63"/>
      <c r="B16" s="64"/>
      <c r="C16" s="60" t="s">
        <v>9</v>
      </c>
      <c r="D16" s="61">
        <v>313550</v>
      </c>
      <c r="E16" s="61">
        <v>247448</v>
      </c>
      <c r="F16" s="61">
        <v>2340296</v>
      </c>
      <c r="G16" s="61">
        <v>2417719</v>
      </c>
      <c r="H16" s="61">
        <v>77423</v>
      </c>
      <c r="I16" s="62">
        <f t="shared" si="0"/>
        <v>3.3082567333362931</v>
      </c>
    </row>
    <row r="17" spans="1:9" x14ac:dyDescent="0.25">
      <c r="A17" s="64"/>
      <c r="B17" s="69" t="s">
        <v>10</v>
      </c>
      <c r="C17" s="60" t="s">
        <v>11</v>
      </c>
      <c r="D17" s="61">
        <v>511552</v>
      </c>
      <c r="E17" s="61">
        <v>218098</v>
      </c>
      <c r="F17" s="61">
        <v>2836541</v>
      </c>
      <c r="G17" s="61">
        <v>2737952</v>
      </c>
      <c r="H17" s="61">
        <v>-98589</v>
      </c>
      <c r="I17" s="62">
        <f t="shared" si="0"/>
        <v>-3.4756768895637293</v>
      </c>
    </row>
    <row r="18" spans="1:9" x14ac:dyDescent="0.25">
      <c r="A18" s="70"/>
      <c r="B18" s="70"/>
      <c r="C18" s="66" t="s">
        <v>2</v>
      </c>
      <c r="D18" s="67">
        <v>1448203</v>
      </c>
      <c r="E18" s="67">
        <v>1109115</v>
      </c>
      <c r="F18" s="67">
        <v>10825698</v>
      </c>
      <c r="G18" s="67">
        <v>10966705</v>
      </c>
      <c r="H18" s="67">
        <v>141007</v>
      </c>
      <c r="I18" s="68">
        <f t="shared" si="0"/>
        <v>1.3025210937899772</v>
      </c>
    </row>
    <row r="19" spans="1:9" x14ac:dyDescent="0.25">
      <c r="A19" s="71"/>
      <c r="B19" s="71"/>
      <c r="C19" s="72" t="s">
        <v>1</v>
      </c>
      <c r="D19" s="73">
        <f>+D13+D18</f>
        <v>38237984</v>
      </c>
      <c r="E19" s="73">
        <f t="shared" ref="E19:G19" si="1">+E13+E18</f>
        <v>40506415</v>
      </c>
      <c r="F19" s="73">
        <f t="shared" si="1"/>
        <v>341838206</v>
      </c>
      <c r="G19" s="73">
        <f t="shared" si="1"/>
        <v>358041915</v>
      </c>
      <c r="H19" s="73">
        <f t="shared" ref="H19" si="2">G19-F19</f>
        <v>16203709</v>
      </c>
      <c r="I19" s="74">
        <f t="shared" si="0"/>
        <v>4.7401690962536804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7016493</v>
      </c>
      <c r="E21" s="61">
        <v>7345118</v>
      </c>
      <c r="F21" s="61">
        <v>56376658</v>
      </c>
      <c r="G21" s="61">
        <v>65400594</v>
      </c>
      <c r="H21" s="61">
        <v>9023936</v>
      </c>
      <c r="I21" s="62">
        <f t="shared" ref="I21:I31" si="3">((G21*100/F21)-100)</f>
        <v>16.006511063497243</v>
      </c>
    </row>
    <row r="22" spans="1:9" x14ac:dyDescent="0.25">
      <c r="A22" s="63"/>
      <c r="B22" s="64"/>
      <c r="C22" s="60" t="s">
        <v>22</v>
      </c>
      <c r="D22" s="61">
        <v>6082185</v>
      </c>
      <c r="E22" s="61">
        <v>6446018</v>
      </c>
      <c r="F22" s="61">
        <v>51698099</v>
      </c>
      <c r="G22" s="61">
        <v>58207081</v>
      </c>
      <c r="H22" s="61">
        <v>6508982</v>
      </c>
      <c r="I22" s="62">
        <f t="shared" si="3"/>
        <v>12.590370102390025</v>
      </c>
    </row>
    <row r="23" spans="1:9" x14ac:dyDescent="0.25">
      <c r="A23" s="63"/>
      <c r="B23" s="69" t="s">
        <v>23</v>
      </c>
      <c r="C23" s="60" t="s">
        <v>24</v>
      </c>
      <c r="D23" s="61">
        <v>3552529</v>
      </c>
      <c r="E23" s="61">
        <v>3493412</v>
      </c>
      <c r="F23" s="61">
        <v>32339442</v>
      </c>
      <c r="G23" s="61">
        <v>33826949</v>
      </c>
      <c r="H23" s="61">
        <v>1487507</v>
      </c>
      <c r="I23" s="62">
        <f t="shared" si="3"/>
        <v>4.5996681080644493</v>
      </c>
    </row>
    <row r="24" spans="1:9" x14ac:dyDescent="0.25">
      <c r="A24" s="63"/>
      <c r="B24" s="59" t="s">
        <v>25</v>
      </c>
      <c r="C24" s="60" t="s">
        <v>26</v>
      </c>
      <c r="D24" s="61">
        <v>1045410</v>
      </c>
      <c r="E24" s="61">
        <v>1092665</v>
      </c>
      <c r="F24" s="61">
        <v>8850869.5</v>
      </c>
      <c r="G24" s="61">
        <v>9823704</v>
      </c>
      <c r="H24" s="61">
        <v>972834.5</v>
      </c>
      <c r="I24" s="62">
        <f t="shared" si="3"/>
        <v>10.991400336430218</v>
      </c>
    </row>
    <row r="25" spans="1:9" x14ac:dyDescent="0.25">
      <c r="A25" s="63"/>
      <c r="B25" s="63"/>
      <c r="C25" s="60" t="s">
        <v>21</v>
      </c>
      <c r="D25" s="61">
        <v>520497</v>
      </c>
      <c r="E25" s="61">
        <v>549259</v>
      </c>
      <c r="F25" s="61">
        <v>4194595</v>
      </c>
      <c r="G25" s="61">
        <v>4951365</v>
      </c>
      <c r="H25" s="61">
        <v>756770</v>
      </c>
      <c r="I25" s="62">
        <f t="shared" si="3"/>
        <v>18.041551091344928</v>
      </c>
    </row>
    <row r="26" spans="1:9" x14ac:dyDescent="0.25">
      <c r="A26" s="63"/>
      <c r="B26" s="59" t="s">
        <v>27</v>
      </c>
      <c r="C26" s="60" t="s">
        <v>28</v>
      </c>
      <c r="D26" s="61">
        <v>2590586</v>
      </c>
      <c r="E26" s="61">
        <v>2625780</v>
      </c>
      <c r="F26" s="61">
        <v>19527827</v>
      </c>
      <c r="G26" s="61">
        <v>20673512</v>
      </c>
      <c r="H26" s="61">
        <v>1145685</v>
      </c>
      <c r="I26" s="62">
        <f t="shared" si="3"/>
        <v>5.8669354250219499</v>
      </c>
    </row>
    <row r="27" spans="1:9" x14ac:dyDescent="0.25">
      <c r="A27" s="63"/>
      <c r="B27" s="64"/>
      <c r="C27" s="60" t="s">
        <v>29</v>
      </c>
      <c r="D27" s="61">
        <v>526471</v>
      </c>
      <c r="E27" s="61">
        <v>573666</v>
      </c>
      <c r="F27" s="61">
        <v>2954857</v>
      </c>
      <c r="G27" s="61">
        <v>3591333</v>
      </c>
      <c r="H27" s="61">
        <v>636476</v>
      </c>
      <c r="I27" s="62">
        <f t="shared" si="3"/>
        <v>21.539993305936633</v>
      </c>
    </row>
    <row r="28" spans="1:9" x14ac:dyDescent="0.25">
      <c r="A28" s="63"/>
      <c r="B28" s="69" t="s">
        <v>30</v>
      </c>
      <c r="C28" s="60" t="s">
        <v>31</v>
      </c>
      <c r="D28" s="61">
        <v>393964</v>
      </c>
      <c r="E28" s="61">
        <v>429531</v>
      </c>
      <c r="F28" s="61">
        <v>3047032</v>
      </c>
      <c r="G28" s="61">
        <v>3380665</v>
      </c>
      <c r="H28" s="61">
        <v>333633</v>
      </c>
      <c r="I28" s="62">
        <f t="shared" si="3"/>
        <v>10.949441948755378</v>
      </c>
    </row>
    <row r="29" spans="1:9" x14ac:dyDescent="0.25">
      <c r="A29" s="63"/>
      <c r="B29" s="59" t="s">
        <v>32</v>
      </c>
      <c r="C29" s="60" t="s">
        <v>33</v>
      </c>
      <c r="D29" s="61">
        <v>10854</v>
      </c>
      <c r="E29" s="61">
        <v>11621</v>
      </c>
      <c r="F29" s="61">
        <v>91269</v>
      </c>
      <c r="G29" s="61">
        <v>99408</v>
      </c>
      <c r="H29" s="61">
        <v>8139</v>
      </c>
      <c r="I29" s="62">
        <f t="shared" si="3"/>
        <v>8.9175952404430916</v>
      </c>
    </row>
    <row r="30" spans="1:9" x14ac:dyDescent="0.25">
      <c r="A30" s="63"/>
      <c r="B30" s="63"/>
      <c r="C30" s="60" t="s">
        <v>34</v>
      </c>
      <c r="D30" s="61">
        <v>132100272</v>
      </c>
      <c r="E30" s="61">
        <v>143606187</v>
      </c>
      <c r="F30" s="61">
        <v>1069914413</v>
      </c>
      <c r="G30" s="61">
        <v>1182684622</v>
      </c>
      <c r="H30" s="61">
        <v>112770209</v>
      </c>
      <c r="I30" s="62">
        <f t="shared" si="3"/>
        <v>10.540114950297436</v>
      </c>
    </row>
    <row r="31" spans="1:9" x14ac:dyDescent="0.25">
      <c r="A31" s="76"/>
      <c r="B31" s="77"/>
      <c r="C31" s="60" t="s">
        <v>35</v>
      </c>
      <c r="D31" s="61">
        <v>368</v>
      </c>
      <c r="E31" s="61">
        <v>390</v>
      </c>
      <c r="F31" s="61">
        <v>2214</v>
      </c>
      <c r="G31" s="61">
        <v>2483</v>
      </c>
      <c r="H31" s="61">
        <v>269</v>
      </c>
      <c r="I31" s="62">
        <f t="shared" si="3"/>
        <v>12.149954832881662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1131118</v>
      </c>
      <c r="C7" s="37">
        <v>1091394</v>
      </c>
      <c r="D7" s="37">
        <v>10594658</v>
      </c>
      <c r="E7" s="37">
        <v>10667674</v>
      </c>
      <c r="F7" s="10">
        <f>((E7*100)/D7)-100</f>
        <v>0.6891775081366518</v>
      </c>
      <c r="G7" s="1"/>
      <c r="H7" s="1"/>
      <c r="I7" s="1"/>
    </row>
    <row r="8" spans="1:12" x14ac:dyDescent="0.25">
      <c r="A8" s="11" t="s">
        <v>42</v>
      </c>
      <c r="B8" s="38">
        <v>275613</v>
      </c>
      <c r="C8" s="38">
        <v>348638</v>
      </c>
      <c r="D8" s="38">
        <v>2752220</v>
      </c>
      <c r="E8" s="38">
        <v>2955348</v>
      </c>
      <c r="F8" s="13">
        <f t="shared" ref="F8:F35" si="0">((E8*100)/D8)-100</f>
        <v>7.380514639091345</v>
      </c>
      <c r="G8" s="1"/>
      <c r="H8" s="1"/>
      <c r="I8" s="1"/>
    </row>
    <row r="9" spans="1:12" x14ac:dyDescent="0.25">
      <c r="A9" s="8" t="s">
        <v>43</v>
      </c>
      <c r="B9" s="37">
        <v>246570</v>
      </c>
      <c r="C9" s="37">
        <v>475325</v>
      </c>
      <c r="D9" s="37">
        <v>4744184</v>
      </c>
      <c r="E9" s="37">
        <v>4818724</v>
      </c>
      <c r="F9" s="10">
        <f t="shared" si="0"/>
        <v>1.5711869522767188</v>
      </c>
      <c r="G9" s="1"/>
      <c r="H9" s="1"/>
      <c r="I9" s="1"/>
    </row>
    <row r="10" spans="1:12" x14ac:dyDescent="0.25">
      <c r="A10" s="11" t="s">
        <v>44</v>
      </c>
      <c r="B10" s="38">
        <v>464822</v>
      </c>
      <c r="C10" s="38">
        <v>648779</v>
      </c>
      <c r="D10" s="38">
        <v>4648636</v>
      </c>
      <c r="E10" s="38">
        <v>4280673</v>
      </c>
      <c r="F10" s="13">
        <f t="shared" si="0"/>
        <v>-7.9155046770708708</v>
      </c>
      <c r="G10" s="1"/>
      <c r="H10" s="1"/>
      <c r="I10" s="1"/>
    </row>
    <row r="11" spans="1:12" x14ac:dyDescent="0.25">
      <c r="A11" s="8" t="s">
        <v>45</v>
      </c>
      <c r="B11" s="37">
        <v>6088662</v>
      </c>
      <c r="C11" s="37">
        <v>6254141</v>
      </c>
      <c r="D11" s="37">
        <v>52687249</v>
      </c>
      <c r="E11" s="37">
        <v>55323709</v>
      </c>
      <c r="F11" s="10">
        <f t="shared" si="0"/>
        <v>5.0039811340311218</v>
      </c>
      <c r="G11" s="1"/>
      <c r="H11" s="1"/>
      <c r="I11" s="1"/>
    </row>
    <row r="12" spans="1:12" x14ac:dyDescent="0.25">
      <c r="A12" s="11" t="s">
        <v>46</v>
      </c>
      <c r="B12" s="38">
        <v>626570</v>
      </c>
      <c r="C12" s="38">
        <v>675046</v>
      </c>
      <c r="D12" s="38">
        <v>4564420</v>
      </c>
      <c r="E12" s="38">
        <v>5670817</v>
      </c>
      <c r="F12" s="13">
        <f t="shared" si="0"/>
        <v>24.239596706700965</v>
      </c>
      <c r="G12" s="1"/>
      <c r="H12" s="1"/>
      <c r="I12" s="1"/>
    </row>
    <row r="13" spans="1:12" x14ac:dyDescent="0.25">
      <c r="A13" s="8" t="s">
        <v>47</v>
      </c>
      <c r="B13" s="37">
        <v>1265748</v>
      </c>
      <c r="C13" s="37">
        <v>1224456</v>
      </c>
      <c r="D13" s="37">
        <v>11228680</v>
      </c>
      <c r="E13" s="37">
        <v>11533224</v>
      </c>
      <c r="F13" s="10">
        <f t="shared" si="0"/>
        <v>2.7121976937627608</v>
      </c>
      <c r="G13" s="1"/>
      <c r="H13" s="1"/>
      <c r="I13" s="1"/>
    </row>
    <row r="14" spans="1:12" x14ac:dyDescent="0.25">
      <c r="A14" s="11" t="s">
        <v>48</v>
      </c>
      <c r="B14" s="38">
        <v>3872098</v>
      </c>
      <c r="C14" s="38">
        <v>4248570</v>
      </c>
      <c r="D14" s="38">
        <v>35426809</v>
      </c>
      <c r="E14" s="38">
        <v>38254898</v>
      </c>
      <c r="F14" s="13">
        <f t="shared" si="0"/>
        <v>7.9829063915973961</v>
      </c>
      <c r="G14" s="1"/>
      <c r="H14" s="1"/>
      <c r="I14" s="1"/>
    </row>
    <row r="15" spans="1:12" x14ac:dyDescent="0.25">
      <c r="A15" s="8" t="s">
        <v>49</v>
      </c>
      <c r="B15" s="37">
        <v>3371390</v>
      </c>
      <c r="C15" s="37">
        <v>3215406</v>
      </c>
      <c r="D15" s="37">
        <v>28290021</v>
      </c>
      <c r="E15" s="37">
        <v>29266151</v>
      </c>
      <c r="F15" s="10">
        <f t="shared" si="0"/>
        <v>3.45043929094291</v>
      </c>
      <c r="G15" s="1"/>
      <c r="H15" s="1"/>
      <c r="I15" s="1"/>
    </row>
    <row r="16" spans="1:12" x14ac:dyDescent="0.25">
      <c r="A16" s="11" t="s">
        <v>50</v>
      </c>
      <c r="B16" s="38">
        <v>2164327</v>
      </c>
      <c r="C16" s="38">
        <v>2094160</v>
      </c>
      <c r="D16" s="38">
        <v>19384357</v>
      </c>
      <c r="E16" s="38">
        <v>17525264</v>
      </c>
      <c r="F16" s="13">
        <f t="shared" si="0"/>
        <v>-9.5906869647520381</v>
      </c>
      <c r="G16" s="1"/>
      <c r="H16" s="1"/>
      <c r="I16" s="1"/>
    </row>
    <row r="17" spans="1:9" x14ac:dyDescent="0.25">
      <c r="A17" s="8" t="s">
        <v>51</v>
      </c>
      <c r="B17" s="37">
        <v>959989</v>
      </c>
      <c r="C17" s="37">
        <v>1268093</v>
      </c>
      <c r="D17" s="37">
        <v>9887098</v>
      </c>
      <c r="E17" s="37">
        <v>9899552</v>
      </c>
      <c r="F17" s="10">
        <f t="shared" si="0"/>
        <v>0.1259621377273703</v>
      </c>
      <c r="G17" s="1"/>
      <c r="H17" s="1"/>
      <c r="I17" s="1"/>
    </row>
    <row r="18" spans="1:9" x14ac:dyDescent="0.25">
      <c r="A18" s="11" t="s">
        <v>52</v>
      </c>
      <c r="B18" s="38">
        <v>226635</v>
      </c>
      <c r="C18" s="38">
        <v>194236</v>
      </c>
      <c r="D18" s="38">
        <v>1858549</v>
      </c>
      <c r="E18" s="38">
        <v>1998580</v>
      </c>
      <c r="F18" s="13">
        <f t="shared" si="0"/>
        <v>7.5344260495687791</v>
      </c>
      <c r="G18" s="1"/>
      <c r="H18" s="1"/>
      <c r="I18" s="1"/>
    </row>
    <row r="19" spans="1:9" x14ac:dyDescent="0.25">
      <c r="A19" s="8" t="s">
        <v>53</v>
      </c>
      <c r="B19" s="37">
        <v>772867</v>
      </c>
      <c r="C19" s="37">
        <v>904537</v>
      </c>
      <c r="D19" s="37">
        <v>7567771</v>
      </c>
      <c r="E19" s="37">
        <v>7969543</v>
      </c>
      <c r="F19" s="10">
        <f t="shared" si="0"/>
        <v>5.3089872830454254</v>
      </c>
      <c r="G19" s="1"/>
      <c r="H19" s="1"/>
      <c r="I19" s="1"/>
    </row>
    <row r="20" spans="1:9" x14ac:dyDescent="0.25">
      <c r="A20" s="11" t="s">
        <v>54</v>
      </c>
      <c r="B20" s="38">
        <v>1523590</v>
      </c>
      <c r="C20" s="38">
        <v>2101343</v>
      </c>
      <c r="D20" s="38">
        <v>14913575</v>
      </c>
      <c r="E20" s="38">
        <v>15545092</v>
      </c>
      <c r="F20" s="13">
        <f t="shared" si="0"/>
        <v>4.234511175221229</v>
      </c>
      <c r="G20" s="1"/>
      <c r="H20" s="1"/>
      <c r="I20" s="1"/>
    </row>
    <row r="21" spans="1:9" x14ac:dyDescent="0.25">
      <c r="A21" s="8" t="s">
        <v>55</v>
      </c>
      <c r="B21" s="37">
        <v>1783860</v>
      </c>
      <c r="C21" s="37">
        <v>1847683</v>
      </c>
      <c r="D21" s="37">
        <v>15254243</v>
      </c>
      <c r="E21" s="37">
        <v>15257996</v>
      </c>
      <c r="F21" s="10">
        <f t="shared" si="0"/>
        <v>2.4602990787542467E-2</v>
      </c>
      <c r="G21" s="1"/>
      <c r="H21" s="1"/>
      <c r="I21" s="1"/>
    </row>
    <row r="22" spans="1:9" x14ac:dyDescent="0.25">
      <c r="A22" s="11" t="s">
        <v>56</v>
      </c>
      <c r="B22" s="38">
        <v>2096964</v>
      </c>
      <c r="C22" s="38">
        <v>2166817</v>
      </c>
      <c r="D22" s="38">
        <v>18808463</v>
      </c>
      <c r="E22" s="38">
        <v>19811657</v>
      </c>
      <c r="F22" s="13">
        <f t="shared" si="0"/>
        <v>5.3337372649748147</v>
      </c>
      <c r="G22" s="1"/>
      <c r="H22" s="1"/>
      <c r="I22" s="1"/>
    </row>
    <row r="23" spans="1:9" x14ac:dyDescent="0.25">
      <c r="A23" s="8" t="s">
        <v>57</v>
      </c>
      <c r="B23" s="37">
        <v>517348</v>
      </c>
      <c r="C23" s="37">
        <v>715396</v>
      </c>
      <c r="D23" s="37">
        <v>4068569</v>
      </c>
      <c r="E23" s="37">
        <v>4871170</v>
      </c>
      <c r="F23" s="10">
        <f t="shared" si="0"/>
        <v>19.726862196511846</v>
      </c>
      <c r="G23" s="1"/>
      <c r="H23" s="1"/>
      <c r="I23" s="1"/>
    </row>
    <row r="24" spans="1:9" x14ac:dyDescent="0.25">
      <c r="A24" s="11" t="s">
        <v>58</v>
      </c>
      <c r="B24" s="38">
        <v>137279</v>
      </c>
      <c r="C24" s="38">
        <v>196338</v>
      </c>
      <c r="D24" s="38">
        <v>1382113</v>
      </c>
      <c r="E24" s="38">
        <v>1418858</v>
      </c>
      <c r="F24" s="13">
        <f t="shared" si="0"/>
        <v>2.6586104030567697</v>
      </c>
      <c r="G24" s="1"/>
      <c r="H24" s="1"/>
      <c r="I24" s="1"/>
    </row>
    <row r="25" spans="1:9" x14ac:dyDescent="0.25">
      <c r="A25" s="8" t="s">
        <v>59</v>
      </c>
      <c r="B25" s="37">
        <v>76049</v>
      </c>
      <c r="C25" s="37">
        <v>67927</v>
      </c>
      <c r="D25" s="37">
        <v>640299</v>
      </c>
      <c r="E25" s="37">
        <v>609089</v>
      </c>
      <c r="F25" s="10">
        <f t="shared" si="0"/>
        <v>-4.8742852948388133</v>
      </c>
      <c r="G25" s="1"/>
      <c r="H25" s="1"/>
      <c r="I25" s="1"/>
    </row>
    <row r="26" spans="1:9" x14ac:dyDescent="0.25">
      <c r="A26" s="11" t="s">
        <v>60</v>
      </c>
      <c r="B26" s="38">
        <v>259765</v>
      </c>
      <c r="C26" s="38">
        <v>204071</v>
      </c>
      <c r="D26" s="38">
        <v>2170476</v>
      </c>
      <c r="E26" s="38">
        <v>2099092</v>
      </c>
      <c r="F26" s="13">
        <f t="shared" si="0"/>
        <v>-3.2888638252622968</v>
      </c>
      <c r="G26" s="1"/>
      <c r="H26" s="1"/>
      <c r="I26" s="1"/>
    </row>
    <row r="27" spans="1:9" x14ac:dyDescent="0.25">
      <c r="A27" s="8" t="s">
        <v>61</v>
      </c>
      <c r="B27" s="37">
        <v>452243</v>
      </c>
      <c r="C27" s="37">
        <v>393948</v>
      </c>
      <c r="D27" s="37">
        <v>4065597</v>
      </c>
      <c r="E27" s="37">
        <v>3712613</v>
      </c>
      <c r="F27" s="10">
        <f t="shared" si="0"/>
        <v>-8.6822181342617029</v>
      </c>
      <c r="G27" s="1"/>
      <c r="H27" s="1"/>
      <c r="I27" s="1"/>
    </row>
    <row r="28" spans="1:9" x14ac:dyDescent="0.25">
      <c r="A28" s="11" t="s">
        <v>62</v>
      </c>
      <c r="B28" s="38">
        <v>1784714</v>
      </c>
      <c r="C28" s="38">
        <v>1793703</v>
      </c>
      <c r="D28" s="38">
        <v>14871567</v>
      </c>
      <c r="E28" s="38">
        <v>14750166</v>
      </c>
      <c r="F28" s="13">
        <f t="shared" si="0"/>
        <v>-0.81632957710509402</v>
      </c>
      <c r="G28" s="1"/>
      <c r="H28" s="1"/>
      <c r="I28" s="1"/>
    </row>
    <row r="29" spans="1:9" x14ac:dyDescent="0.25">
      <c r="A29" s="8" t="s">
        <v>63</v>
      </c>
      <c r="B29" s="37">
        <v>502532</v>
      </c>
      <c r="C29" s="37">
        <v>450663</v>
      </c>
      <c r="D29" s="37">
        <v>4401556</v>
      </c>
      <c r="E29" s="37">
        <v>4593560</v>
      </c>
      <c r="F29" s="10">
        <f t="shared" si="0"/>
        <v>4.3621846456116913</v>
      </c>
      <c r="G29" s="1"/>
      <c r="H29" s="1"/>
      <c r="I29" s="1"/>
    </row>
    <row r="30" spans="1:9" x14ac:dyDescent="0.25">
      <c r="A30" s="11" t="s">
        <v>64</v>
      </c>
      <c r="B30" s="38">
        <v>430319</v>
      </c>
      <c r="C30" s="38">
        <v>347690</v>
      </c>
      <c r="D30" s="38">
        <v>4001080</v>
      </c>
      <c r="E30" s="38">
        <v>3501375</v>
      </c>
      <c r="F30" s="13">
        <f t="shared" si="0"/>
        <v>-12.48925290171654</v>
      </c>
      <c r="G30" s="1"/>
      <c r="H30" s="1"/>
      <c r="I30" s="1"/>
    </row>
    <row r="31" spans="1:9" x14ac:dyDescent="0.25">
      <c r="A31" s="8" t="s">
        <v>65</v>
      </c>
      <c r="B31" s="37">
        <v>2559146</v>
      </c>
      <c r="C31" s="37">
        <v>2806322</v>
      </c>
      <c r="D31" s="37">
        <v>23435724</v>
      </c>
      <c r="E31" s="37">
        <v>26854222</v>
      </c>
      <c r="F31" s="10">
        <f t="shared" si="0"/>
        <v>14.586696788202488</v>
      </c>
      <c r="G31" s="1"/>
      <c r="H31" s="1"/>
      <c r="I31" s="1"/>
    </row>
    <row r="32" spans="1:9" x14ac:dyDescent="0.25">
      <c r="A32" s="11" t="s">
        <v>66</v>
      </c>
      <c r="B32" s="38">
        <v>4052884</v>
      </c>
      <c r="C32" s="38">
        <v>4210843</v>
      </c>
      <c r="D32" s="38">
        <v>35426082</v>
      </c>
      <c r="E32" s="38">
        <v>39863536</v>
      </c>
      <c r="F32" s="13">
        <f t="shared" si="0"/>
        <v>12.525951924347723</v>
      </c>
      <c r="G32" s="1"/>
      <c r="H32" s="1"/>
      <c r="I32" s="1"/>
    </row>
    <row r="33" spans="1:9" x14ac:dyDescent="0.25">
      <c r="A33" s="8" t="s">
        <v>67</v>
      </c>
      <c r="B33" s="37">
        <v>500732</v>
      </c>
      <c r="C33" s="37">
        <v>457606</v>
      </c>
      <c r="D33" s="37">
        <v>3884646</v>
      </c>
      <c r="E33" s="37">
        <v>4130916</v>
      </c>
      <c r="F33" s="10">
        <f t="shared" si="0"/>
        <v>6.3395737990025367</v>
      </c>
      <c r="G33" s="1"/>
      <c r="H33" s="1"/>
      <c r="I33" s="1"/>
    </row>
    <row r="34" spans="1:9" x14ac:dyDescent="0.25">
      <c r="A34" s="11" t="s">
        <v>68</v>
      </c>
      <c r="B34" s="38">
        <v>94150</v>
      </c>
      <c r="C34" s="38">
        <v>103284</v>
      </c>
      <c r="D34" s="38">
        <v>879564</v>
      </c>
      <c r="E34" s="38">
        <v>858416</v>
      </c>
      <c r="F34" s="13">
        <f t="shared" si="0"/>
        <v>-2.4043730757511668</v>
      </c>
      <c r="G34" s="1"/>
      <c r="H34" s="1"/>
      <c r="I34" s="1"/>
    </row>
    <row r="35" spans="1:9" x14ac:dyDescent="0.25">
      <c r="A35" s="14" t="s">
        <v>69</v>
      </c>
      <c r="B35" s="15">
        <f>SUM(B7:B34)</f>
        <v>38237984</v>
      </c>
      <c r="C35" s="15">
        <f t="shared" ref="C35:E35" si="1">SUM(C7:C34)</f>
        <v>40506415</v>
      </c>
      <c r="D35" s="15">
        <f t="shared" si="1"/>
        <v>341838206</v>
      </c>
      <c r="E35" s="15">
        <f t="shared" si="1"/>
        <v>358041915</v>
      </c>
      <c r="F35" s="16">
        <f t="shared" si="0"/>
        <v>4.7401690962536804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10667674</v>
      </c>
      <c r="C38" s="41">
        <f>D7</f>
        <v>10594658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55323709</v>
      </c>
      <c r="G38" s="42">
        <f>LOOKUP(E38,$A$38:$A$65,$C$38:$C$65)</f>
        <v>52687249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2955348</v>
      </c>
      <c r="C39" s="41">
        <f t="shared" ref="C39:C65" si="5">D8</f>
        <v>2752220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39863536</v>
      </c>
      <c r="G39" s="42">
        <f t="shared" ref="G39:G65" si="8">LOOKUP(E39,$A$38:$A$65,$C$38:$C$65)</f>
        <v>35426082</v>
      </c>
    </row>
    <row r="40" spans="1:9" x14ac:dyDescent="0.25">
      <c r="A40" s="42" t="str">
        <f t="shared" si="3"/>
        <v>ALMERIA</v>
      </c>
      <c r="B40" s="41">
        <f t="shared" si="4"/>
        <v>4818724</v>
      </c>
      <c r="C40" s="41">
        <f t="shared" si="5"/>
        <v>4744184</v>
      </c>
      <c r="D40" s="41">
        <f t="shared" si="6"/>
        <v>17</v>
      </c>
      <c r="E40" s="42" t="str">
        <f t="shared" si="2"/>
        <v>BARCELONA</v>
      </c>
      <c r="F40" s="42">
        <f t="shared" si="7"/>
        <v>38254898</v>
      </c>
      <c r="G40" s="42">
        <f t="shared" si="8"/>
        <v>35426809</v>
      </c>
    </row>
    <row r="41" spans="1:9" x14ac:dyDescent="0.25">
      <c r="A41" s="42" t="str">
        <f t="shared" si="3"/>
        <v>AVILES</v>
      </c>
      <c r="B41" s="41">
        <f t="shared" si="4"/>
        <v>4280673</v>
      </c>
      <c r="C41" s="41">
        <f t="shared" si="5"/>
        <v>4648636</v>
      </c>
      <c r="D41" s="41">
        <f t="shared" si="6"/>
        <v>19</v>
      </c>
      <c r="E41" s="42" t="str">
        <f t="shared" si="2"/>
        <v>BILBAO</v>
      </c>
      <c r="F41" s="42">
        <f t="shared" si="7"/>
        <v>29266151</v>
      </c>
      <c r="G41" s="42">
        <f t="shared" si="8"/>
        <v>28290021</v>
      </c>
    </row>
    <row r="42" spans="1:9" x14ac:dyDescent="0.25">
      <c r="A42" s="42" t="str">
        <f t="shared" si="3"/>
        <v>BAHIA DE ALGECIRAS</v>
      </c>
      <c r="B42" s="41">
        <f t="shared" si="4"/>
        <v>55323709</v>
      </c>
      <c r="C42" s="41">
        <f t="shared" si="5"/>
        <v>52687249</v>
      </c>
      <c r="D42" s="41">
        <f t="shared" si="6"/>
        <v>1</v>
      </c>
      <c r="E42" s="42" t="str">
        <f t="shared" si="2"/>
        <v>TARRAGONA</v>
      </c>
      <c r="F42" s="42">
        <f t="shared" si="7"/>
        <v>26854222</v>
      </c>
      <c r="G42" s="42">
        <f t="shared" si="8"/>
        <v>23435724</v>
      </c>
    </row>
    <row r="43" spans="1:9" x14ac:dyDescent="0.25">
      <c r="A43" s="42" t="str">
        <f t="shared" si="3"/>
        <v>BAHIA DE CADIZ</v>
      </c>
      <c r="B43" s="41">
        <f t="shared" si="4"/>
        <v>5670817</v>
      </c>
      <c r="C43" s="41">
        <f t="shared" si="5"/>
        <v>4564420</v>
      </c>
      <c r="D43" s="41">
        <f t="shared" si="6"/>
        <v>15</v>
      </c>
      <c r="E43" s="42" t="str">
        <f t="shared" si="2"/>
        <v>LAS PALMAS</v>
      </c>
      <c r="F43" s="42">
        <f t="shared" si="7"/>
        <v>19811657</v>
      </c>
      <c r="G43" s="42">
        <f t="shared" si="8"/>
        <v>18808463</v>
      </c>
    </row>
    <row r="44" spans="1:9" x14ac:dyDescent="0.25">
      <c r="A44" s="42" t="str">
        <f t="shared" si="3"/>
        <v>BALEARES</v>
      </c>
      <c r="B44" s="41">
        <f t="shared" si="4"/>
        <v>11533224</v>
      </c>
      <c r="C44" s="41">
        <f t="shared" si="5"/>
        <v>11228680</v>
      </c>
      <c r="D44" s="41">
        <f t="shared" si="6"/>
        <v>11</v>
      </c>
      <c r="E44" s="42" t="str">
        <f t="shared" si="2"/>
        <v>CARTAGENA</v>
      </c>
      <c r="F44" s="42">
        <f t="shared" si="7"/>
        <v>17525264</v>
      </c>
      <c r="G44" s="42">
        <f t="shared" si="8"/>
        <v>19384357</v>
      </c>
    </row>
    <row r="45" spans="1:9" x14ac:dyDescent="0.25">
      <c r="A45" s="42" t="str">
        <f t="shared" si="3"/>
        <v>BARCELONA</v>
      </c>
      <c r="B45" s="41">
        <f t="shared" si="4"/>
        <v>38254898</v>
      </c>
      <c r="C45" s="41">
        <f t="shared" si="5"/>
        <v>35426809</v>
      </c>
      <c r="D45" s="41">
        <f t="shared" si="6"/>
        <v>3</v>
      </c>
      <c r="E45" s="42" t="str">
        <f t="shared" si="2"/>
        <v>GIJON</v>
      </c>
      <c r="F45" s="42">
        <f t="shared" si="7"/>
        <v>15545092</v>
      </c>
      <c r="G45" s="42">
        <f t="shared" si="8"/>
        <v>14913575</v>
      </c>
    </row>
    <row r="46" spans="1:9" x14ac:dyDescent="0.25">
      <c r="A46" s="42" t="str">
        <f t="shared" si="3"/>
        <v>BILBAO</v>
      </c>
      <c r="B46" s="41">
        <f t="shared" si="4"/>
        <v>29266151</v>
      </c>
      <c r="C46" s="41">
        <f t="shared" si="5"/>
        <v>28290021</v>
      </c>
      <c r="D46" s="41">
        <f t="shared" si="6"/>
        <v>4</v>
      </c>
      <c r="E46" s="42" t="str">
        <f t="shared" si="2"/>
        <v>HUELVA</v>
      </c>
      <c r="F46" s="42">
        <f t="shared" si="7"/>
        <v>15257996</v>
      </c>
      <c r="G46" s="42">
        <f t="shared" si="8"/>
        <v>15254243</v>
      </c>
    </row>
    <row r="47" spans="1:9" x14ac:dyDescent="0.25">
      <c r="A47" s="42" t="str">
        <f t="shared" si="3"/>
        <v>CARTAGENA</v>
      </c>
      <c r="B47" s="41">
        <f t="shared" si="4"/>
        <v>17525264</v>
      </c>
      <c r="C47" s="41">
        <f t="shared" si="5"/>
        <v>19384357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14750166</v>
      </c>
      <c r="G47" s="42">
        <f t="shared" si="8"/>
        <v>14871567</v>
      </c>
    </row>
    <row r="48" spans="1:9" x14ac:dyDescent="0.25">
      <c r="A48" s="42" t="str">
        <f t="shared" si="3"/>
        <v>CASTELLON</v>
      </c>
      <c r="B48" s="41">
        <f t="shared" si="4"/>
        <v>9899552</v>
      </c>
      <c r="C48" s="41">
        <f t="shared" si="5"/>
        <v>9887098</v>
      </c>
      <c r="D48" s="41">
        <f t="shared" si="6"/>
        <v>13</v>
      </c>
      <c r="E48" s="42" t="str">
        <f t="shared" si="2"/>
        <v>BALEARES</v>
      </c>
      <c r="F48" s="42">
        <f t="shared" si="7"/>
        <v>11533224</v>
      </c>
      <c r="G48" s="42">
        <f t="shared" si="8"/>
        <v>11228680</v>
      </c>
    </row>
    <row r="49" spans="1:7" x14ac:dyDescent="0.25">
      <c r="A49" s="42" t="str">
        <f t="shared" si="3"/>
        <v>CEUTA</v>
      </c>
      <c r="B49" s="41">
        <f t="shared" si="4"/>
        <v>1998580</v>
      </c>
      <c r="C49" s="41">
        <f t="shared" si="5"/>
        <v>1858549</v>
      </c>
      <c r="D49" s="41">
        <f t="shared" si="6"/>
        <v>25</v>
      </c>
      <c r="E49" s="42" t="str">
        <f t="shared" si="2"/>
        <v>A CORUÑA</v>
      </c>
      <c r="F49" s="42">
        <f t="shared" si="7"/>
        <v>10667674</v>
      </c>
      <c r="G49" s="42">
        <f t="shared" si="8"/>
        <v>10594658</v>
      </c>
    </row>
    <row r="50" spans="1:7" x14ac:dyDescent="0.25">
      <c r="A50" s="42" t="str">
        <f t="shared" si="3"/>
        <v>FERROL-SAN CIBRAO</v>
      </c>
      <c r="B50" s="41">
        <f t="shared" si="4"/>
        <v>7969543</v>
      </c>
      <c r="C50" s="41">
        <f t="shared" si="5"/>
        <v>7567771</v>
      </c>
      <c r="D50" s="41">
        <f t="shared" si="6"/>
        <v>14</v>
      </c>
      <c r="E50" s="42" t="str">
        <f t="shared" si="2"/>
        <v>CASTELLON</v>
      </c>
      <c r="F50" s="42">
        <f t="shared" si="7"/>
        <v>9899552</v>
      </c>
      <c r="G50" s="42">
        <f t="shared" si="8"/>
        <v>9887098</v>
      </c>
    </row>
    <row r="51" spans="1:7" x14ac:dyDescent="0.25">
      <c r="A51" s="42" t="str">
        <f t="shared" si="3"/>
        <v>GIJON</v>
      </c>
      <c r="B51" s="41">
        <f t="shared" si="4"/>
        <v>15545092</v>
      </c>
      <c r="C51" s="41">
        <f t="shared" si="5"/>
        <v>14913575</v>
      </c>
      <c r="D51" s="41">
        <f t="shared" si="6"/>
        <v>8</v>
      </c>
      <c r="E51" s="42" t="str">
        <f t="shared" si="2"/>
        <v>FERROL-SAN CIBRAO</v>
      </c>
      <c r="F51" s="42">
        <f t="shared" si="7"/>
        <v>7969543</v>
      </c>
      <c r="G51" s="42">
        <f t="shared" si="8"/>
        <v>7567771</v>
      </c>
    </row>
    <row r="52" spans="1:7" x14ac:dyDescent="0.25">
      <c r="A52" s="42" t="str">
        <f t="shared" si="3"/>
        <v>HUELVA</v>
      </c>
      <c r="B52" s="41">
        <f t="shared" si="4"/>
        <v>15257996</v>
      </c>
      <c r="C52" s="41">
        <f t="shared" si="5"/>
        <v>15254243</v>
      </c>
      <c r="D52" s="41">
        <f t="shared" si="6"/>
        <v>9</v>
      </c>
      <c r="E52" s="42" t="str">
        <f t="shared" si="2"/>
        <v>BAHIA DE CADIZ</v>
      </c>
      <c r="F52" s="42">
        <f t="shared" si="7"/>
        <v>5670817</v>
      </c>
      <c r="G52" s="42">
        <f t="shared" si="8"/>
        <v>4564420</v>
      </c>
    </row>
    <row r="53" spans="1:7" x14ac:dyDescent="0.25">
      <c r="A53" s="42" t="str">
        <f t="shared" si="3"/>
        <v>LAS PALMAS</v>
      </c>
      <c r="B53" s="41">
        <f t="shared" si="4"/>
        <v>19811657</v>
      </c>
      <c r="C53" s="41">
        <f t="shared" si="5"/>
        <v>18808463</v>
      </c>
      <c r="D53" s="41">
        <f t="shared" si="6"/>
        <v>6</v>
      </c>
      <c r="E53" s="42" t="str">
        <f t="shared" si="2"/>
        <v>MALAGA</v>
      </c>
      <c r="F53" s="42">
        <f t="shared" si="7"/>
        <v>4871170</v>
      </c>
      <c r="G53" s="42">
        <f t="shared" si="8"/>
        <v>4068569</v>
      </c>
    </row>
    <row r="54" spans="1:7" x14ac:dyDescent="0.25">
      <c r="A54" s="42" t="str">
        <f t="shared" si="3"/>
        <v>MALAGA</v>
      </c>
      <c r="B54" s="41">
        <f t="shared" si="4"/>
        <v>4871170</v>
      </c>
      <c r="C54" s="41">
        <f t="shared" si="5"/>
        <v>4068569</v>
      </c>
      <c r="D54" s="41">
        <f t="shared" si="6"/>
        <v>16</v>
      </c>
      <c r="E54" s="42" t="str">
        <f t="shared" si="2"/>
        <v>ALMERIA</v>
      </c>
      <c r="F54" s="42">
        <f t="shared" si="7"/>
        <v>4818724</v>
      </c>
      <c r="G54" s="42">
        <f t="shared" si="8"/>
        <v>4744184</v>
      </c>
    </row>
    <row r="55" spans="1:7" x14ac:dyDescent="0.25">
      <c r="A55" s="42" t="str">
        <f t="shared" si="3"/>
        <v>MARIN Y RIA DE PONTEVEDRA</v>
      </c>
      <c r="B55" s="41">
        <f t="shared" si="4"/>
        <v>1418858</v>
      </c>
      <c r="C55" s="41">
        <f t="shared" si="5"/>
        <v>1382113</v>
      </c>
      <c r="D55" s="41">
        <f t="shared" si="6"/>
        <v>26</v>
      </c>
      <c r="E55" s="42" t="str">
        <f t="shared" si="2"/>
        <v>SANTANDER</v>
      </c>
      <c r="F55" s="42">
        <f t="shared" si="7"/>
        <v>4593560</v>
      </c>
      <c r="G55" s="42">
        <f t="shared" si="8"/>
        <v>4401556</v>
      </c>
    </row>
    <row r="56" spans="1:7" x14ac:dyDescent="0.25">
      <c r="A56" s="42" t="str">
        <f t="shared" si="3"/>
        <v>MELILLA</v>
      </c>
      <c r="B56" s="41">
        <f t="shared" si="4"/>
        <v>609089</v>
      </c>
      <c r="C56" s="41">
        <f t="shared" si="5"/>
        <v>640299</v>
      </c>
      <c r="D56" s="41">
        <f t="shared" si="6"/>
        <v>28</v>
      </c>
      <c r="E56" s="42" t="str">
        <f t="shared" si="2"/>
        <v>AVILES</v>
      </c>
      <c r="F56" s="42">
        <f t="shared" si="7"/>
        <v>4280673</v>
      </c>
      <c r="G56" s="42">
        <f t="shared" si="8"/>
        <v>4648636</v>
      </c>
    </row>
    <row r="57" spans="1:7" x14ac:dyDescent="0.25">
      <c r="A57" s="42" t="str">
        <f t="shared" si="3"/>
        <v>MOTRIL</v>
      </c>
      <c r="B57" s="41">
        <f t="shared" si="4"/>
        <v>2099092</v>
      </c>
      <c r="C57" s="41">
        <f t="shared" si="5"/>
        <v>2170476</v>
      </c>
      <c r="D57" s="41">
        <f t="shared" si="6"/>
        <v>24</v>
      </c>
      <c r="E57" s="42" t="str">
        <f t="shared" si="2"/>
        <v>VIGO</v>
      </c>
      <c r="F57" s="42">
        <f t="shared" si="7"/>
        <v>4130916</v>
      </c>
      <c r="G57" s="42">
        <f t="shared" si="8"/>
        <v>3884646</v>
      </c>
    </row>
    <row r="58" spans="1:7" x14ac:dyDescent="0.25">
      <c r="A58" s="42" t="str">
        <f t="shared" si="3"/>
        <v>PASAIA</v>
      </c>
      <c r="B58" s="41">
        <f t="shared" si="4"/>
        <v>3712613</v>
      </c>
      <c r="C58" s="41">
        <f t="shared" si="5"/>
        <v>4065597</v>
      </c>
      <c r="D58" s="41">
        <f t="shared" si="6"/>
        <v>21</v>
      </c>
      <c r="E58" s="42" t="str">
        <f t="shared" si="2"/>
        <v>PASAIA</v>
      </c>
      <c r="F58" s="42">
        <f t="shared" si="7"/>
        <v>3712613</v>
      </c>
      <c r="G58" s="42">
        <f t="shared" si="8"/>
        <v>4065597</v>
      </c>
    </row>
    <row r="59" spans="1:7" x14ac:dyDescent="0.25">
      <c r="A59" s="42" t="str">
        <f t="shared" si="3"/>
        <v>SANTA CRUZ DE TENERIFE</v>
      </c>
      <c r="B59" s="41">
        <f t="shared" si="4"/>
        <v>14750166</v>
      </c>
      <c r="C59" s="41">
        <f t="shared" si="5"/>
        <v>14871567</v>
      </c>
      <c r="D59" s="41">
        <f t="shared" si="6"/>
        <v>10</v>
      </c>
      <c r="E59" s="42" t="str">
        <f t="shared" si="2"/>
        <v>SEVILLA</v>
      </c>
      <c r="F59" s="42">
        <f t="shared" si="7"/>
        <v>3501375</v>
      </c>
      <c r="G59" s="42">
        <f t="shared" si="8"/>
        <v>4001080</v>
      </c>
    </row>
    <row r="60" spans="1:7" x14ac:dyDescent="0.25">
      <c r="A60" s="42" t="str">
        <f t="shared" si="3"/>
        <v>SANTANDER</v>
      </c>
      <c r="B60" s="41">
        <f t="shared" si="4"/>
        <v>4593560</v>
      </c>
      <c r="C60" s="41">
        <f t="shared" si="5"/>
        <v>4401556</v>
      </c>
      <c r="D60" s="41">
        <f t="shared" si="6"/>
        <v>18</v>
      </c>
      <c r="E60" s="42" t="str">
        <f t="shared" si="2"/>
        <v>ALICANTE</v>
      </c>
      <c r="F60" s="42">
        <f t="shared" si="7"/>
        <v>2955348</v>
      </c>
      <c r="G60" s="42">
        <f t="shared" si="8"/>
        <v>2752220</v>
      </c>
    </row>
    <row r="61" spans="1:7" x14ac:dyDescent="0.25">
      <c r="A61" s="42" t="str">
        <f t="shared" si="3"/>
        <v>SEVILLA</v>
      </c>
      <c r="B61" s="41">
        <f t="shared" si="4"/>
        <v>3501375</v>
      </c>
      <c r="C61" s="41">
        <f t="shared" si="5"/>
        <v>4001080</v>
      </c>
      <c r="D61" s="41">
        <f t="shared" si="6"/>
        <v>22</v>
      </c>
      <c r="E61" s="42" t="str">
        <f t="shared" si="2"/>
        <v>MOTRIL</v>
      </c>
      <c r="F61" s="42">
        <f t="shared" si="7"/>
        <v>2099092</v>
      </c>
      <c r="G61" s="42">
        <f t="shared" si="8"/>
        <v>2170476</v>
      </c>
    </row>
    <row r="62" spans="1:7" x14ac:dyDescent="0.25">
      <c r="A62" s="42" t="str">
        <f t="shared" si="3"/>
        <v>TARRAGONA</v>
      </c>
      <c r="B62" s="41">
        <f t="shared" si="4"/>
        <v>26854222</v>
      </c>
      <c r="C62" s="41">
        <f t="shared" si="5"/>
        <v>23435724</v>
      </c>
      <c r="D62" s="41">
        <f t="shared" si="6"/>
        <v>5</v>
      </c>
      <c r="E62" s="42" t="str">
        <f t="shared" si="2"/>
        <v>CEUTA</v>
      </c>
      <c r="F62" s="42">
        <f t="shared" si="7"/>
        <v>1998580</v>
      </c>
      <c r="G62" s="42">
        <f t="shared" si="8"/>
        <v>1858549</v>
      </c>
    </row>
    <row r="63" spans="1:7" x14ac:dyDescent="0.25">
      <c r="A63" s="42" t="str">
        <f t="shared" si="3"/>
        <v>VALENCIA</v>
      </c>
      <c r="B63" s="41">
        <f t="shared" si="4"/>
        <v>39863536</v>
      </c>
      <c r="C63" s="41">
        <f t="shared" si="5"/>
        <v>35426082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1418858</v>
      </c>
      <c r="G63" s="42">
        <f t="shared" si="8"/>
        <v>1382113</v>
      </c>
    </row>
    <row r="64" spans="1:7" x14ac:dyDescent="0.25">
      <c r="A64" s="42" t="str">
        <f t="shared" si="3"/>
        <v>VIGO</v>
      </c>
      <c r="B64" s="41">
        <f t="shared" si="4"/>
        <v>4130916</v>
      </c>
      <c r="C64" s="41">
        <f t="shared" si="5"/>
        <v>3884646</v>
      </c>
      <c r="D64" s="41">
        <f t="shared" si="6"/>
        <v>20</v>
      </c>
      <c r="E64" s="42" t="str">
        <f t="shared" si="2"/>
        <v>VILAGARCIA</v>
      </c>
      <c r="F64" s="42">
        <f t="shared" si="7"/>
        <v>858416</v>
      </c>
      <c r="G64" s="42">
        <f t="shared" si="8"/>
        <v>879564</v>
      </c>
    </row>
    <row r="65" spans="1:7" x14ac:dyDescent="0.25">
      <c r="A65" s="42" t="str">
        <f t="shared" si="3"/>
        <v>VILAGARCIA</v>
      </c>
      <c r="B65" s="41">
        <f t="shared" si="4"/>
        <v>858416</v>
      </c>
      <c r="C65" s="41">
        <f t="shared" si="5"/>
        <v>879564</v>
      </c>
      <c r="D65" s="41">
        <f t="shared" si="6"/>
        <v>27</v>
      </c>
      <c r="E65" s="42" t="str">
        <f t="shared" si="2"/>
        <v>MELILLA</v>
      </c>
      <c r="F65" s="42">
        <f t="shared" si="7"/>
        <v>609089</v>
      </c>
      <c r="G65" s="42">
        <f t="shared" si="8"/>
        <v>640299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1098630</v>
      </c>
      <c r="C7" s="37">
        <v>1058748</v>
      </c>
      <c r="D7" s="37">
        <v>10286533</v>
      </c>
      <c r="E7" s="37">
        <v>10358213</v>
      </c>
      <c r="F7" s="10">
        <f>((E7*100)/D7)-100</f>
        <v>0.69683342288406891</v>
      </c>
      <c r="G7" s="1"/>
      <c r="H7" s="1"/>
      <c r="I7" s="1"/>
    </row>
    <row r="8" spans="1:12" x14ac:dyDescent="0.25">
      <c r="A8" s="11" t="s">
        <v>42</v>
      </c>
      <c r="B8" s="38">
        <v>267047</v>
      </c>
      <c r="C8" s="38">
        <v>344296</v>
      </c>
      <c r="D8" s="38">
        <v>2691987</v>
      </c>
      <c r="E8" s="38">
        <v>2911963</v>
      </c>
      <c r="F8" s="13">
        <f t="shared" ref="F8:F35" si="0">((E8*100)/D8)-100</f>
        <v>8.1715104864919539</v>
      </c>
      <c r="G8" s="1"/>
      <c r="H8" s="1"/>
      <c r="I8" s="1"/>
    </row>
    <row r="9" spans="1:12" x14ac:dyDescent="0.25">
      <c r="A9" s="8" t="s">
        <v>43</v>
      </c>
      <c r="B9" s="37">
        <v>233769</v>
      </c>
      <c r="C9" s="37">
        <v>461262</v>
      </c>
      <c r="D9" s="37">
        <v>4632850</v>
      </c>
      <c r="E9" s="37">
        <v>4703293</v>
      </c>
      <c r="F9" s="10">
        <f t="shared" si="0"/>
        <v>1.5205111324562637</v>
      </c>
      <c r="G9" s="1"/>
      <c r="H9" s="1"/>
      <c r="I9" s="1"/>
    </row>
    <row r="10" spans="1:12" x14ac:dyDescent="0.25">
      <c r="A10" s="11" t="s">
        <v>44</v>
      </c>
      <c r="B10" s="38">
        <v>459191</v>
      </c>
      <c r="C10" s="38">
        <v>644024</v>
      </c>
      <c r="D10" s="38">
        <v>4590941</v>
      </c>
      <c r="E10" s="38">
        <v>4233909</v>
      </c>
      <c r="F10" s="13">
        <f t="shared" si="0"/>
        <v>-7.7768806002952289</v>
      </c>
      <c r="G10" s="1"/>
      <c r="H10" s="1"/>
      <c r="I10" s="1"/>
    </row>
    <row r="11" spans="1:12" x14ac:dyDescent="0.25">
      <c r="A11" s="8" t="s">
        <v>45</v>
      </c>
      <c r="B11" s="37">
        <v>5673073</v>
      </c>
      <c r="C11" s="37">
        <v>5836180</v>
      </c>
      <c r="D11" s="37">
        <v>48673148</v>
      </c>
      <c r="E11" s="37">
        <v>51329609</v>
      </c>
      <c r="F11" s="10">
        <f t="shared" si="0"/>
        <v>5.4577546535514756</v>
      </c>
      <c r="G11" s="1"/>
      <c r="H11" s="1"/>
      <c r="I11" s="1"/>
    </row>
    <row r="12" spans="1:12" x14ac:dyDescent="0.25">
      <c r="A12" s="11" t="s">
        <v>46</v>
      </c>
      <c r="B12" s="38">
        <v>616910</v>
      </c>
      <c r="C12" s="38">
        <v>664160</v>
      </c>
      <c r="D12" s="38">
        <v>4475856</v>
      </c>
      <c r="E12" s="38">
        <v>5592490</v>
      </c>
      <c r="F12" s="13">
        <f t="shared" si="0"/>
        <v>24.9479429186283</v>
      </c>
      <c r="G12" s="1"/>
      <c r="H12" s="1"/>
      <c r="I12" s="1"/>
    </row>
    <row r="13" spans="1:12" x14ac:dyDescent="0.25">
      <c r="A13" s="8" t="s">
        <v>47</v>
      </c>
      <c r="B13" s="37">
        <v>1217850</v>
      </c>
      <c r="C13" s="37">
        <v>1194793</v>
      </c>
      <c r="D13" s="37">
        <v>11003391</v>
      </c>
      <c r="E13" s="37">
        <v>11228782</v>
      </c>
      <c r="F13" s="10">
        <f t="shared" si="0"/>
        <v>2.0483776319500038</v>
      </c>
      <c r="G13" s="1"/>
      <c r="H13" s="1"/>
      <c r="I13" s="1"/>
    </row>
    <row r="14" spans="1:12" x14ac:dyDescent="0.25">
      <c r="A14" s="11" t="s">
        <v>48</v>
      </c>
      <c r="B14" s="38">
        <v>3747823</v>
      </c>
      <c r="C14" s="38">
        <v>4137773</v>
      </c>
      <c r="D14" s="38">
        <v>34498915</v>
      </c>
      <c r="E14" s="38">
        <v>37242361</v>
      </c>
      <c r="F14" s="13">
        <f t="shared" si="0"/>
        <v>7.9522674843542234</v>
      </c>
      <c r="G14" s="1"/>
      <c r="H14" s="1"/>
      <c r="I14" s="1"/>
    </row>
    <row r="15" spans="1:12" x14ac:dyDescent="0.25">
      <c r="A15" s="8" t="s">
        <v>49</v>
      </c>
      <c r="B15" s="37">
        <v>3059674</v>
      </c>
      <c r="C15" s="37">
        <v>3197640</v>
      </c>
      <c r="D15" s="37">
        <v>27354338</v>
      </c>
      <c r="E15" s="37">
        <v>28363817</v>
      </c>
      <c r="F15" s="10">
        <f t="shared" si="0"/>
        <v>3.6903799316949346</v>
      </c>
      <c r="G15" s="1"/>
      <c r="H15" s="1"/>
      <c r="I15" s="1"/>
    </row>
    <row r="16" spans="1:12" x14ac:dyDescent="0.25">
      <c r="A16" s="11" t="s">
        <v>50</v>
      </c>
      <c r="B16" s="38">
        <v>2157560</v>
      </c>
      <c r="C16" s="38">
        <v>2083640</v>
      </c>
      <c r="D16" s="38">
        <v>19297638</v>
      </c>
      <c r="E16" s="38">
        <v>17451215</v>
      </c>
      <c r="F16" s="13">
        <f t="shared" si="0"/>
        <v>-9.5681295296346605</v>
      </c>
      <c r="G16" s="1"/>
      <c r="H16" s="1"/>
      <c r="I16" s="1"/>
    </row>
    <row r="17" spans="1:9" x14ac:dyDescent="0.25">
      <c r="A17" s="8" t="s">
        <v>51</v>
      </c>
      <c r="B17" s="37">
        <v>954185</v>
      </c>
      <c r="C17" s="37">
        <v>1263745</v>
      </c>
      <c r="D17" s="37">
        <v>9845240</v>
      </c>
      <c r="E17" s="37">
        <v>9853202</v>
      </c>
      <c r="F17" s="10">
        <f t="shared" si="0"/>
        <v>8.0871568392439031E-2</v>
      </c>
      <c r="G17" s="1"/>
      <c r="H17" s="1"/>
      <c r="I17" s="1"/>
    </row>
    <row r="18" spans="1:9" x14ac:dyDescent="0.25">
      <c r="A18" s="11" t="s">
        <v>52</v>
      </c>
      <c r="B18" s="38">
        <v>184239</v>
      </c>
      <c r="C18" s="38">
        <v>141043</v>
      </c>
      <c r="D18" s="38">
        <v>1478782</v>
      </c>
      <c r="E18" s="38">
        <v>1572995</v>
      </c>
      <c r="F18" s="13">
        <f t="shared" si="0"/>
        <v>6.3709863928557411</v>
      </c>
      <c r="G18" s="1"/>
      <c r="H18" s="1"/>
      <c r="I18" s="1"/>
    </row>
    <row r="19" spans="1:9" x14ac:dyDescent="0.25">
      <c r="A19" s="8" t="s">
        <v>53</v>
      </c>
      <c r="B19" s="37">
        <v>771185</v>
      </c>
      <c r="C19" s="37">
        <v>903024</v>
      </c>
      <c r="D19" s="37">
        <v>7554859</v>
      </c>
      <c r="E19" s="37">
        <v>7947426</v>
      </c>
      <c r="F19" s="10">
        <f t="shared" si="0"/>
        <v>5.1962187514022418</v>
      </c>
      <c r="G19" s="1"/>
      <c r="H19" s="1"/>
      <c r="I19" s="1"/>
    </row>
    <row r="20" spans="1:9" x14ac:dyDescent="0.25">
      <c r="A20" s="11" t="s">
        <v>54</v>
      </c>
      <c r="B20" s="38">
        <v>1502131</v>
      </c>
      <c r="C20" s="38">
        <v>2080336</v>
      </c>
      <c r="D20" s="38">
        <v>14738072</v>
      </c>
      <c r="E20" s="38">
        <v>15335710</v>
      </c>
      <c r="F20" s="13">
        <f t="shared" si="0"/>
        <v>4.0550622903728453</v>
      </c>
      <c r="G20" s="1"/>
      <c r="H20" s="1"/>
      <c r="I20" s="1"/>
    </row>
    <row r="21" spans="1:9" x14ac:dyDescent="0.25">
      <c r="A21" s="8" t="s">
        <v>55</v>
      </c>
      <c r="B21" s="37">
        <v>1776388</v>
      </c>
      <c r="C21" s="37">
        <v>1836141</v>
      </c>
      <c r="D21" s="37">
        <v>15169457</v>
      </c>
      <c r="E21" s="37">
        <v>15176660</v>
      </c>
      <c r="F21" s="10">
        <f t="shared" si="0"/>
        <v>4.7483571758704102E-2</v>
      </c>
      <c r="G21" s="1"/>
      <c r="H21" s="1"/>
      <c r="I21" s="1"/>
    </row>
    <row r="22" spans="1:9" x14ac:dyDescent="0.25">
      <c r="A22" s="11" t="s">
        <v>56</v>
      </c>
      <c r="B22" s="38">
        <v>1916044</v>
      </c>
      <c r="C22" s="38">
        <v>1990780</v>
      </c>
      <c r="D22" s="38">
        <v>17259186</v>
      </c>
      <c r="E22" s="38">
        <v>18236423</v>
      </c>
      <c r="F22" s="13">
        <f t="shared" si="0"/>
        <v>5.6621268233623567</v>
      </c>
      <c r="G22" s="1"/>
      <c r="H22" s="1"/>
      <c r="I22" s="1"/>
    </row>
    <row r="23" spans="1:9" x14ac:dyDescent="0.25">
      <c r="A23" s="8" t="s">
        <v>57</v>
      </c>
      <c r="B23" s="37">
        <v>499974</v>
      </c>
      <c r="C23" s="37">
        <v>703890</v>
      </c>
      <c r="D23" s="37">
        <v>3989542</v>
      </c>
      <c r="E23" s="37">
        <v>4814518</v>
      </c>
      <c r="F23" s="10">
        <f t="shared" si="0"/>
        <v>20.678463843719399</v>
      </c>
      <c r="G23" s="1"/>
      <c r="H23" s="1"/>
      <c r="I23" s="1"/>
    </row>
    <row r="24" spans="1:9" x14ac:dyDescent="0.25">
      <c r="A24" s="11" t="s">
        <v>58</v>
      </c>
      <c r="B24" s="38">
        <v>130957</v>
      </c>
      <c r="C24" s="38">
        <v>192955</v>
      </c>
      <c r="D24" s="38">
        <v>1327065</v>
      </c>
      <c r="E24" s="38">
        <v>1380593</v>
      </c>
      <c r="F24" s="13">
        <f t="shared" si="0"/>
        <v>4.0335627870526309</v>
      </c>
      <c r="G24" s="1"/>
      <c r="H24" s="1"/>
      <c r="I24" s="1"/>
    </row>
    <row r="25" spans="1:9" x14ac:dyDescent="0.25">
      <c r="A25" s="8" t="s">
        <v>59</v>
      </c>
      <c r="B25" s="37">
        <v>70565</v>
      </c>
      <c r="C25" s="37">
        <v>67927</v>
      </c>
      <c r="D25" s="37">
        <v>615359</v>
      </c>
      <c r="E25" s="37">
        <v>608879</v>
      </c>
      <c r="F25" s="10">
        <f t="shared" si="0"/>
        <v>-1.0530438329495411</v>
      </c>
      <c r="G25" s="1"/>
      <c r="H25" s="1"/>
      <c r="I25" s="1"/>
    </row>
    <row r="26" spans="1:9" x14ac:dyDescent="0.25">
      <c r="A26" s="11" t="s">
        <v>60</v>
      </c>
      <c r="B26" s="38">
        <v>257466</v>
      </c>
      <c r="C26" s="38">
        <v>202614</v>
      </c>
      <c r="D26" s="38">
        <v>2153720</v>
      </c>
      <c r="E26" s="38">
        <v>2084121</v>
      </c>
      <c r="F26" s="13">
        <f t="shared" si="0"/>
        <v>-3.2315714206117718</v>
      </c>
      <c r="G26" s="1"/>
      <c r="H26" s="1"/>
      <c r="I26" s="1"/>
    </row>
    <row r="27" spans="1:9" x14ac:dyDescent="0.25">
      <c r="A27" s="8" t="s">
        <v>61</v>
      </c>
      <c r="B27" s="37">
        <v>448352</v>
      </c>
      <c r="C27" s="37">
        <v>389959</v>
      </c>
      <c r="D27" s="37">
        <v>4022361</v>
      </c>
      <c r="E27" s="37">
        <v>3672083</v>
      </c>
      <c r="F27" s="10">
        <f t="shared" si="0"/>
        <v>-8.7082686014507402</v>
      </c>
      <c r="G27" s="1"/>
      <c r="H27" s="1"/>
      <c r="I27" s="1"/>
    </row>
    <row r="28" spans="1:9" x14ac:dyDescent="0.25">
      <c r="A28" s="11" t="s">
        <v>62</v>
      </c>
      <c r="B28" s="38">
        <v>1706726</v>
      </c>
      <c r="C28" s="38">
        <v>1694111</v>
      </c>
      <c r="D28" s="38">
        <v>14117287</v>
      </c>
      <c r="E28" s="38">
        <v>13954947</v>
      </c>
      <c r="F28" s="13">
        <f t="shared" si="0"/>
        <v>-1.1499376615351053</v>
      </c>
      <c r="G28" s="1"/>
      <c r="H28" s="1"/>
      <c r="I28" s="1"/>
    </row>
    <row r="29" spans="1:9" x14ac:dyDescent="0.25">
      <c r="A29" s="8" t="s">
        <v>63</v>
      </c>
      <c r="B29" s="37">
        <v>493325</v>
      </c>
      <c r="C29" s="37">
        <v>446993</v>
      </c>
      <c r="D29" s="37">
        <v>4346528</v>
      </c>
      <c r="E29" s="37">
        <v>4539332</v>
      </c>
      <c r="F29" s="10">
        <f t="shared" si="0"/>
        <v>4.435816357331646</v>
      </c>
      <c r="G29" s="1"/>
      <c r="H29" s="1"/>
      <c r="I29" s="1"/>
    </row>
    <row r="30" spans="1:9" x14ac:dyDescent="0.25">
      <c r="A30" s="11" t="s">
        <v>64</v>
      </c>
      <c r="B30" s="38">
        <v>430319</v>
      </c>
      <c r="C30" s="38">
        <v>347690</v>
      </c>
      <c r="D30" s="38">
        <v>4001080</v>
      </c>
      <c r="E30" s="38">
        <v>3501375</v>
      </c>
      <c r="F30" s="13">
        <f t="shared" si="0"/>
        <v>-12.48925290171654</v>
      </c>
      <c r="G30" s="1"/>
      <c r="H30" s="1"/>
      <c r="I30" s="1"/>
    </row>
    <row r="31" spans="1:9" x14ac:dyDescent="0.25">
      <c r="A31" s="8" t="s">
        <v>65</v>
      </c>
      <c r="B31" s="37">
        <v>2543642</v>
      </c>
      <c r="C31" s="37">
        <v>2801236</v>
      </c>
      <c r="D31" s="37">
        <v>23297112</v>
      </c>
      <c r="E31" s="37">
        <v>26734524</v>
      </c>
      <c r="F31" s="10">
        <f t="shared" si="0"/>
        <v>14.754670020902168</v>
      </c>
      <c r="G31" s="1"/>
      <c r="H31" s="1"/>
      <c r="I31" s="1"/>
    </row>
    <row r="32" spans="1:9" x14ac:dyDescent="0.25">
      <c r="A32" s="11" t="s">
        <v>66</v>
      </c>
      <c r="B32" s="38">
        <v>4036098</v>
      </c>
      <c r="C32" s="38">
        <v>4197426</v>
      </c>
      <c r="D32" s="38">
        <v>35240635</v>
      </c>
      <c r="E32" s="38">
        <v>39626769</v>
      </c>
      <c r="F32" s="13">
        <f t="shared" si="0"/>
        <v>12.44623997269062</v>
      </c>
      <c r="G32" s="1"/>
      <c r="H32" s="1"/>
      <c r="I32" s="1"/>
    </row>
    <row r="33" spans="1:9" x14ac:dyDescent="0.25">
      <c r="A33" s="8" t="s">
        <v>67</v>
      </c>
      <c r="B33" s="37">
        <v>443148</v>
      </c>
      <c r="C33" s="37">
        <v>412618</v>
      </c>
      <c r="D33" s="37">
        <v>3477656</v>
      </c>
      <c r="E33" s="37">
        <v>3767264</v>
      </c>
      <c r="F33" s="10">
        <f t="shared" si="0"/>
        <v>8.3276781832360598</v>
      </c>
      <c r="G33" s="1"/>
      <c r="H33" s="1"/>
      <c r="I33" s="1"/>
    </row>
    <row r="34" spans="1:9" x14ac:dyDescent="0.25">
      <c r="A34" s="11" t="s">
        <v>68</v>
      </c>
      <c r="B34" s="38">
        <v>93510</v>
      </c>
      <c r="C34" s="38">
        <v>102296</v>
      </c>
      <c r="D34" s="38">
        <v>872970</v>
      </c>
      <c r="E34" s="38">
        <v>852737</v>
      </c>
      <c r="F34" s="13">
        <f t="shared" si="0"/>
        <v>-2.317719967467383</v>
      </c>
      <c r="G34" s="1"/>
      <c r="H34" s="1"/>
      <c r="I34" s="1"/>
    </row>
    <row r="35" spans="1:9" x14ac:dyDescent="0.25">
      <c r="A35" s="14" t="s">
        <v>69</v>
      </c>
      <c r="B35" s="15">
        <f>SUM(B7:B34)</f>
        <v>36789781</v>
      </c>
      <c r="C35" s="15">
        <f>SUM(C7:C34)</f>
        <v>39397300</v>
      </c>
      <c r="D35" s="15">
        <f t="shared" ref="D35:E35" si="1">SUM(D7:D34)</f>
        <v>331012508</v>
      </c>
      <c r="E35" s="15">
        <f t="shared" si="1"/>
        <v>347075210</v>
      </c>
      <c r="F35" s="16">
        <f t="shared" si="0"/>
        <v>4.8525966879777229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10358213</v>
      </c>
      <c r="C38" s="41">
        <f>D7</f>
        <v>10286533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51329609</v>
      </c>
      <c r="G38" s="42">
        <f>LOOKUP(E38,$A$38:$A$65,$C$38:$C$65)</f>
        <v>48673148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2911963</v>
      </c>
      <c r="C39" s="41">
        <f t="shared" ref="C39:C65" si="5">D8</f>
        <v>2691987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39626769</v>
      </c>
      <c r="G39" s="42">
        <f t="shared" ref="G39:G65" si="8">LOOKUP(E39,$A$38:$A$65,$C$38:$C$65)</f>
        <v>35240635</v>
      </c>
    </row>
    <row r="40" spans="1:9" x14ac:dyDescent="0.25">
      <c r="A40" s="42" t="str">
        <f t="shared" si="3"/>
        <v>ALMERIA</v>
      </c>
      <c r="B40" s="41">
        <f t="shared" si="4"/>
        <v>4703293</v>
      </c>
      <c r="C40" s="41">
        <f t="shared" si="5"/>
        <v>4632850</v>
      </c>
      <c r="D40" s="41">
        <f t="shared" si="6"/>
        <v>17</v>
      </c>
      <c r="E40" s="42" t="str">
        <f t="shared" si="2"/>
        <v>BARCELONA</v>
      </c>
      <c r="F40" s="42">
        <f t="shared" si="7"/>
        <v>37242361</v>
      </c>
      <c r="G40" s="42">
        <f t="shared" si="8"/>
        <v>34498915</v>
      </c>
    </row>
    <row r="41" spans="1:9" x14ac:dyDescent="0.25">
      <c r="A41" s="42" t="str">
        <f t="shared" si="3"/>
        <v>AVILES</v>
      </c>
      <c r="B41" s="41">
        <f t="shared" si="4"/>
        <v>4233909</v>
      </c>
      <c r="C41" s="41">
        <f t="shared" si="5"/>
        <v>4590941</v>
      </c>
      <c r="D41" s="41">
        <f t="shared" si="6"/>
        <v>19</v>
      </c>
      <c r="E41" s="42" t="str">
        <f t="shared" si="2"/>
        <v>BILBAO</v>
      </c>
      <c r="F41" s="42">
        <f t="shared" si="7"/>
        <v>28363817</v>
      </c>
      <c r="G41" s="42">
        <f t="shared" si="8"/>
        <v>27354338</v>
      </c>
    </row>
    <row r="42" spans="1:9" x14ac:dyDescent="0.25">
      <c r="A42" s="42" t="str">
        <f t="shared" si="3"/>
        <v>BAHIA DE ALGECIRAS</v>
      </c>
      <c r="B42" s="41">
        <f t="shared" si="4"/>
        <v>51329609</v>
      </c>
      <c r="C42" s="41">
        <f t="shared" si="5"/>
        <v>48673148</v>
      </c>
      <c r="D42" s="41">
        <f t="shared" si="6"/>
        <v>1</v>
      </c>
      <c r="E42" s="42" t="str">
        <f t="shared" si="2"/>
        <v>TARRAGONA</v>
      </c>
      <c r="F42" s="42">
        <f t="shared" si="7"/>
        <v>26734524</v>
      </c>
      <c r="G42" s="42">
        <f t="shared" si="8"/>
        <v>23297112</v>
      </c>
    </row>
    <row r="43" spans="1:9" x14ac:dyDescent="0.25">
      <c r="A43" s="42" t="str">
        <f t="shared" si="3"/>
        <v>BAHIA DE CADIZ</v>
      </c>
      <c r="B43" s="41">
        <f t="shared" si="4"/>
        <v>5592490</v>
      </c>
      <c r="C43" s="41">
        <f t="shared" si="5"/>
        <v>4475856</v>
      </c>
      <c r="D43" s="41">
        <f t="shared" si="6"/>
        <v>15</v>
      </c>
      <c r="E43" s="42" t="str">
        <f t="shared" si="2"/>
        <v>LAS PALMAS</v>
      </c>
      <c r="F43" s="42">
        <f t="shared" si="7"/>
        <v>18236423</v>
      </c>
      <c r="G43" s="42">
        <f t="shared" si="8"/>
        <v>17259186</v>
      </c>
    </row>
    <row r="44" spans="1:9" x14ac:dyDescent="0.25">
      <c r="A44" s="42" t="str">
        <f t="shared" si="3"/>
        <v>BALEARES</v>
      </c>
      <c r="B44" s="41">
        <f t="shared" si="4"/>
        <v>11228782</v>
      </c>
      <c r="C44" s="41">
        <f t="shared" si="5"/>
        <v>11003391</v>
      </c>
      <c r="D44" s="41">
        <f t="shared" si="6"/>
        <v>11</v>
      </c>
      <c r="E44" s="42" t="str">
        <f t="shared" si="2"/>
        <v>CARTAGENA</v>
      </c>
      <c r="F44" s="42">
        <f t="shared" si="7"/>
        <v>17451215</v>
      </c>
      <c r="G44" s="42">
        <f t="shared" si="8"/>
        <v>19297638</v>
      </c>
    </row>
    <row r="45" spans="1:9" x14ac:dyDescent="0.25">
      <c r="A45" s="42" t="str">
        <f t="shared" si="3"/>
        <v>BARCELONA</v>
      </c>
      <c r="B45" s="41">
        <f t="shared" si="4"/>
        <v>37242361</v>
      </c>
      <c r="C45" s="41">
        <f t="shared" si="5"/>
        <v>34498915</v>
      </c>
      <c r="D45" s="41">
        <f t="shared" si="6"/>
        <v>3</v>
      </c>
      <c r="E45" s="42" t="str">
        <f t="shared" si="2"/>
        <v>GIJON</v>
      </c>
      <c r="F45" s="42">
        <f t="shared" si="7"/>
        <v>15335710</v>
      </c>
      <c r="G45" s="42">
        <f t="shared" si="8"/>
        <v>14738072</v>
      </c>
    </row>
    <row r="46" spans="1:9" x14ac:dyDescent="0.25">
      <c r="A46" s="42" t="str">
        <f t="shared" si="3"/>
        <v>BILBAO</v>
      </c>
      <c r="B46" s="41">
        <f t="shared" si="4"/>
        <v>28363817</v>
      </c>
      <c r="C46" s="41">
        <f t="shared" si="5"/>
        <v>27354338</v>
      </c>
      <c r="D46" s="41">
        <f t="shared" si="6"/>
        <v>4</v>
      </c>
      <c r="E46" s="42" t="str">
        <f t="shared" si="2"/>
        <v>HUELVA</v>
      </c>
      <c r="F46" s="42">
        <f t="shared" si="7"/>
        <v>15176660</v>
      </c>
      <c r="G46" s="42">
        <f t="shared" si="8"/>
        <v>15169457</v>
      </c>
    </row>
    <row r="47" spans="1:9" x14ac:dyDescent="0.25">
      <c r="A47" s="42" t="str">
        <f t="shared" si="3"/>
        <v>CARTAGENA</v>
      </c>
      <c r="B47" s="41">
        <f t="shared" si="4"/>
        <v>17451215</v>
      </c>
      <c r="C47" s="41">
        <f t="shared" si="5"/>
        <v>19297638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13954947</v>
      </c>
      <c r="G47" s="42">
        <f t="shared" si="8"/>
        <v>14117287</v>
      </c>
    </row>
    <row r="48" spans="1:9" x14ac:dyDescent="0.25">
      <c r="A48" s="42" t="str">
        <f t="shared" si="3"/>
        <v>CASTELLON</v>
      </c>
      <c r="B48" s="41">
        <f t="shared" si="4"/>
        <v>9853202</v>
      </c>
      <c r="C48" s="41">
        <f t="shared" si="5"/>
        <v>9845240</v>
      </c>
      <c r="D48" s="41">
        <f t="shared" si="6"/>
        <v>13</v>
      </c>
      <c r="E48" s="42" t="str">
        <f t="shared" si="2"/>
        <v>BALEARES</v>
      </c>
      <c r="F48" s="42">
        <f t="shared" si="7"/>
        <v>11228782</v>
      </c>
      <c r="G48" s="42">
        <f t="shared" si="8"/>
        <v>11003391</v>
      </c>
    </row>
    <row r="49" spans="1:7" x14ac:dyDescent="0.25">
      <c r="A49" s="42" t="str">
        <f t="shared" si="3"/>
        <v>CEUTA</v>
      </c>
      <c r="B49" s="41">
        <f t="shared" si="4"/>
        <v>1572995</v>
      </c>
      <c r="C49" s="41">
        <f t="shared" si="5"/>
        <v>1478782</v>
      </c>
      <c r="D49" s="41">
        <f t="shared" si="6"/>
        <v>25</v>
      </c>
      <c r="E49" s="42" t="str">
        <f t="shared" si="2"/>
        <v>A CORUÑA</v>
      </c>
      <c r="F49" s="42">
        <f t="shared" si="7"/>
        <v>10358213</v>
      </c>
      <c r="G49" s="42">
        <f t="shared" si="8"/>
        <v>10286533</v>
      </c>
    </row>
    <row r="50" spans="1:7" x14ac:dyDescent="0.25">
      <c r="A50" s="42" t="str">
        <f t="shared" si="3"/>
        <v>FERROL-SAN CIBRAO</v>
      </c>
      <c r="B50" s="41">
        <f t="shared" si="4"/>
        <v>7947426</v>
      </c>
      <c r="C50" s="41">
        <f t="shared" si="5"/>
        <v>7554859</v>
      </c>
      <c r="D50" s="41">
        <f t="shared" si="6"/>
        <v>14</v>
      </c>
      <c r="E50" s="42" t="str">
        <f t="shared" si="2"/>
        <v>CASTELLON</v>
      </c>
      <c r="F50" s="42">
        <f t="shared" si="7"/>
        <v>9853202</v>
      </c>
      <c r="G50" s="42">
        <f t="shared" si="8"/>
        <v>9845240</v>
      </c>
    </row>
    <row r="51" spans="1:7" x14ac:dyDescent="0.25">
      <c r="A51" s="42" t="str">
        <f t="shared" si="3"/>
        <v>GIJON</v>
      </c>
      <c r="B51" s="41">
        <f t="shared" si="4"/>
        <v>15335710</v>
      </c>
      <c r="C51" s="41">
        <f t="shared" si="5"/>
        <v>14738072</v>
      </c>
      <c r="D51" s="41">
        <f t="shared" si="6"/>
        <v>8</v>
      </c>
      <c r="E51" s="42" t="str">
        <f t="shared" si="2"/>
        <v>FERROL-SAN CIBRAO</v>
      </c>
      <c r="F51" s="42">
        <f t="shared" si="7"/>
        <v>7947426</v>
      </c>
      <c r="G51" s="42">
        <f t="shared" si="8"/>
        <v>7554859</v>
      </c>
    </row>
    <row r="52" spans="1:7" x14ac:dyDescent="0.25">
      <c r="A52" s="42" t="str">
        <f t="shared" si="3"/>
        <v>HUELVA</v>
      </c>
      <c r="B52" s="41">
        <f t="shared" si="4"/>
        <v>15176660</v>
      </c>
      <c r="C52" s="41">
        <f t="shared" si="5"/>
        <v>15169457</v>
      </c>
      <c r="D52" s="41">
        <f t="shared" si="6"/>
        <v>9</v>
      </c>
      <c r="E52" s="42" t="str">
        <f t="shared" si="2"/>
        <v>BAHIA DE CADIZ</v>
      </c>
      <c r="F52" s="42">
        <f t="shared" si="7"/>
        <v>5592490</v>
      </c>
      <c r="G52" s="42">
        <f t="shared" si="8"/>
        <v>4475856</v>
      </c>
    </row>
    <row r="53" spans="1:7" x14ac:dyDescent="0.25">
      <c r="A53" s="42" t="str">
        <f t="shared" si="3"/>
        <v>LAS PALMAS</v>
      </c>
      <c r="B53" s="41">
        <f t="shared" si="4"/>
        <v>18236423</v>
      </c>
      <c r="C53" s="41">
        <f t="shared" si="5"/>
        <v>17259186</v>
      </c>
      <c r="D53" s="41">
        <f t="shared" si="6"/>
        <v>6</v>
      </c>
      <c r="E53" s="42" t="str">
        <f t="shared" si="2"/>
        <v>MALAGA</v>
      </c>
      <c r="F53" s="42">
        <f t="shared" si="7"/>
        <v>4814518</v>
      </c>
      <c r="G53" s="42">
        <f t="shared" si="8"/>
        <v>3989542</v>
      </c>
    </row>
    <row r="54" spans="1:7" x14ac:dyDescent="0.25">
      <c r="A54" s="42" t="str">
        <f t="shared" si="3"/>
        <v>MALAGA</v>
      </c>
      <c r="B54" s="41">
        <f t="shared" si="4"/>
        <v>4814518</v>
      </c>
      <c r="C54" s="41">
        <f t="shared" si="5"/>
        <v>3989542</v>
      </c>
      <c r="D54" s="41">
        <f t="shared" si="6"/>
        <v>16</v>
      </c>
      <c r="E54" s="42" t="str">
        <f t="shared" si="2"/>
        <v>ALMERIA</v>
      </c>
      <c r="F54" s="42">
        <f t="shared" si="7"/>
        <v>4703293</v>
      </c>
      <c r="G54" s="42">
        <f t="shared" si="8"/>
        <v>4632850</v>
      </c>
    </row>
    <row r="55" spans="1:7" x14ac:dyDescent="0.25">
      <c r="A55" s="42" t="str">
        <f t="shared" si="3"/>
        <v>MARIN Y RIA DE PONTEVEDRA</v>
      </c>
      <c r="B55" s="41">
        <f t="shared" si="4"/>
        <v>1380593</v>
      </c>
      <c r="C55" s="41">
        <f t="shared" si="5"/>
        <v>1327065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4539332</v>
      </c>
      <c r="G55" s="42">
        <f t="shared" si="8"/>
        <v>4346528</v>
      </c>
    </row>
    <row r="56" spans="1:7" x14ac:dyDescent="0.25">
      <c r="A56" s="42" t="str">
        <f t="shared" si="3"/>
        <v>MELILLA</v>
      </c>
      <c r="B56" s="41">
        <f t="shared" si="4"/>
        <v>608879</v>
      </c>
      <c r="C56" s="41">
        <f t="shared" si="5"/>
        <v>615359</v>
      </c>
      <c r="D56" s="41">
        <f t="shared" si="6"/>
        <v>28</v>
      </c>
      <c r="E56" s="42" t="str">
        <f t="shared" si="2"/>
        <v>AVILES</v>
      </c>
      <c r="F56" s="42">
        <f t="shared" si="9"/>
        <v>4233909</v>
      </c>
      <c r="G56" s="42">
        <f t="shared" si="8"/>
        <v>4590941</v>
      </c>
    </row>
    <row r="57" spans="1:7" x14ac:dyDescent="0.25">
      <c r="A57" s="42" t="str">
        <f t="shared" si="3"/>
        <v>MOTRIL</v>
      </c>
      <c r="B57" s="41">
        <f t="shared" si="4"/>
        <v>2084121</v>
      </c>
      <c r="C57" s="41">
        <f t="shared" si="5"/>
        <v>2153720</v>
      </c>
      <c r="D57" s="41">
        <f t="shared" si="6"/>
        <v>24</v>
      </c>
      <c r="E57" s="42" t="str">
        <f t="shared" si="2"/>
        <v>VIGO</v>
      </c>
      <c r="F57" s="42">
        <f t="shared" si="9"/>
        <v>3767264</v>
      </c>
      <c r="G57" s="42">
        <f t="shared" si="8"/>
        <v>3477656</v>
      </c>
    </row>
    <row r="58" spans="1:7" x14ac:dyDescent="0.25">
      <c r="A58" s="42" t="str">
        <f t="shared" si="3"/>
        <v>PASAIA</v>
      </c>
      <c r="B58" s="41">
        <f t="shared" si="4"/>
        <v>3672083</v>
      </c>
      <c r="C58" s="41">
        <f t="shared" si="5"/>
        <v>4022361</v>
      </c>
      <c r="D58" s="41">
        <f t="shared" si="6"/>
        <v>21</v>
      </c>
      <c r="E58" s="42" t="str">
        <f t="shared" si="2"/>
        <v>PASAIA</v>
      </c>
      <c r="F58" s="42">
        <f t="shared" si="9"/>
        <v>3672083</v>
      </c>
      <c r="G58" s="42">
        <f t="shared" si="8"/>
        <v>4022361</v>
      </c>
    </row>
    <row r="59" spans="1:7" x14ac:dyDescent="0.25">
      <c r="A59" s="42" t="str">
        <f t="shared" si="3"/>
        <v>SANTA CRUZ DE TENERIFE</v>
      </c>
      <c r="B59" s="41">
        <f t="shared" si="4"/>
        <v>13954947</v>
      </c>
      <c r="C59" s="41">
        <f t="shared" si="5"/>
        <v>14117287</v>
      </c>
      <c r="D59" s="41">
        <f t="shared" si="6"/>
        <v>10</v>
      </c>
      <c r="E59" s="42" t="str">
        <f t="shared" si="2"/>
        <v>SEVILLA</v>
      </c>
      <c r="F59" s="42">
        <f t="shared" si="9"/>
        <v>3501375</v>
      </c>
      <c r="G59" s="42">
        <f t="shared" si="8"/>
        <v>4001080</v>
      </c>
    </row>
    <row r="60" spans="1:7" x14ac:dyDescent="0.25">
      <c r="A60" s="42" t="str">
        <f t="shared" si="3"/>
        <v>SANTANDER</v>
      </c>
      <c r="B60" s="41">
        <f t="shared" si="4"/>
        <v>4539332</v>
      </c>
      <c r="C60" s="41">
        <f t="shared" si="5"/>
        <v>4346528</v>
      </c>
      <c r="D60" s="41">
        <f t="shared" si="6"/>
        <v>18</v>
      </c>
      <c r="E60" s="42" t="str">
        <f t="shared" si="2"/>
        <v>ALICANTE</v>
      </c>
      <c r="F60" s="42">
        <f t="shared" si="9"/>
        <v>2911963</v>
      </c>
      <c r="G60" s="42">
        <f t="shared" si="8"/>
        <v>2691987</v>
      </c>
    </row>
    <row r="61" spans="1:7" x14ac:dyDescent="0.25">
      <c r="A61" s="42" t="str">
        <f t="shared" si="3"/>
        <v>SEVILLA</v>
      </c>
      <c r="B61" s="41">
        <f t="shared" si="4"/>
        <v>3501375</v>
      </c>
      <c r="C61" s="41">
        <f t="shared" si="5"/>
        <v>4001080</v>
      </c>
      <c r="D61" s="41">
        <f t="shared" si="6"/>
        <v>22</v>
      </c>
      <c r="E61" s="42" t="str">
        <f t="shared" si="2"/>
        <v>MOTRIL</v>
      </c>
      <c r="F61" s="42">
        <f t="shared" si="9"/>
        <v>2084121</v>
      </c>
      <c r="G61" s="42">
        <f t="shared" si="8"/>
        <v>2153720</v>
      </c>
    </row>
    <row r="62" spans="1:7" x14ac:dyDescent="0.25">
      <c r="A62" s="42" t="str">
        <f t="shared" si="3"/>
        <v>TARRAGONA</v>
      </c>
      <c r="B62" s="41">
        <f t="shared" si="4"/>
        <v>26734524</v>
      </c>
      <c r="C62" s="41">
        <f t="shared" si="5"/>
        <v>23297112</v>
      </c>
      <c r="D62" s="41">
        <f t="shared" si="6"/>
        <v>5</v>
      </c>
      <c r="E62" s="42" t="str">
        <f t="shared" si="2"/>
        <v>CEUTA</v>
      </c>
      <c r="F62" s="42">
        <f t="shared" si="9"/>
        <v>1572995</v>
      </c>
      <c r="G62" s="42">
        <f t="shared" si="8"/>
        <v>1478782</v>
      </c>
    </row>
    <row r="63" spans="1:7" x14ac:dyDescent="0.25">
      <c r="A63" s="42" t="str">
        <f t="shared" si="3"/>
        <v>VALENCIA</v>
      </c>
      <c r="B63" s="41">
        <f t="shared" si="4"/>
        <v>39626769</v>
      </c>
      <c r="C63" s="41">
        <f t="shared" si="5"/>
        <v>35240635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1380593</v>
      </c>
      <c r="G63" s="42">
        <f t="shared" si="8"/>
        <v>1327065</v>
      </c>
    </row>
    <row r="64" spans="1:7" x14ac:dyDescent="0.25">
      <c r="A64" s="42" t="str">
        <f t="shared" si="3"/>
        <v>VIGO</v>
      </c>
      <c r="B64" s="41">
        <f t="shared" si="4"/>
        <v>3767264</v>
      </c>
      <c r="C64" s="41">
        <f t="shared" si="5"/>
        <v>3477656</v>
      </c>
      <c r="D64" s="41">
        <f t="shared" si="6"/>
        <v>20</v>
      </c>
      <c r="E64" s="42" t="str">
        <f t="shared" si="2"/>
        <v>VILAGARCIA</v>
      </c>
      <c r="F64" s="42">
        <f t="shared" si="9"/>
        <v>852737</v>
      </c>
      <c r="G64" s="42">
        <f t="shared" si="8"/>
        <v>872970</v>
      </c>
    </row>
    <row r="65" spans="1:7" x14ac:dyDescent="0.25">
      <c r="A65" s="42" t="str">
        <f t="shared" si="3"/>
        <v>VILAGARCIA</v>
      </c>
      <c r="B65" s="41">
        <f t="shared" si="4"/>
        <v>852737</v>
      </c>
      <c r="C65" s="41">
        <f t="shared" si="5"/>
        <v>872970</v>
      </c>
      <c r="D65" s="41">
        <f t="shared" si="6"/>
        <v>27</v>
      </c>
      <c r="E65" s="42" t="str">
        <f t="shared" si="2"/>
        <v>MELILLA</v>
      </c>
      <c r="F65" s="42">
        <f t="shared" si="9"/>
        <v>608879</v>
      </c>
      <c r="G65" s="42">
        <f t="shared" si="8"/>
        <v>615359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685908</v>
      </c>
      <c r="C7" s="37">
        <v>539923</v>
      </c>
      <c r="D7" s="37">
        <v>6450141</v>
      </c>
      <c r="E7" s="37">
        <v>6292944</v>
      </c>
      <c r="F7" s="10">
        <f>((E7*100)/D7)-100</f>
        <v>-2.4371095143501549</v>
      </c>
      <c r="G7" s="1"/>
      <c r="H7" s="1"/>
      <c r="I7" s="1"/>
    </row>
    <row r="8" spans="1:12" x14ac:dyDescent="0.25">
      <c r="A8" s="11" t="s">
        <v>42</v>
      </c>
      <c r="B8" s="38">
        <v>17918</v>
      </c>
      <c r="C8" s="38">
        <v>17150</v>
      </c>
      <c r="D8" s="38">
        <v>138338</v>
      </c>
      <c r="E8" s="38">
        <v>144886</v>
      </c>
      <c r="F8" s="13">
        <f t="shared" ref="F8:F35" si="0">((E8*100)/D8)-100</f>
        <v>4.7333342971562473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4700</v>
      </c>
      <c r="D9" s="37">
        <v>5051</v>
      </c>
      <c r="E9" s="37">
        <v>7846</v>
      </c>
      <c r="F9" s="10">
        <f t="shared" si="0"/>
        <v>55.335577113442895</v>
      </c>
      <c r="G9" s="1"/>
      <c r="H9" s="1"/>
      <c r="I9" s="1"/>
    </row>
    <row r="10" spans="1:12" x14ac:dyDescent="0.25">
      <c r="A10" s="11" t="s">
        <v>44</v>
      </c>
      <c r="B10" s="38">
        <v>60232</v>
      </c>
      <c r="C10" s="38">
        <v>59923</v>
      </c>
      <c r="D10" s="38">
        <v>611506</v>
      </c>
      <c r="E10" s="38">
        <v>480740</v>
      </c>
      <c r="F10" s="13">
        <f t="shared" si="0"/>
        <v>-21.384254610747888</v>
      </c>
      <c r="G10" s="1"/>
      <c r="H10" s="1"/>
      <c r="I10" s="1"/>
    </row>
    <row r="11" spans="1:12" x14ac:dyDescent="0.25">
      <c r="A11" s="8" t="s">
        <v>45</v>
      </c>
      <c r="B11" s="37">
        <v>1707149</v>
      </c>
      <c r="C11" s="37">
        <v>1898214</v>
      </c>
      <c r="D11" s="37">
        <v>15113172</v>
      </c>
      <c r="E11" s="37">
        <v>14459584</v>
      </c>
      <c r="F11" s="10">
        <f t="shared" si="0"/>
        <v>-4.324624903362448</v>
      </c>
      <c r="G11" s="1"/>
      <c r="H11" s="1"/>
      <c r="I11" s="1"/>
    </row>
    <row r="12" spans="1:12" x14ac:dyDescent="0.25">
      <c r="A12" s="11" t="s">
        <v>46</v>
      </c>
      <c r="B12" s="38">
        <v>5349</v>
      </c>
      <c r="C12" s="38">
        <v>0</v>
      </c>
      <c r="D12" s="38">
        <v>56927</v>
      </c>
      <c r="E12" s="38">
        <v>53616</v>
      </c>
      <c r="F12" s="13">
        <f t="shared" si="0"/>
        <v>-5.8162207739736829</v>
      </c>
      <c r="G12" s="1"/>
      <c r="H12" s="1"/>
      <c r="I12" s="1"/>
    </row>
    <row r="13" spans="1:12" x14ac:dyDescent="0.25">
      <c r="A13" s="8" t="s">
        <v>47</v>
      </c>
      <c r="B13" s="37">
        <v>202923</v>
      </c>
      <c r="C13" s="37">
        <v>229240</v>
      </c>
      <c r="D13" s="37">
        <v>1676462</v>
      </c>
      <c r="E13" s="37">
        <v>1720826</v>
      </c>
      <c r="F13" s="10">
        <f t="shared" si="0"/>
        <v>2.6462872406293769</v>
      </c>
      <c r="G13" s="1"/>
      <c r="H13" s="1"/>
      <c r="I13" s="1"/>
    </row>
    <row r="14" spans="1:12" x14ac:dyDescent="0.25">
      <c r="A14" s="11" t="s">
        <v>48</v>
      </c>
      <c r="B14" s="38">
        <v>869225</v>
      </c>
      <c r="C14" s="38">
        <v>917938</v>
      </c>
      <c r="D14" s="38">
        <v>7776753</v>
      </c>
      <c r="E14" s="38">
        <v>7985040</v>
      </c>
      <c r="F14" s="13">
        <f t="shared" si="0"/>
        <v>2.6783286032101046</v>
      </c>
      <c r="G14" s="1"/>
      <c r="H14" s="1"/>
      <c r="I14" s="1"/>
    </row>
    <row r="15" spans="1:12" x14ac:dyDescent="0.25">
      <c r="A15" s="8" t="s">
        <v>49</v>
      </c>
      <c r="B15" s="37">
        <v>1774920</v>
      </c>
      <c r="C15" s="37">
        <v>1901317</v>
      </c>
      <c r="D15" s="37">
        <v>16626565</v>
      </c>
      <c r="E15" s="37">
        <v>17026321</v>
      </c>
      <c r="F15" s="10">
        <f t="shared" si="0"/>
        <v>2.4043210368467527</v>
      </c>
      <c r="G15" s="1"/>
      <c r="H15" s="1"/>
      <c r="I15" s="1"/>
    </row>
    <row r="16" spans="1:12" x14ac:dyDescent="0.25">
      <c r="A16" s="11" t="s">
        <v>50</v>
      </c>
      <c r="B16" s="38">
        <v>1525545</v>
      </c>
      <c r="C16" s="38">
        <v>1449272</v>
      </c>
      <c r="D16" s="38">
        <v>14439602</v>
      </c>
      <c r="E16" s="38">
        <v>12967226</v>
      </c>
      <c r="F16" s="13">
        <f t="shared" si="0"/>
        <v>-10.196790742570329</v>
      </c>
      <c r="G16" s="1"/>
      <c r="H16" s="1"/>
      <c r="I16" s="1"/>
    </row>
    <row r="17" spans="1:9" x14ac:dyDescent="0.25">
      <c r="A17" s="8" t="s">
        <v>51</v>
      </c>
      <c r="B17" s="37">
        <v>541283</v>
      </c>
      <c r="C17" s="37">
        <v>833881</v>
      </c>
      <c r="D17" s="37">
        <v>6203365</v>
      </c>
      <c r="E17" s="37">
        <v>5485313</v>
      </c>
      <c r="F17" s="10">
        <f t="shared" si="0"/>
        <v>-11.575201523689159</v>
      </c>
      <c r="G17" s="1"/>
      <c r="H17" s="1"/>
      <c r="I17" s="1"/>
    </row>
    <row r="18" spans="1:9" x14ac:dyDescent="0.25">
      <c r="A18" s="11" t="s">
        <v>52</v>
      </c>
      <c r="B18" s="38">
        <v>96632</v>
      </c>
      <c r="C18" s="38">
        <v>61178</v>
      </c>
      <c r="D18" s="38">
        <v>774610</v>
      </c>
      <c r="E18" s="38">
        <v>802611</v>
      </c>
      <c r="F18" s="13">
        <f t="shared" si="0"/>
        <v>3.6148513445475743</v>
      </c>
      <c r="G18" s="1"/>
      <c r="H18" s="1"/>
      <c r="I18" s="1"/>
    </row>
    <row r="19" spans="1:9" x14ac:dyDescent="0.25">
      <c r="A19" s="8" t="s">
        <v>53</v>
      </c>
      <c r="B19" s="37">
        <v>53202</v>
      </c>
      <c r="C19" s="37">
        <v>106268</v>
      </c>
      <c r="D19" s="37">
        <v>689718</v>
      </c>
      <c r="E19" s="37">
        <v>1024345</v>
      </c>
      <c r="F19" s="10">
        <f t="shared" si="0"/>
        <v>48.51649514729209</v>
      </c>
      <c r="G19" s="1"/>
      <c r="H19" s="1"/>
      <c r="I19" s="1"/>
    </row>
    <row r="20" spans="1:9" x14ac:dyDescent="0.25">
      <c r="A20" s="11" t="s">
        <v>54</v>
      </c>
      <c r="B20" s="38">
        <v>131742</v>
      </c>
      <c r="C20" s="38">
        <v>115375</v>
      </c>
      <c r="D20" s="38">
        <v>991971</v>
      </c>
      <c r="E20" s="38">
        <v>1058949</v>
      </c>
      <c r="F20" s="13">
        <f t="shared" si="0"/>
        <v>6.7520119035737878</v>
      </c>
      <c r="G20" s="1"/>
      <c r="H20" s="1"/>
      <c r="I20" s="1"/>
    </row>
    <row r="21" spans="1:9" x14ac:dyDescent="0.25">
      <c r="A21" s="8" t="s">
        <v>55</v>
      </c>
      <c r="B21" s="37">
        <v>1082409</v>
      </c>
      <c r="C21" s="37">
        <v>952460</v>
      </c>
      <c r="D21" s="37">
        <v>9604550</v>
      </c>
      <c r="E21" s="37">
        <v>9688370</v>
      </c>
      <c r="F21" s="10">
        <f t="shared" si="0"/>
        <v>0.87271137117303965</v>
      </c>
      <c r="G21" s="1"/>
      <c r="H21" s="1"/>
      <c r="I21" s="1"/>
    </row>
    <row r="22" spans="1:9" x14ac:dyDescent="0.25">
      <c r="A22" s="11" t="s">
        <v>56</v>
      </c>
      <c r="B22" s="38">
        <v>321285</v>
      </c>
      <c r="C22" s="38">
        <v>268367</v>
      </c>
      <c r="D22" s="38">
        <v>3383929</v>
      </c>
      <c r="E22" s="38">
        <v>3587614</v>
      </c>
      <c r="F22" s="13">
        <f t="shared" si="0"/>
        <v>6.0191865727679215</v>
      </c>
      <c r="G22" s="1"/>
      <c r="H22" s="1"/>
      <c r="I22" s="1"/>
    </row>
    <row r="23" spans="1:9" x14ac:dyDescent="0.25">
      <c r="A23" s="8" t="s">
        <v>57</v>
      </c>
      <c r="B23" s="37">
        <v>7045</v>
      </c>
      <c r="C23" s="37">
        <v>9254</v>
      </c>
      <c r="D23" s="37">
        <v>41435</v>
      </c>
      <c r="E23" s="37">
        <v>66549</v>
      </c>
      <c r="F23" s="10">
        <f t="shared" si="0"/>
        <v>60.610594907686732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10</v>
      </c>
      <c r="F24" s="17">
        <f t="shared" si="0"/>
        <v>0</v>
      </c>
      <c r="G24" s="1"/>
      <c r="H24" s="1"/>
      <c r="I24" s="1"/>
    </row>
    <row r="25" spans="1:9" x14ac:dyDescent="0.25">
      <c r="A25" s="8" t="s">
        <v>59</v>
      </c>
      <c r="B25" s="37">
        <v>6707</v>
      </c>
      <c r="C25" s="37">
        <v>6014</v>
      </c>
      <c r="D25" s="37">
        <v>57751</v>
      </c>
      <c r="E25" s="37">
        <v>49468</v>
      </c>
      <c r="F25" s="10">
        <f t="shared" si="0"/>
        <v>-14.342608785995054</v>
      </c>
      <c r="G25" s="1"/>
      <c r="H25" s="1"/>
      <c r="I25" s="1"/>
    </row>
    <row r="26" spans="1:9" x14ac:dyDescent="0.25">
      <c r="A26" s="11" t="s">
        <v>60</v>
      </c>
      <c r="B26" s="38">
        <v>140107</v>
      </c>
      <c r="C26" s="38">
        <v>134580</v>
      </c>
      <c r="D26" s="38">
        <v>1071443</v>
      </c>
      <c r="E26" s="38">
        <v>1155029</v>
      </c>
      <c r="F26" s="13">
        <f t="shared" si="0"/>
        <v>7.8012549431001048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943066</v>
      </c>
      <c r="C28" s="38">
        <v>977055</v>
      </c>
      <c r="D28" s="38">
        <v>7308808</v>
      </c>
      <c r="E28" s="38">
        <v>7134171</v>
      </c>
      <c r="F28" s="13">
        <f t="shared" si="0"/>
        <v>-2.389404674469489</v>
      </c>
      <c r="G28" s="1"/>
      <c r="H28" s="1"/>
      <c r="I28" s="1"/>
    </row>
    <row r="29" spans="1:9" x14ac:dyDescent="0.25">
      <c r="A29" s="8" t="s">
        <v>63</v>
      </c>
      <c r="B29" s="37">
        <v>35679</v>
      </c>
      <c r="C29" s="37">
        <v>39926</v>
      </c>
      <c r="D29" s="37">
        <v>307818</v>
      </c>
      <c r="E29" s="37">
        <v>337748</v>
      </c>
      <c r="F29" s="10">
        <f t="shared" si="0"/>
        <v>9.7232780409202775</v>
      </c>
      <c r="G29" s="1"/>
      <c r="H29" s="1"/>
      <c r="I29" s="1"/>
    </row>
    <row r="30" spans="1:9" x14ac:dyDescent="0.25">
      <c r="A30" s="11" t="s">
        <v>64</v>
      </c>
      <c r="B30" s="38">
        <v>17439</v>
      </c>
      <c r="C30" s="38">
        <v>10616</v>
      </c>
      <c r="D30" s="38">
        <v>276643</v>
      </c>
      <c r="E30" s="38">
        <v>230891</v>
      </c>
      <c r="F30" s="13">
        <f t="shared" si="0"/>
        <v>-16.538282190404246</v>
      </c>
      <c r="G30" s="1"/>
      <c r="H30" s="1"/>
      <c r="I30" s="1"/>
    </row>
    <row r="31" spans="1:9" x14ac:dyDescent="0.25">
      <c r="A31" s="8" t="s">
        <v>65</v>
      </c>
      <c r="B31" s="37">
        <v>1509481</v>
      </c>
      <c r="C31" s="37">
        <v>1523853</v>
      </c>
      <c r="D31" s="37">
        <v>14012355</v>
      </c>
      <c r="E31" s="37">
        <v>15579635</v>
      </c>
      <c r="F31" s="10">
        <f t="shared" si="0"/>
        <v>11.184986392365886</v>
      </c>
      <c r="G31" s="1"/>
      <c r="H31" s="1"/>
      <c r="I31" s="1"/>
    </row>
    <row r="32" spans="1:9" x14ac:dyDescent="0.25">
      <c r="A32" s="11" t="s">
        <v>66</v>
      </c>
      <c r="B32" s="38">
        <v>437437</v>
      </c>
      <c r="C32" s="38">
        <v>403451</v>
      </c>
      <c r="D32" s="38">
        <v>3061530</v>
      </c>
      <c r="E32" s="38">
        <v>4034458</v>
      </c>
      <c r="F32" s="13">
        <f t="shared" si="0"/>
        <v>31.779143108184456</v>
      </c>
      <c r="G32" s="1"/>
      <c r="H32" s="1"/>
      <c r="I32" s="1"/>
    </row>
    <row r="33" spans="1:9" x14ac:dyDescent="0.25">
      <c r="A33" s="8" t="s">
        <v>67</v>
      </c>
      <c r="B33" s="37">
        <v>16229</v>
      </c>
      <c r="C33" s="37">
        <v>4063</v>
      </c>
      <c r="D33" s="37">
        <v>71357</v>
      </c>
      <c r="E33" s="37">
        <v>60737</v>
      </c>
      <c r="F33" s="10">
        <f t="shared" si="0"/>
        <v>-14.882912678503857</v>
      </c>
      <c r="G33" s="1"/>
      <c r="H33" s="1"/>
      <c r="I33" s="1"/>
    </row>
    <row r="34" spans="1:9" x14ac:dyDescent="0.25">
      <c r="A34" s="11" t="s">
        <v>68</v>
      </c>
      <c r="B34" s="38">
        <v>36012</v>
      </c>
      <c r="C34" s="38">
        <v>16483</v>
      </c>
      <c r="D34" s="38">
        <v>258560</v>
      </c>
      <c r="E34" s="38">
        <v>294045</v>
      </c>
      <c r="F34" s="13">
        <f t="shared" si="0"/>
        <v>13.724087252475243</v>
      </c>
      <c r="G34" s="1"/>
      <c r="H34" s="1"/>
      <c r="I34" s="1"/>
    </row>
    <row r="35" spans="1:9" x14ac:dyDescent="0.25">
      <c r="A35" s="14" t="s">
        <v>69</v>
      </c>
      <c r="B35" s="15">
        <f>SUM(B7:B34)</f>
        <v>12224924</v>
      </c>
      <c r="C35" s="15">
        <f t="shared" ref="C35:E35" si="1">SUM(C7:C34)</f>
        <v>12480501</v>
      </c>
      <c r="D35" s="15">
        <f t="shared" si="1"/>
        <v>111010370</v>
      </c>
      <c r="E35" s="15">
        <f t="shared" si="1"/>
        <v>111728972</v>
      </c>
      <c r="F35" s="16">
        <f t="shared" si="0"/>
        <v>0.64732871352468635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6292944</v>
      </c>
      <c r="C38" s="41">
        <f>D7</f>
        <v>6450141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BILBAO</v>
      </c>
      <c r="F38" s="42">
        <f>LOOKUP(E38,$A$38:$A$65,$B$38:$B$65)</f>
        <v>17026321</v>
      </c>
      <c r="G38" s="42">
        <f>LOOKUP(E38,$A$38:$A$65,$C$38:$C$65)</f>
        <v>16626565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144886</v>
      </c>
      <c r="C39" s="41">
        <f t="shared" ref="C39:C65" si="5">D8</f>
        <v>138338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15579635</v>
      </c>
      <c r="G39" s="42">
        <f t="shared" ref="G39:G65" si="8">LOOKUP(E39,$A$38:$A$65,$C$38:$C$65)</f>
        <v>14012355</v>
      </c>
    </row>
    <row r="40" spans="1:9" x14ac:dyDescent="0.25">
      <c r="A40" s="42" t="str">
        <f t="shared" si="3"/>
        <v>ALMERIA</v>
      </c>
      <c r="B40" s="41">
        <f t="shared" si="4"/>
        <v>7846</v>
      </c>
      <c r="C40" s="41">
        <f t="shared" si="5"/>
        <v>5051</v>
      </c>
      <c r="D40" s="41">
        <f t="shared" si="6"/>
        <v>26</v>
      </c>
      <c r="E40" s="42" t="str">
        <f t="shared" si="2"/>
        <v>BAHIA DE ALGECIRAS</v>
      </c>
      <c r="F40" s="42">
        <f t="shared" si="7"/>
        <v>14459584</v>
      </c>
      <c r="G40" s="42">
        <f t="shared" si="8"/>
        <v>15113172</v>
      </c>
    </row>
    <row r="41" spans="1:9" x14ac:dyDescent="0.25">
      <c r="A41" s="42" t="str">
        <f t="shared" si="3"/>
        <v>AVILES</v>
      </c>
      <c r="B41" s="41">
        <f t="shared" si="4"/>
        <v>480740</v>
      </c>
      <c r="C41" s="41">
        <f t="shared" si="5"/>
        <v>611506</v>
      </c>
      <c r="D41" s="41">
        <f t="shared" si="6"/>
        <v>17</v>
      </c>
      <c r="E41" s="42" t="str">
        <f t="shared" si="2"/>
        <v>CARTAGENA</v>
      </c>
      <c r="F41" s="42">
        <f t="shared" si="7"/>
        <v>12967226</v>
      </c>
      <c r="G41" s="42">
        <f t="shared" si="8"/>
        <v>14439602</v>
      </c>
    </row>
    <row r="42" spans="1:9" x14ac:dyDescent="0.25">
      <c r="A42" s="42" t="str">
        <f t="shared" si="3"/>
        <v>BAHIA DE ALGECIRAS</v>
      </c>
      <c r="B42" s="41">
        <f t="shared" si="4"/>
        <v>14459584</v>
      </c>
      <c r="C42" s="41">
        <f t="shared" si="5"/>
        <v>15113172</v>
      </c>
      <c r="D42" s="41">
        <f t="shared" si="6"/>
        <v>3</v>
      </c>
      <c r="E42" s="42" t="str">
        <f t="shared" si="2"/>
        <v>HUELVA</v>
      </c>
      <c r="F42" s="42">
        <f t="shared" si="7"/>
        <v>9688370</v>
      </c>
      <c r="G42" s="42">
        <f t="shared" si="8"/>
        <v>9604550</v>
      </c>
    </row>
    <row r="43" spans="1:9" x14ac:dyDescent="0.25">
      <c r="A43" s="42" t="str">
        <f t="shared" si="3"/>
        <v>BAHIA DE CADIZ</v>
      </c>
      <c r="B43" s="41">
        <f t="shared" si="4"/>
        <v>53616</v>
      </c>
      <c r="C43" s="41">
        <f t="shared" si="5"/>
        <v>56927</v>
      </c>
      <c r="D43" s="41">
        <f t="shared" si="6"/>
        <v>24</v>
      </c>
      <c r="E43" s="42" t="str">
        <f t="shared" si="2"/>
        <v>BARCELONA</v>
      </c>
      <c r="F43" s="42">
        <f t="shared" si="7"/>
        <v>7985040</v>
      </c>
      <c r="G43" s="42">
        <f t="shared" si="8"/>
        <v>7776753</v>
      </c>
    </row>
    <row r="44" spans="1:9" x14ac:dyDescent="0.25">
      <c r="A44" s="42" t="str">
        <f t="shared" si="3"/>
        <v>BALEARES</v>
      </c>
      <c r="B44" s="41">
        <f t="shared" si="4"/>
        <v>1720826</v>
      </c>
      <c r="C44" s="41">
        <f t="shared" si="5"/>
        <v>1676462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7134171</v>
      </c>
      <c r="G44" s="42">
        <f t="shared" si="8"/>
        <v>7308808</v>
      </c>
    </row>
    <row r="45" spans="1:9" x14ac:dyDescent="0.25">
      <c r="A45" s="42" t="str">
        <f t="shared" si="3"/>
        <v>BARCELONA</v>
      </c>
      <c r="B45" s="41">
        <f t="shared" si="4"/>
        <v>7985040</v>
      </c>
      <c r="C45" s="41">
        <f t="shared" si="5"/>
        <v>7776753</v>
      </c>
      <c r="D45" s="41">
        <f t="shared" si="6"/>
        <v>6</v>
      </c>
      <c r="E45" s="42" t="str">
        <f t="shared" si="2"/>
        <v>A CORUÑA</v>
      </c>
      <c r="F45" s="42">
        <f t="shared" si="7"/>
        <v>6292944</v>
      </c>
      <c r="G45" s="42">
        <f t="shared" si="8"/>
        <v>6450141</v>
      </c>
    </row>
    <row r="46" spans="1:9" x14ac:dyDescent="0.25">
      <c r="A46" s="42" t="str">
        <f t="shared" si="3"/>
        <v>BILBAO</v>
      </c>
      <c r="B46" s="41">
        <f t="shared" si="4"/>
        <v>17026321</v>
      </c>
      <c r="C46" s="41">
        <f t="shared" si="5"/>
        <v>16626565</v>
      </c>
      <c r="D46" s="41">
        <f t="shared" si="6"/>
        <v>1</v>
      </c>
      <c r="E46" s="42" t="str">
        <f t="shared" si="2"/>
        <v>CASTELLON</v>
      </c>
      <c r="F46" s="42">
        <f t="shared" si="7"/>
        <v>5485313</v>
      </c>
      <c r="G46" s="42">
        <f t="shared" si="8"/>
        <v>6203365</v>
      </c>
    </row>
    <row r="47" spans="1:9" x14ac:dyDescent="0.25">
      <c r="A47" s="42" t="str">
        <f t="shared" si="3"/>
        <v>CARTAGENA</v>
      </c>
      <c r="B47" s="41">
        <f t="shared" si="4"/>
        <v>12967226</v>
      </c>
      <c r="C47" s="41">
        <f t="shared" si="5"/>
        <v>14439602</v>
      </c>
      <c r="D47" s="41">
        <f t="shared" si="6"/>
        <v>4</v>
      </c>
      <c r="E47" s="42" t="str">
        <f t="shared" si="2"/>
        <v>VALENCIA</v>
      </c>
      <c r="F47" s="42">
        <f t="shared" si="7"/>
        <v>4034458</v>
      </c>
      <c r="G47" s="42">
        <f t="shared" si="8"/>
        <v>3061530</v>
      </c>
    </row>
    <row r="48" spans="1:9" x14ac:dyDescent="0.25">
      <c r="A48" s="42" t="str">
        <f t="shared" si="3"/>
        <v>CASTELLON</v>
      </c>
      <c r="B48" s="41">
        <f t="shared" si="4"/>
        <v>5485313</v>
      </c>
      <c r="C48" s="41">
        <f t="shared" si="5"/>
        <v>6203365</v>
      </c>
      <c r="D48" s="41">
        <f t="shared" si="6"/>
        <v>9</v>
      </c>
      <c r="E48" s="42" t="str">
        <f t="shared" si="2"/>
        <v>LAS PALMAS</v>
      </c>
      <c r="F48" s="42">
        <f t="shared" si="7"/>
        <v>3587614</v>
      </c>
      <c r="G48" s="42">
        <f t="shared" si="8"/>
        <v>3383929</v>
      </c>
    </row>
    <row r="49" spans="1:7" x14ac:dyDescent="0.25">
      <c r="A49" s="42" t="str">
        <f t="shared" si="3"/>
        <v>CEUTA</v>
      </c>
      <c r="B49" s="41">
        <f t="shared" si="4"/>
        <v>802611</v>
      </c>
      <c r="C49" s="41">
        <f t="shared" si="5"/>
        <v>774610</v>
      </c>
      <c r="D49" s="41">
        <f t="shared" si="6"/>
        <v>16</v>
      </c>
      <c r="E49" s="42" t="str">
        <f t="shared" si="2"/>
        <v>BALEARES</v>
      </c>
      <c r="F49" s="42">
        <f t="shared" si="7"/>
        <v>1720826</v>
      </c>
      <c r="G49" s="42">
        <f t="shared" si="8"/>
        <v>1676462</v>
      </c>
    </row>
    <row r="50" spans="1:7" x14ac:dyDescent="0.25">
      <c r="A50" s="42" t="str">
        <f t="shared" si="3"/>
        <v>FERROL-SAN CIBRAO</v>
      </c>
      <c r="B50" s="41">
        <f t="shared" si="4"/>
        <v>1024345</v>
      </c>
      <c r="C50" s="41">
        <f t="shared" si="5"/>
        <v>689718</v>
      </c>
      <c r="D50" s="41">
        <f t="shared" si="6"/>
        <v>15</v>
      </c>
      <c r="E50" s="42" t="str">
        <f t="shared" si="2"/>
        <v>MOTRIL</v>
      </c>
      <c r="F50" s="42">
        <f t="shared" si="7"/>
        <v>1155029</v>
      </c>
      <c r="G50" s="42">
        <f t="shared" si="8"/>
        <v>1071443</v>
      </c>
    </row>
    <row r="51" spans="1:7" x14ac:dyDescent="0.25">
      <c r="A51" s="42" t="str">
        <f t="shared" si="3"/>
        <v>GIJON</v>
      </c>
      <c r="B51" s="41">
        <f t="shared" si="4"/>
        <v>1058949</v>
      </c>
      <c r="C51" s="41">
        <f t="shared" si="5"/>
        <v>991971</v>
      </c>
      <c r="D51" s="41">
        <f t="shared" si="6"/>
        <v>14</v>
      </c>
      <c r="E51" s="42" t="str">
        <f t="shared" si="2"/>
        <v>GIJON</v>
      </c>
      <c r="F51" s="42">
        <f t="shared" si="7"/>
        <v>1058949</v>
      </c>
      <c r="G51" s="42">
        <f t="shared" si="8"/>
        <v>991971</v>
      </c>
    </row>
    <row r="52" spans="1:7" x14ac:dyDescent="0.25">
      <c r="A52" s="42" t="str">
        <f t="shared" si="3"/>
        <v>HUELVA</v>
      </c>
      <c r="B52" s="41">
        <f t="shared" si="4"/>
        <v>9688370</v>
      </c>
      <c r="C52" s="41">
        <f t="shared" si="5"/>
        <v>9604550</v>
      </c>
      <c r="D52" s="41">
        <f t="shared" si="6"/>
        <v>5</v>
      </c>
      <c r="E52" s="42" t="str">
        <f t="shared" si="2"/>
        <v>FERROL-SAN CIBRAO</v>
      </c>
      <c r="F52" s="42">
        <f t="shared" si="7"/>
        <v>1024345</v>
      </c>
      <c r="G52" s="42">
        <f t="shared" si="8"/>
        <v>689718</v>
      </c>
    </row>
    <row r="53" spans="1:7" x14ac:dyDescent="0.25">
      <c r="A53" s="42" t="str">
        <f t="shared" si="3"/>
        <v>LAS PALMAS</v>
      </c>
      <c r="B53" s="41">
        <f t="shared" si="4"/>
        <v>3587614</v>
      </c>
      <c r="C53" s="41">
        <f t="shared" si="5"/>
        <v>3383929</v>
      </c>
      <c r="D53" s="41">
        <f t="shared" si="6"/>
        <v>11</v>
      </c>
      <c r="E53" s="42" t="str">
        <f t="shared" si="2"/>
        <v>CEUTA</v>
      </c>
      <c r="F53" s="42">
        <f t="shared" si="7"/>
        <v>802611</v>
      </c>
      <c r="G53" s="42">
        <f t="shared" si="8"/>
        <v>774610</v>
      </c>
    </row>
    <row r="54" spans="1:7" x14ac:dyDescent="0.25">
      <c r="A54" s="42" t="str">
        <f t="shared" si="3"/>
        <v>MALAGA</v>
      </c>
      <c r="B54" s="41">
        <f t="shared" si="4"/>
        <v>66549</v>
      </c>
      <c r="C54" s="41">
        <f t="shared" si="5"/>
        <v>41435</v>
      </c>
      <c r="D54" s="41">
        <f t="shared" si="6"/>
        <v>22</v>
      </c>
      <c r="E54" s="42" t="str">
        <f t="shared" si="2"/>
        <v>AVILES</v>
      </c>
      <c r="F54" s="42">
        <f t="shared" si="7"/>
        <v>480740</v>
      </c>
      <c r="G54" s="42">
        <f t="shared" si="8"/>
        <v>611506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10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337748</v>
      </c>
      <c r="G55" s="42">
        <f t="shared" si="8"/>
        <v>307818</v>
      </c>
    </row>
    <row r="56" spans="1:7" x14ac:dyDescent="0.25">
      <c r="A56" s="42" t="str">
        <f t="shared" si="3"/>
        <v>MELILLA</v>
      </c>
      <c r="B56" s="41">
        <f t="shared" si="4"/>
        <v>49468</v>
      </c>
      <c r="C56" s="41">
        <f t="shared" si="5"/>
        <v>57751</v>
      </c>
      <c r="D56" s="41">
        <f t="shared" si="6"/>
        <v>25</v>
      </c>
      <c r="E56" s="42" t="str">
        <f t="shared" si="2"/>
        <v>VILAGARCIA</v>
      </c>
      <c r="F56" s="42">
        <f t="shared" si="9"/>
        <v>294045</v>
      </c>
      <c r="G56" s="42">
        <f t="shared" si="8"/>
        <v>258560</v>
      </c>
    </row>
    <row r="57" spans="1:7" x14ac:dyDescent="0.25">
      <c r="A57" s="42" t="str">
        <f t="shared" si="3"/>
        <v>MOTRIL</v>
      </c>
      <c r="B57" s="41">
        <f t="shared" si="4"/>
        <v>1155029</v>
      </c>
      <c r="C57" s="41">
        <f t="shared" si="5"/>
        <v>1071443</v>
      </c>
      <c r="D57" s="41">
        <f t="shared" si="6"/>
        <v>13</v>
      </c>
      <c r="E57" s="42" t="str">
        <f t="shared" si="2"/>
        <v>SEVILLA</v>
      </c>
      <c r="F57" s="42">
        <f t="shared" si="9"/>
        <v>230891</v>
      </c>
      <c r="G57" s="42">
        <f t="shared" si="8"/>
        <v>276643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144886</v>
      </c>
      <c r="G58" s="42">
        <f t="shared" si="8"/>
        <v>138338</v>
      </c>
    </row>
    <row r="59" spans="1:7" x14ac:dyDescent="0.25">
      <c r="A59" s="42" t="str">
        <f t="shared" si="3"/>
        <v>SANTA CRUZ DE TENERIFE</v>
      </c>
      <c r="B59" s="41">
        <f t="shared" si="4"/>
        <v>7134171</v>
      </c>
      <c r="C59" s="41">
        <f t="shared" si="5"/>
        <v>7308808</v>
      </c>
      <c r="D59" s="41">
        <f t="shared" si="6"/>
        <v>7</v>
      </c>
      <c r="E59" s="42" t="str">
        <f t="shared" si="2"/>
        <v>MALAGA</v>
      </c>
      <c r="F59" s="42">
        <f t="shared" si="9"/>
        <v>66549</v>
      </c>
      <c r="G59" s="42">
        <f t="shared" si="8"/>
        <v>41435</v>
      </c>
    </row>
    <row r="60" spans="1:7" x14ac:dyDescent="0.25">
      <c r="A60" s="42" t="str">
        <f t="shared" si="3"/>
        <v>SANTANDER</v>
      </c>
      <c r="B60" s="41">
        <f t="shared" si="4"/>
        <v>337748</v>
      </c>
      <c r="C60" s="41">
        <f t="shared" si="5"/>
        <v>307818</v>
      </c>
      <c r="D60" s="41">
        <f t="shared" si="6"/>
        <v>18</v>
      </c>
      <c r="E60" s="42" t="str">
        <f t="shared" si="2"/>
        <v>VIGO</v>
      </c>
      <c r="F60" s="42">
        <f t="shared" si="9"/>
        <v>60737</v>
      </c>
      <c r="G60" s="42">
        <f t="shared" si="8"/>
        <v>71357</v>
      </c>
    </row>
    <row r="61" spans="1:7" x14ac:dyDescent="0.25">
      <c r="A61" s="42" t="str">
        <f t="shared" si="3"/>
        <v>SEVILLA</v>
      </c>
      <c r="B61" s="41">
        <f t="shared" si="4"/>
        <v>230891</v>
      </c>
      <c r="C61" s="41">
        <f t="shared" si="5"/>
        <v>276643</v>
      </c>
      <c r="D61" s="41">
        <f t="shared" si="6"/>
        <v>20</v>
      </c>
      <c r="E61" s="42" t="str">
        <f t="shared" si="2"/>
        <v>BAHIA DE CADIZ</v>
      </c>
      <c r="F61" s="42">
        <f t="shared" si="9"/>
        <v>53616</v>
      </c>
      <c r="G61" s="42">
        <f t="shared" si="8"/>
        <v>56927</v>
      </c>
    </row>
    <row r="62" spans="1:7" x14ac:dyDescent="0.25">
      <c r="A62" s="42" t="str">
        <f t="shared" si="3"/>
        <v>TARRAGONA</v>
      </c>
      <c r="B62" s="41">
        <f t="shared" si="4"/>
        <v>15579635</v>
      </c>
      <c r="C62" s="41">
        <f t="shared" si="5"/>
        <v>14012355</v>
      </c>
      <c r="D62" s="41">
        <f t="shared" si="6"/>
        <v>2</v>
      </c>
      <c r="E62" s="42" t="str">
        <f t="shared" si="2"/>
        <v>MELILLA</v>
      </c>
      <c r="F62" s="42">
        <f t="shared" si="9"/>
        <v>49468</v>
      </c>
      <c r="G62" s="42">
        <f t="shared" si="8"/>
        <v>57751</v>
      </c>
    </row>
    <row r="63" spans="1:7" x14ac:dyDescent="0.25">
      <c r="A63" s="42" t="str">
        <f t="shared" si="3"/>
        <v>VALENCIA</v>
      </c>
      <c r="B63" s="41">
        <f t="shared" si="4"/>
        <v>4034458</v>
      </c>
      <c r="C63" s="41">
        <f t="shared" si="5"/>
        <v>3061530</v>
      </c>
      <c r="D63" s="41">
        <f t="shared" si="6"/>
        <v>10</v>
      </c>
      <c r="E63" s="42" t="str">
        <f t="shared" si="2"/>
        <v>ALMERIA</v>
      </c>
      <c r="F63" s="42">
        <f t="shared" si="9"/>
        <v>7846</v>
      </c>
      <c r="G63" s="42">
        <f t="shared" si="8"/>
        <v>5051</v>
      </c>
    </row>
    <row r="64" spans="1:7" x14ac:dyDescent="0.25">
      <c r="A64" s="42" t="str">
        <f t="shared" si="3"/>
        <v>VIGO</v>
      </c>
      <c r="B64" s="41">
        <f t="shared" si="4"/>
        <v>60737</v>
      </c>
      <c r="C64" s="41">
        <f t="shared" si="5"/>
        <v>71357</v>
      </c>
      <c r="D64" s="41">
        <f t="shared" si="6"/>
        <v>23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10</v>
      </c>
    </row>
    <row r="65" spans="1:7" x14ac:dyDescent="0.25">
      <c r="A65" s="42" t="str">
        <f t="shared" si="3"/>
        <v>VILAGARCIA</v>
      </c>
      <c r="B65" s="41">
        <f t="shared" si="4"/>
        <v>294045</v>
      </c>
      <c r="C65" s="41">
        <f t="shared" si="5"/>
        <v>258560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338973</v>
      </c>
      <c r="C7" s="19">
        <v>373577</v>
      </c>
      <c r="D7" s="19">
        <v>3051771</v>
      </c>
      <c r="E7" s="19">
        <v>3055884</v>
      </c>
      <c r="F7" s="10">
        <f>((E7*100)/D7)-100</f>
        <v>0.13477420160293718</v>
      </c>
      <c r="G7" s="1"/>
      <c r="H7" s="1"/>
      <c r="I7" s="1"/>
    </row>
    <row r="8" spans="1:12" x14ac:dyDescent="0.25">
      <c r="A8" s="11" t="s">
        <v>42</v>
      </c>
      <c r="B8" s="20">
        <v>91941</v>
      </c>
      <c r="C8" s="20">
        <v>195536</v>
      </c>
      <c r="D8" s="20">
        <v>1248583</v>
      </c>
      <c r="E8" s="20">
        <v>1336110</v>
      </c>
      <c r="F8" s="13">
        <f t="shared" ref="F8:F35" si="0">((E8*100)/D8)-100</f>
        <v>7.0101066569062738</v>
      </c>
      <c r="G8" s="1"/>
      <c r="H8" s="1"/>
      <c r="I8" s="1"/>
    </row>
    <row r="9" spans="1:12" x14ac:dyDescent="0.25">
      <c r="A9" s="8" t="s">
        <v>43</v>
      </c>
      <c r="B9" s="19">
        <v>182251</v>
      </c>
      <c r="C9" s="19">
        <v>418012</v>
      </c>
      <c r="D9" s="19">
        <v>4202531</v>
      </c>
      <c r="E9" s="19">
        <v>4250781</v>
      </c>
      <c r="F9" s="10">
        <f t="shared" si="0"/>
        <v>1.1481176462469875</v>
      </c>
      <c r="G9" s="1"/>
      <c r="H9" s="1"/>
      <c r="I9" s="1"/>
    </row>
    <row r="10" spans="1:12" x14ac:dyDescent="0.25">
      <c r="A10" s="11" t="s">
        <v>44</v>
      </c>
      <c r="B10" s="20">
        <v>240267</v>
      </c>
      <c r="C10" s="20">
        <v>417587</v>
      </c>
      <c r="D10" s="20">
        <v>2781588</v>
      </c>
      <c r="E10" s="20">
        <v>2546819</v>
      </c>
      <c r="F10" s="13">
        <f t="shared" si="0"/>
        <v>-8.4401068742027974</v>
      </c>
      <c r="G10" s="1"/>
      <c r="H10" s="1"/>
      <c r="I10" s="1"/>
    </row>
    <row r="11" spans="1:12" x14ac:dyDescent="0.25">
      <c r="A11" s="8" t="s">
        <v>45</v>
      </c>
      <c r="B11" s="19">
        <v>244271</v>
      </c>
      <c r="C11" s="19">
        <v>61407</v>
      </c>
      <c r="D11" s="19">
        <v>1970362</v>
      </c>
      <c r="E11" s="19">
        <v>2087646</v>
      </c>
      <c r="F11" s="10">
        <f t="shared" si="0"/>
        <v>5.9524087451950436</v>
      </c>
      <c r="G11" s="1"/>
      <c r="H11" s="1"/>
      <c r="I11" s="1"/>
    </row>
    <row r="12" spans="1:12" x14ac:dyDescent="0.25">
      <c r="A12" s="11" t="s">
        <v>46</v>
      </c>
      <c r="B12" s="20">
        <v>370516</v>
      </c>
      <c r="C12" s="20">
        <v>417543</v>
      </c>
      <c r="D12" s="20">
        <v>2144363</v>
      </c>
      <c r="E12" s="20">
        <v>3585391</v>
      </c>
      <c r="F12" s="13">
        <f t="shared" si="0"/>
        <v>67.200749126896881</v>
      </c>
      <c r="G12" s="1"/>
      <c r="H12" s="1"/>
      <c r="I12" s="1"/>
    </row>
    <row r="13" spans="1:12" x14ac:dyDescent="0.25">
      <c r="A13" s="8" t="s">
        <v>47</v>
      </c>
      <c r="B13" s="19">
        <v>196953</v>
      </c>
      <c r="C13" s="19">
        <v>171604</v>
      </c>
      <c r="D13" s="19">
        <v>1662989</v>
      </c>
      <c r="E13" s="19">
        <v>1774972</v>
      </c>
      <c r="F13" s="10">
        <f t="shared" si="0"/>
        <v>6.7338388888922367</v>
      </c>
      <c r="G13" s="1"/>
      <c r="H13" s="1"/>
      <c r="I13" s="1"/>
    </row>
    <row r="14" spans="1:12" x14ac:dyDescent="0.25">
      <c r="A14" s="11" t="s">
        <v>48</v>
      </c>
      <c r="B14" s="20">
        <v>267111</v>
      </c>
      <c r="C14" s="20">
        <v>399877</v>
      </c>
      <c r="D14" s="20">
        <v>3071918</v>
      </c>
      <c r="E14" s="20">
        <v>2879008</v>
      </c>
      <c r="F14" s="13">
        <f t="shared" si="0"/>
        <v>-6.2797900204367494</v>
      </c>
      <c r="G14" s="1"/>
      <c r="H14" s="1"/>
      <c r="I14" s="1"/>
    </row>
    <row r="15" spans="1:12" x14ac:dyDescent="0.25">
      <c r="A15" s="8" t="s">
        <v>49</v>
      </c>
      <c r="B15" s="19">
        <v>520961</v>
      </c>
      <c r="C15" s="19">
        <v>481222</v>
      </c>
      <c r="D15" s="19">
        <v>3984139</v>
      </c>
      <c r="E15" s="19">
        <v>4136340</v>
      </c>
      <c r="F15" s="10">
        <f t="shared" si="0"/>
        <v>3.8201729407533236</v>
      </c>
      <c r="G15" s="1"/>
      <c r="H15" s="1"/>
      <c r="I15" s="1"/>
    </row>
    <row r="16" spans="1:12" x14ac:dyDescent="0.25">
      <c r="A16" s="11" t="s">
        <v>50</v>
      </c>
      <c r="B16" s="20">
        <v>515394</v>
      </c>
      <c r="C16" s="20">
        <v>541142</v>
      </c>
      <c r="D16" s="20">
        <v>4031924</v>
      </c>
      <c r="E16" s="20">
        <v>3677789</v>
      </c>
      <c r="F16" s="13">
        <f t="shared" si="0"/>
        <v>-8.7832756768232798</v>
      </c>
      <c r="G16" s="1"/>
      <c r="H16" s="1"/>
      <c r="I16" s="1"/>
    </row>
    <row r="17" spans="1:9" x14ac:dyDescent="0.25">
      <c r="A17" s="8" t="s">
        <v>51</v>
      </c>
      <c r="B17" s="19">
        <v>261000</v>
      </c>
      <c r="C17" s="19">
        <v>269990</v>
      </c>
      <c r="D17" s="19">
        <v>2583799</v>
      </c>
      <c r="E17" s="19">
        <v>2998948</v>
      </c>
      <c r="F17" s="10">
        <f t="shared" si="0"/>
        <v>16.067387594778083</v>
      </c>
      <c r="G17" s="1"/>
      <c r="H17" s="1"/>
      <c r="I17" s="1"/>
    </row>
    <row r="18" spans="1:9" x14ac:dyDescent="0.25">
      <c r="A18" s="11" t="s">
        <v>52</v>
      </c>
      <c r="B18" s="20">
        <v>5790</v>
      </c>
      <c r="C18" s="20">
        <v>2592</v>
      </c>
      <c r="D18" s="20">
        <v>49640</v>
      </c>
      <c r="E18" s="20">
        <v>58803</v>
      </c>
      <c r="F18" s="13">
        <f t="shared" si="0"/>
        <v>18.458904109589042</v>
      </c>
      <c r="G18" s="1"/>
      <c r="H18" s="1"/>
      <c r="I18" s="1"/>
    </row>
    <row r="19" spans="1:9" x14ac:dyDescent="0.25">
      <c r="A19" s="8" t="s">
        <v>53</v>
      </c>
      <c r="B19" s="19">
        <v>655495</v>
      </c>
      <c r="C19" s="19">
        <v>730467</v>
      </c>
      <c r="D19" s="19">
        <v>6466076</v>
      </c>
      <c r="E19" s="19">
        <v>6304360</v>
      </c>
      <c r="F19" s="10">
        <f t="shared" si="0"/>
        <v>-2.500991327661481</v>
      </c>
      <c r="G19" s="1"/>
      <c r="H19" s="1"/>
      <c r="I19" s="1"/>
    </row>
    <row r="20" spans="1:9" x14ac:dyDescent="0.25">
      <c r="A20" s="11" t="s">
        <v>54</v>
      </c>
      <c r="B20" s="20">
        <v>1317991</v>
      </c>
      <c r="C20" s="20">
        <v>1916125</v>
      </c>
      <c r="D20" s="20">
        <v>13321413</v>
      </c>
      <c r="E20" s="20">
        <v>13700975</v>
      </c>
      <c r="F20" s="13">
        <f t="shared" si="0"/>
        <v>2.8492623117382578</v>
      </c>
      <c r="G20" s="1"/>
      <c r="H20" s="1"/>
      <c r="I20" s="1"/>
    </row>
    <row r="21" spans="1:9" x14ac:dyDescent="0.25">
      <c r="A21" s="8" t="s">
        <v>55</v>
      </c>
      <c r="B21" s="19">
        <v>609538</v>
      </c>
      <c r="C21" s="19">
        <v>757275</v>
      </c>
      <c r="D21" s="19">
        <v>5160912</v>
      </c>
      <c r="E21" s="19">
        <v>4902689</v>
      </c>
      <c r="F21" s="10">
        <f t="shared" si="0"/>
        <v>-5.003437376959738</v>
      </c>
      <c r="G21" s="1"/>
      <c r="H21" s="1"/>
      <c r="I21" s="1"/>
    </row>
    <row r="22" spans="1:9" x14ac:dyDescent="0.25">
      <c r="A22" s="11" t="s">
        <v>56</v>
      </c>
      <c r="B22" s="20">
        <v>123212</v>
      </c>
      <c r="C22" s="20">
        <v>104729</v>
      </c>
      <c r="D22" s="20">
        <v>1251414</v>
      </c>
      <c r="E22" s="20">
        <v>1218087</v>
      </c>
      <c r="F22" s="13">
        <f t="shared" si="0"/>
        <v>-2.6631474476072725</v>
      </c>
      <c r="G22" s="1"/>
      <c r="H22" s="1"/>
      <c r="I22" s="1"/>
    </row>
    <row r="23" spans="1:9" x14ac:dyDescent="0.25">
      <c r="A23" s="8" t="s">
        <v>57</v>
      </c>
      <c r="B23" s="19">
        <v>213449</v>
      </c>
      <c r="C23" s="19">
        <v>236073</v>
      </c>
      <c r="D23" s="19">
        <v>1374340</v>
      </c>
      <c r="E23" s="19">
        <v>1205550</v>
      </c>
      <c r="F23" s="10">
        <f t="shared" si="0"/>
        <v>-12.281531498755768</v>
      </c>
      <c r="G23" s="1"/>
      <c r="H23" s="1"/>
      <c r="I23" s="1"/>
    </row>
    <row r="24" spans="1:9" x14ac:dyDescent="0.25">
      <c r="A24" s="11" t="s">
        <v>58</v>
      </c>
      <c r="B24" s="20">
        <v>58777</v>
      </c>
      <c r="C24" s="20">
        <v>128158</v>
      </c>
      <c r="D24" s="20">
        <v>655163</v>
      </c>
      <c r="E24" s="20">
        <v>655092</v>
      </c>
      <c r="F24" s="13">
        <f t="shared" si="0"/>
        <v>-1.0836997815815153E-2</v>
      </c>
      <c r="G24" s="1"/>
      <c r="H24" s="1"/>
      <c r="I24" s="1"/>
    </row>
    <row r="25" spans="1:9" x14ac:dyDescent="0.25">
      <c r="A25" s="8" t="s">
        <v>59</v>
      </c>
      <c r="B25" s="19">
        <v>2650</v>
      </c>
      <c r="C25" s="19">
        <v>4801</v>
      </c>
      <c r="D25" s="19">
        <v>37550</v>
      </c>
      <c r="E25" s="19">
        <v>41664</v>
      </c>
      <c r="F25" s="10">
        <f t="shared" si="0"/>
        <v>10.956058588548601</v>
      </c>
      <c r="G25" s="1"/>
      <c r="H25" s="1"/>
      <c r="I25" s="1"/>
    </row>
    <row r="26" spans="1:9" x14ac:dyDescent="0.25">
      <c r="A26" s="11" t="s">
        <v>60</v>
      </c>
      <c r="B26" s="20">
        <v>90210</v>
      </c>
      <c r="C26" s="20">
        <v>53641</v>
      </c>
      <c r="D26" s="20">
        <v>890854</v>
      </c>
      <c r="E26" s="20">
        <v>770845</v>
      </c>
      <c r="F26" s="13">
        <f t="shared" si="0"/>
        <v>-13.471230976119543</v>
      </c>
      <c r="G26" s="1"/>
      <c r="H26" s="1"/>
      <c r="I26" s="1"/>
    </row>
    <row r="27" spans="1:9" x14ac:dyDescent="0.25">
      <c r="A27" s="8" t="s">
        <v>61</v>
      </c>
      <c r="B27" s="19">
        <v>302639</v>
      </c>
      <c r="C27" s="19">
        <v>236683</v>
      </c>
      <c r="D27" s="19">
        <v>2416448</v>
      </c>
      <c r="E27" s="19">
        <v>2023225</v>
      </c>
      <c r="F27" s="10">
        <f t="shared" si="0"/>
        <v>-16.272768956749744</v>
      </c>
      <c r="G27" s="1"/>
      <c r="H27" s="1"/>
      <c r="I27" s="1"/>
    </row>
    <row r="28" spans="1:9" x14ac:dyDescent="0.25">
      <c r="A28" s="11" t="s">
        <v>62</v>
      </c>
      <c r="B28" s="20">
        <v>166194</v>
      </c>
      <c r="C28" s="20">
        <v>145943</v>
      </c>
      <c r="D28" s="20">
        <v>1381568</v>
      </c>
      <c r="E28" s="20">
        <v>1232388</v>
      </c>
      <c r="F28" s="13">
        <f t="shared" si="0"/>
        <v>-10.797876036503453</v>
      </c>
      <c r="G28" s="1"/>
      <c r="H28" s="1"/>
      <c r="I28" s="1"/>
    </row>
    <row r="29" spans="1:9" x14ac:dyDescent="0.25">
      <c r="A29" s="8" t="s">
        <v>63</v>
      </c>
      <c r="B29" s="19">
        <v>355462</v>
      </c>
      <c r="C29" s="19">
        <v>285517</v>
      </c>
      <c r="D29" s="19">
        <v>3119293</v>
      </c>
      <c r="E29" s="19">
        <v>3178253</v>
      </c>
      <c r="F29" s="10">
        <f t="shared" si="0"/>
        <v>1.8901719075444277</v>
      </c>
      <c r="G29" s="1"/>
      <c r="H29" s="1"/>
      <c r="I29" s="1"/>
    </row>
    <row r="30" spans="1:9" x14ac:dyDescent="0.25">
      <c r="A30" s="11" t="s">
        <v>64</v>
      </c>
      <c r="B30" s="20">
        <v>246075</v>
      </c>
      <c r="C30" s="20">
        <v>194512</v>
      </c>
      <c r="D30" s="20">
        <v>2129768</v>
      </c>
      <c r="E30" s="20">
        <v>1678258</v>
      </c>
      <c r="F30" s="13">
        <f t="shared" si="0"/>
        <v>-21.199961685967679</v>
      </c>
      <c r="G30" s="1"/>
      <c r="H30" s="1"/>
      <c r="I30" s="1"/>
    </row>
    <row r="31" spans="1:9" x14ac:dyDescent="0.25">
      <c r="A31" s="8" t="s">
        <v>65</v>
      </c>
      <c r="B31" s="19">
        <v>904737</v>
      </c>
      <c r="C31" s="19">
        <v>1116044</v>
      </c>
      <c r="D31" s="19">
        <v>8250271</v>
      </c>
      <c r="E31" s="19">
        <v>9892022</v>
      </c>
      <c r="F31" s="10">
        <f t="shared" si="0"/>
        <v>19.899358457437344</v>
      </c>
      <c r="G31" s="1"/>
      <c r="H31" s="1"/>
      <c r="I31" s="1"/>
    </row>
    <row r="32" spans="1:9" x14ac:dyDescent="0.25">
      <c r="A32" s="11" t="s">
        <v>66</v>
      </c>
      <c r="B32" s="20">
        <v>731957</v>
      </c>
      <c r="C32" s="20">
        <v>687549</v>
      </c>
      <c r="D32" s="20">
        <v>5442908</v>
      </c>
      <c r="E32" s="20">
        <v>5351463</v>
      </c>
      <c r="F32" s="13">
        <f t="shared" si="0"/>
        <v>-1.6800761651675913</v>
      </c>
      <c r="G32" s="1"/>
      <c r="H32" s="1"/>
      <c r="I32" s="1"/>
    </row>
    <row r="33" spans="1:9" x14ac:dyDescent="0.25">
      <c r="A33" s="8" t="s">
        <v>67</v>
      </c>
      <c r="B33" s="19">
        <v>62137</v>
      </c>
      <c r="C33" s="19">
        <v>60646</v>
      </c>
      <c r="D33" s="19">
        <v>532085</v>
      </c>
      <c r="E33" s="19">
        <v>486921</v>
      </c>
      <c r="F33" s="10">
        <f t="shared" si="0"/>
        <v>-8.4881175000234919</v>
      </c>
      <c r="G33" s="1"/>
      <c r="H33" s="1"/>
      <c r="I33" s="1"/>
    </row>
    <row r="34" spans="1:9" x14ac:dyDescent="0.25">
      <c r="A34" s="11" t="s">
        <v>68</v>
      </c>
      <c r="B34" s="20">
        <v>40501</v>
      </c>
      <c r="C34" s="20">
        <v>69121</v>
      </c>
      <c r="D34" s="20">
        <v>449429</v>
      </c>
      <c r="E34" s="20">
        <v>406321</v>
      </c>
      <c r="F34" s="13">
        <f t="shared" si="0"/>
        <v>-9.5917263905978416</v>
      </c>
      <c r="G34" s="1"/>
      <c r="H34" s="1"/>
      <c r="I34" s="1"/>
    </row>
    <row r="35" spans="1:9" x14ac:dyDescent="0.25">
      <c r="A35" s="14" t="s">
        <v>69</v>
      </c>
      <c r="B35" s="15">
        <f>SUM(B7:B34)</f>
        <v>9116452</v>
      </c>
      <c r="C35" s="15">
        <f t="shared" ref="C35:E35" si="1">SUM(C7:C34)</f>
        <v>10477373</v>
      </c>
      <c r="D35" s="15">
        <f t="shared" si="1"/>
        <v>83663099</v>
      </c>
      <c r="E35" s="15">
        <f t="shared" si="1"/>
        <v>85436604</v>
      </c>
      <c r="F35" s="16">
        <f t="shared" si="0"/>
        <v>2.1198174836913495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3055884</v>
      </c>
      <c r="C38" s="41">
        <f>D7</f>
        <v>3051771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13700975</v>
      </c>
      <c r="G38" s="42">
        <f>LOOKUP(E38,$A$38:$A$65,$C$38:$C$65)</f>
        <v>13321413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1336110</v>
      </c>
      <c r="C39" s="41">
        <f t="shared" ref="C39:C65" si="5">D8</f>
        <v>1248583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9892022</v>
      </c>
      <c r="G39" s="42">
        <f t="shared" ref="G39:G65" si="8">LOOKUP(E39,$A$38:$A$65,$C$38:$C$65)</f>
        <v>8250271</v>
      </c>
    </row>
    <row r="40" spans="1:9" x14ac:dyDescent="0.25">
      <c r="A40" s="42" t="str">
        <f t="shared" si="3"/>
        <v>ALMERIA</v>
      </c>
      <c r="B40" s="41">
        <f t="shared" si="4"/>
        <v>4250781</v>
      </c>
      <c r="C40" s="41">
        <f t="shared" si="5"/>
        <v>4202531</v>
      </c>
      <c r="D40" s="41">
        <f t="shared" si="6"/>
        <v>6</v>
      </c>
      <c r="E40" s="42" t="str">
        <f t="shared" si="2"/>
        <v>FERROL-SAN CIBRAO</v>
      </c>
      <c r="F40" s="42">
        <f t="shared" si="7"/>
        <v>6304360</v>
      </c>
      <c r="G40" s="42">
        <f t="shared" si="8"/>
        <v>6466076</v>
      </c>
    </row>
    <row r="41" spans="1:9" x14ac:dyDescent="0.25">
      <c r="A41" s="42" t="str">
        <f t="shared" si="3"/>
        <v>AVILES</v>
      </c>
      <c r="B41" s="41">
        <f t="shared" si="4"/>
        <v>2546819</v>
      </c>
      <c r="C41" s="41">
        <f t="shared" si="5"/>
        <v>2781588</v>
      </c>
      <c r="D41" s="41">
        <f t="shared" si="6"/>
        <v>14</v>
      </c>
      <c r="E41" s="42" t="str">
        <f t="shared" si="2"/>
        <v>VALENCIA</v>
      </c>
      <c r="F41" s="42">
        <f t="shared" si="7"/>
        <v>5351463</v>
      </c>
      <c r="G41" s="42">
        <f t="shared" si="8"/>
        <v>5442908</v>
      </c>
    </row>
    <row r="42" spans="1:9" x14ac:dyDescent="0.25">
      <c r="A42" s="42" t="str">
        <f t="shared" si="3"/>
        <v>BAHIA DE ALGECIRAS</v>
      </c>
      <c r="B42" s="41">
        <f t="shared" si="4"/>
        <v>2087646</v>
      </c>
      <c r="C42" s="41">
        <f t="shared" si="5"/>
        <v>1970362</v>
      </c>
      <c r="D42" s="41">
        <f t="shared" si="6"/>
        <v>15</v>
      </c>
      <c r="E42" s="42" t="str">
        <f t="shared" si="2"/>
        <v>HUELVA</v>
      </c>
      <c r="F42" s="42">
        <f t="shared" si="7"/>
        <v>4902689</v>
      </c>
      <c r="G42" s="42">
        <f t="shared" si="8"/>
        <v>5160912</v>
      </c>
    </row>
    <row r="43" spans="1:9" x14ac:dyDescent="0.25">
      <c r="A43" s="42" t="str">
        <f t="shared" si="3"/>
        <v>BAHIA DE CADIZ</v>
      </c>
      <c r="B43" s="41">
        <f t="shared" si="4"/>
        <v>3585391</v>
      </c>
      <c r="C43" s="41">
        <f t="shared" si="5"/>
        <v>2144363</v>
      </c>
      <c r="D43" s="41">
        <f t="shared" si="6"/>
        <v>9</v>
      </c>
      <c r="E43" s="42" t="str">
        <f t="shared" si="2"/>
        <v>ALMERIA</v>
      </c>
      <c r="F43" s="42">
        <f t="shared" si="7"/>
        <v>4250781</v>
      </c>
      <c r="G43" s="42">
        <f t="shared" si="8"/>
        <v>4202531</v>
      </c>
    </row>
    <row r="44" spans="1:9" x14ac:dyDescent="0.25">
      <c r="A44" s="42" t="str">
        <f t="shared" si="3"/>
        <v>BALEARES</v>
      </c>
      <c r="B44" s="41">
        <f t="shared" si="4"/>
        <v>1774972</v>
      </c>
      <c r="C44" s="41">
        <f t="shared" si="5"/>
        <v>1662989</v>
      </c>
      <c r="D44" s="41">
        <f t="shared" si="6"/>
        <v>17</v>
      </c>
      <c r="E44" s="42" t="str">
        <f t="shared" si="2"/>
        <v>BILBAO</v>
      </c>
      <c r="F44" s="42">
        <f t="shared" si="7"/>
        <v>4136340</v>
      </c>
      <c r="G44" s="42">
        <f t="shared" si="8"/>
        <v>3984139</v>
      </c>
    </row>
    <row r="45" spans="1:9" x14ac:dyDescent="0.25">
      <c r="A45" s="42" t="str">
        <f t="shared" si="3"/>
        <v>BARCELONA</v>
      </c>
      <c r="B45" s="41">
        <f t="shared" si="4"/>
        <v>2879008</v>
      </c>
      <c r="C45" s="41">
        <f t="shared" si="5"/>
        <v>3071918</v>
      </c>
      <c r="D45" s="41">
        <f t="shared" si="6"/>
        <v>13</v>
      </c>
      <c r="E45" s="42" t="str">
        <f t="shared" si="2"/>
        <v>CARTAGENA</v>
      </c>
      <c r="F45" s="42">
        <f t="shared" si="7"/>
        <v>3677789</v>
      </c>
      <c r="G45" s="42">
        <f t="shared" si="8"/>
        <v>4031924</v>
      </c>
    </row>
    <row r="46" spans="1:9" x14ac:dyDescent="0.25">
      <c r="A46" s="42" t="str">
        <f t="shared" si="3"/>
        <v>BILBAO</v>
      </c>
      <c r="B46" s="41">
        <f t="shared" si="4"/>
        <v>4136340</v>
      </c>
      <c r="C46" s="41">
        <f t="shared" si="5"/>
        <v>3984139</v>
      </c>
      <c r="D46" s="41">
        <f t="shared" si="6"/>
        <v>7</v>
      </c>
      <c r="E46" s="42" t="str">
        <f t="shared" si="2"/>
        <v>BAHIA DE CADIZ</v>
      </c>
      <c r="F46" s="42">
        <f t="shared" si="7"/>
        <v>3585391</v>
      </c>
      <c r="G46" s="42">
        <f t="shared" si="8"/>
        <v>2144363</v>
      </c>
    </row>
    <row r="47" spans="1:9" x14ac:dyDescent="0.25">
      <c r="A47" s="42" t="str">
        <f t="shared" si="3"/>
        <v>CARTAGENA</v>
      </c>
      <c r="B47" s="41">
        <f t="shared" si="4"/>
        <v>3677789</v>
      </c>
      <c r="C47" s="41">
        <f t="shared" si="5"/>
        <v>4031924</v>
      </c>
      <c r="D47" s="41">
        <f t="shared" si="6"/>
        <v>8</v>
      </c>
      <c r="E47" s="42" t="str">
        <f t="shared" si="2"/>
        <v>SANTANDER</v>
      </c>
      <c r="F47" s="42">
        <f t="shared" si="7"/>
        <v>3178253</v>
      </c>
      <c r="G47" s="42">
        <f t="shared" si="8"/>
        <v>3119293</v>
      </c>
    </row>
    <row r="48" spans="1:9" x14ac:dyDescent="0.25">
      <c r="A48" s="42" t="str">
        <f t="shared" si="3"/>
        <v>CASTELLON</v>
      </c>
      <c r="B48" s="41">
        <f t="shared" si="4"/>
        <v>2998948</v>
      </c>
      <c r="C48" s="41">
        <f t="shared" si="5"/>
        <v>2583799</v>
      </c>
      <c r="D48" s="41">
        <f t="shared" si="6"/>
        <v>12</v>
      </c>
      <c r="E48" s="42" t="str">
        <f t="shared" si="2"/>
        <v>A CORUÑA</v>
      </c>
      <c r="F48" s="42">
        <f t="shared" si="7"/>
        <v>3055884</v>
      </c>
      <c r="G48" s="42">
        <f t="shared" si="8"/>
        <v>3051771</v>
      </c>
    </row>
    <row r="49" spans="1:7" x14ac:dyDescent="0.25">
      <c r="A49" s="42" t="str">
        <f t="shared" si="3"/>
        <v>CEUTA</v>
      </c>
      <c r="B49" s="41">
        <f t="shared" si="4"/>
        <v>58803</v>
      </c>
      <c r="C49" s="41">
        <f t="shared" si="5"/>
        <v>49640</v>
      </c>
      <c r="D49" s="41">
        <f t="shared" si="6"/>
        <v>27</v>
      </c>
      <c r="E49" s="42" t="str">
        <f t="shared" si="2"/>
        <v>CASTELLON</v>
      </c>
      <c r="F49" s="42">
        <f t="shared" si="7"/>
        <v>2998948</v>
      </c>
      <c r="G49" s="42">
        <f t="shared" si="8"/>
        <v>2583799</v>
      </c>
    </row>
    <row r="50" spans="1:7" x14ac:dyDescent="0.25">
      <c r="A50" s="42" t="str">
        <f t="shared" si="3"/>
        <v>FERROL-SAN CIBRAO</v>
      </c>
      <c r="B50" s="41">
        <f t="shared" si="4"/>
        <v>6304360</v>
      </c>
      <c r="C50" s="41">
        <f t="shared" si="5"/>
        <v>6466076</v>
      </c>
      <c r="D50" s="41">
        <f t="shared" si="6"/>
        <v>3</v>
      </c>
      <c r="E50" s="42" t="str">
        <f t="shared" si="2"/>
        <v>BARCELONA</v>
      </c>
      <c r="F50" s="42">
        <f t="shared" si="7"/>
        <v>2879008</v>
      </c>
      <c r="G50" s="42">
        <f t="shared" si="8"/>
        <v>3071918</v>
      </c>
    </row>
    <row r="51" spans="1:7" x14ac:dyDescent="0.25">
      <c r="A51" s="42" t="str">
        <f t="shared" si="3"/>
        <v>GIJON</v>
      </c>
      <c r="B51" s="41">
        <f t="shared" si="4"/>
        <v>13700975</v>
      </c>
      <c r="C51" s="41">
        <f t="shared" si="5"/>
        <v>13321413</v>
      </c>
      <c r="D51" s="41">
        <f t="shared" si="6"/>
        <v>1</v>
      </c>
      <c r="E51" s="42" t="str">
        <f t="shared" si="2"/>
        <v>AVILES</v>
      </c>
      <c r="F51" s="42">
        <f t="shared" si="7"/>
        <v>2546819</v>
      </c>
      <c r="G51" s="42">
        <f t="shared" si="8"/>
        <v>2781588</v>
      </c>
    </row>
    <row r="52" spans="1:7" x14ac:dyDescent="0.25">
      <c r="A52" s="42" t="str">
        <f t="shared" si="3"/>
        <v>HUELVA</v>
      </c>
      <c r="B52" s="41">
        <f t="shared" si="4"/>
        <v>4902689</v>
      </c>
      <c r="C52" s="41">
        <f t="shared" si="5"/>
        <v>5160912</v>
      </c>
      <c r="D52" s="41">
        <f t="shared" si="6"/>
        <v>5</v>
      </c>
      <c r="E52" s="42" t="str">
        <f t="shared" si="2"/>
        <v>BAHIA DE ALGECIRAS</v>
      </c>
      <c r="F52" s="42">
        <f t="shared" si="7"/>
        <v>2087646</v>
      </c>
      <c r="G52" s="42">
        <f t="shared" si="8"/>
        <v>1970362</v>
      </c>
    </row>
    <row r="53" spans="1:7" x14ac:dyDescent="0.25">
      <c r="A53" s="42" t="str">
        <f t="shared" si="3"/>
        <v>LAS PALMAS</v>
      </c>
      <c r="B53" s="41">
        <f t="shared" si="4"/>
        <v>1218087</v>
      </c>
      <c r="C53" s="41">
        <f t="shared" si="5"/>
        <v>1251414</v>
      </c>
      <c r="D53" s="41">
        <f t="shared" si="6"/>
        <v>21</v>
      </c>
      <c r="E53" s="42" t="str">
        <f t="shared" si="2"/>
        <v>PASAIA</v>
      </c>
      <c r="F53" s="42">
        <f t="shared" si="7"/>
        <v>2023225</v>
      </c>
      <c r="G53" s="42">
        <f t="shared" si="8"/>
        <v>2416448</v>
      </c>
    </row>
    <row r="54" spans="1:7" x14ac:dyDescent="0.25">
      <c r="A54" s="42" t="str">
        <f t="shared" si="3"/>
        <v>MALAGA</v>
      </c>
      <c r="B54" s="41">
        <f t="shared" si="4"/>
        <v>1205550</v>
      </c>
      <c r="C54" s="41">
        <f t="shared" si="5"/>
        <v>1374340</v>
      </c>
      <c r="D54" s="41">
        <f t="shared" si="6"/>
        <v>22</v>
      </c>
      <c r="E54" s="42" t="str">
        <f t="shared" si="2"/>
        <v>BALEARES</v>
      </c>
      <c r="F54" s="42">
        <f t="shared" si="7"/>
        <v>1774972</v>
      </c>
      <c r="G54" s="42">
        <f t="shared" si="8"/>
        <v>1662989</v>
      </c>
    </row>
    <row r="55" spans="1:7" x14ac:dyDescent="0.25">
      <c r="A55" s="42" t="str">
        <f t="shared" si="3"/>
        <v>MARIN Y RIA DE PONTEVEDRA</v>
      </c>
      <c r="B55" s="41">
        <f t="shared" si="4"/>
        <v>655092</v>
      </c>
      <c r="C55" s="41">
        <f t="shared" si="5"/>
        <v>655163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1678258</v>
      </c>
      <c r="G55" s="42">
        <f t="shared" si="8"/>
        <v>2129768</v>
      </c>
    </row>
    <row r="56" spans="1:7" x14ac:dyDescent="0.25">
      <c r="A56" s="42" t="str">
        <f t="shared" si="3"/>
        <v>MELILLA</v>
      </c>
      <c r="B56" s="41">
        <f t="shared" si="4"/>
        <v>41664</v>
      </c>
      <c r="C56" s="41">
        <f t="shared" si="5"/>
        <v>37550</v>
      </c>
      <c r="D56" s="41">
        <f t="shared" si="6"/>
        <v>28</v>
      </c>
      <c r="E56" s="42" t="str">
        <f t="shared" si="2"/>
        <v>ALICANTE</v>
      </c>
      <c r="F56" s="42">
        <f t="shared" si="9"/>
        <v>1336110</v>
      </c>
      <c r="G56" s="42">
        <f t="shared" si="8"/>
        <v>1248583</v>
      </c>
    </row>
    <row r="57" spans="1:7" x14ac:dyDescent="0.25">
      <c r="A57" s="42" t="str">
        <f t="shared" si="3"/>
        <v>MOTRIL</v>
      </c>
      <c r="B57" s="41">
        <f t="shared" si="4"/>
        <v>770845</v>
      </c>
      <c r="C57" s="41">
        <f t="shared" si="5"/>
        <v>890854</v>
      </c>
      <c r="D57" s="41">
        <f t="shared" si="6"/>
        <v>23</v>
      </c>
      <c r="E57" s="42" t="str">
        <f t="shared" si="2"/>
        <v>SANTA CRUZ DE TENERIFE</v>
      </c>
      <c r="F57" s="42">
        <f t="shared" si="9"/>
        <v>1232388</v>
      </c>
      <c r="G57" s="42">
        <f t="shared" si="8"/>
        <v>1381568</v>
      </c>
    </row>
    <row r="58" spans="1:7" x14ac:dyDescent="0.25">
      <c r="A58" s="42" t="str">
        <f t="shared" si="3"/>
        <v>PASAIA</v>
      </c>
      <c r="B58" s="41">
        <f t="shared" si="4"/>
        <v>2023225</v>
      </c>
      <c r="C58" s="41">
        <f t="shared" si="5"/>
        <v>2416448</v>
      </c>
      <c r="D58" s="41">
        <f t="shared" si="6"/>
        <v>16</v>
      </c>
      <c r="E58" s="42" t="str">
        <f t="shared" si="2"/>
        <v>LAS PALMAS</v>
      </c>
      <c r="F58" s="42">
        <f t="shared" si="9"/>
        <v>1218087</v>
      </c>
      <c r="G58" s="42">
        <f t="shared" si="8"/>
        <v>1251414</v>
      </c>
    </row>
    <row r="59" spans="1:7" x14ac:dyDescent="0.25">
      <c r="A59" s="42" t="str">
        <f t="shared" si="3"/>
        <v>SANTA CRUZ DE TENERIFE</v>
      </c>
      <c r="B59" s="41">
        <f t="shared" si="4"/>
        <v>1232388</v>
      </c>
      <c r="C59" s="41">
        <f t="shared" si="5"/>
        <v>1381568</v>
      </c>
      <c r="D59" s="41">
        <f t="shared" si="6"/>
        <v>20</v>
      </c>
      <c r="E59" s="42" t="str">
        <f t="shared" si="2"/>
        <v>MALAGA</v>
      </c>
      <c r="F59" s="42">
        <f t="shared" si="9"/>
        <v>1205550</v>
      </c>
      <c r="G59" s="42">
        <f t="shared" si="8"/>
        <v>1374340</v>
      </c>
    </row>
    <row r="60" spans="1:7" x14ac:dyDescent="0.25">
      <c r="A60" s="42" t="str">
        <f t="shared" si="3"/>
        <v>SANTANDER</v>
      </c>
      <c r="B60" s="41">
        <f t="shared" si="4"/>
        <v>3178253</v>
      </c>
      <c r="C60" s="41">
        <f t="shared" si="5"/>
        <v>3119293</v>
      </c>
      <c r="D60" s="41">
        <f t="shared" si="6"/>
        <v>10</v>
      </c>
      <c r="E60" s="42" t="str">
        <f t="shared" si="2"/>
        <v>MOTRIL</v>
      </c>
      <c r="F60" s="42">
        <f t="shared" si="9"/>
        <v>770845</v>
      </c>
      <c r="G60" s="42">
        <f t="shared" si="8"/>
        <v>890854</v>
      </c>
    </row>
    <row r="61" spans="1:7" x14ac:dyDescent="0.25">
      <c r="A61" s="42" t="str">
        <f t="shared" si="3"/>
        <v>SEVILLA</v>
      </c>
      <c r="B61" s="41">
        <f t="shared" si="4"/>
        <v>1678258</v>
      </c>
      <c r="C61" s="41">
        <f t="shared" si="5"/>
        <v>2129768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655092</v>
      </c>
      <c r="G61" s="42">
        <f t="shared" si="8"/>
        <v>655163</v>
      </c>
    </row>
    <row r="62" spans="1:7" x14ac:dyDescent="0.25">
      <c r="A62" s="42" t="str">
        <f t="shared" si="3"/>
        <v>TARRAGONA</v>
      </c>
      <c r="B62" s="41">
        <f t="shared" si="4"/>
        <v>9892022</v>
      </c>
      <c r="C62" s="41">
        <f t="shared" si="5"/>
        <v>8250271</v>
      </c>
      <c r="D62" s="41">
        <f t="shared" si="6"/>
        <v>2</v>
      </c>
      <c r="E62" s="42" t="str">
        <f t="shared" si="2"/>
        <v>VIGO</v>
      </c>
      <c r="F62" s="42">
        <f t="shared" si="9"/>
        <v>486921</v>
      </c>
      <c r="G62" s="42">
        <f t="shared" si="8"/>
        <v>532085</v>
      </c>
    </row>
    <row r="63" spans="1:7" x14ac:dyDescent="0.25">
      <c r="A63" s="42" t="str">
        <f t="shared" si="3"/>
        <v>VALENCIA</v>
      </c>
      <c r="B63" s="41">
        <f t="shared" si="4"/>
        <v>5351463</v>
      </c>
      <c r="C63" s="41">
        <f t="shared" si="5"/>
        <v>5442908</v>
      </c>
      <c r="D63" s="41">
        <f t="shared" si="6"/>
        <v>4</v>
      </c>
      <c r="E63" s="42" t="str">
        <f t="shared" si="2"/>
        <v>VILAGARCIA</v>
      </c>
      <c r="F63" s="42">
        <f t="shared" si="9"/>
        <v>406321</v>
      </c>
      <c r="G63" s="42">
        <f t="shared" si="8"/>
        <v>449429</v>
      </c>
    </row>
    <row r="64" spans="1:7" x14ac:dyDescent="0.25">
      <c r="A64" s="42" t="str">
        <f t="shared" si="3"/>
        <v>VIGO</v>
      </c>
      <c r="B64" s="41">
        <f t="shared" si="4"/>
        <v>486921</v>
      </c>
      <c r="C64" s="41">
        <f t="shared" si="5"/>
        <v>532085</v>
      </c>
      <c r="D64" s="41">
        <f t="shared" si="6"/>
        <v>25</v>
      </c>
      <c r="E64" s="42" t="str">
        <f t="shared" si="2"/>
        <v>CEUTA</v>
      </c>
      <c r="F64" s="42">
        <f t="shared" si="9"/>
        <v>58803</v>
      </c>
      <c r="G64" s="42">
        <f t="shared" si="8"/>
        <v>49640</v>
      </c>
    </row>
    <row r="65" spans="1:7" x14ac:dyDescent="0.25">
      <c r="A65" s="42" t="str">
        <f t="shared" si="3"/>
        <v>VILAGARCIA</v>
      </c>
      <c r="B65" s="41">
        <f t="shared" si="4"/>
        <v>406321</v>
      </c>
      <c r="C65" s="41">
        <f t="shared" si="5"/>
        <v>449429</v>
      </c>
      <c r="D65" s="41">
        <f t="shared" si="6"/>
        <v>26</v>
      </c>
      <c r="E65" s="42" t="str">
        <f t="shared" si="2"/>
        <v>MELILLA</v>
      </c>
      <c r="F65" s="42">
        <f t="shared" si="9"/>
        <v>41664</v>
      </c>
      <c r="G65" s="42">
        <f t="shared" si="8"/>
        <v>37550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73749</v>
      </c>
      <c r="C7" s="21">
        <v>145248</v>
      </c>
      <c r="D7" s="21">
        <v>784621</v>
      </c>
      <c r="E7" s="21">
        <v>1009385</v>
      </c>
      <c r="F7" s="10">
        <f>((E7*100)/D7)-100</f>
        <v>28.64618714003322</v>
      </c>
      <c r="G7" s="1"/>
      <c r="H7" s="1"/>
      <c r="I7" s="1"/>
    </row>
    <row r="8" spans="1:12" x14ac:dyDescent="0.25">
      <c r="A8" s="11" t="s">
        <v>42</v>
      </c>
      <c r="B8" s="22">
        <v>157188</v>
      </c>
      <c r="C8" s="22">
        <v>131610</v>
      </c>
      <c r="D8" s="22">
        <v>1305066</v>
      </c>
      <c r="E8" s="22">
        <v>1430967</v>
      </c>
      <c r="F8" s="13">
        <f t="shared" ref="F8:F35" si="0">((E8*100)/D8)-100</f>
        <v>9.6470983076717971</v>
      </c>
      <c r="G8" s="1"/>
      <c r="H8" s="1"/>
      <c r="I8" s="1"/>
    </row>
    <row r="9" spans="1:12" x14ac:dyDescent="0.25">
      <c r="A9" s="8" t="s">
        <v>43</v>
      </c>
      <c r="B9" s="21">
        <v>51518</v>
      </c>
      <c r="C9" s="21">
        <v>38550</v>
      </c>
      <c r="D9" s="21">
        <v>425268</v>
      </c>
      <c r="E9" s="21">
        <v>444666</v>
      </c>
      <c r="F9" s="10">
        <f t="shared" si="0"/>
        <v>4.5613589548237883</v>
      </c>
      <c r="G9" s="1"/>
      <c r="H9" s="1"/>
      <c r="I9" s="1"/>
    </row>
    <row r="10" spans="1:12" x14ac:dyDescent="0.25">
      <c r="A10" s="11" t="s">
        <v>44</v>
      </c>
      <c r="B10" s="22">
        <v>158692</v>
      </c>
      <c r="C10" s="22">
        <v>166514</v>
      </c>
      <c r="D10" s="22">
        <v>1197847</v>
      </c>
      <c r="E10" s="22">
        <v>1206350</v>
      </c>
      <c r="F10" s="13">
        <f t="shared" si="0"/>
        <v>0.70985693498418811</v>
      </c>
      <c r="G10" s="1"/>
      <c r="H10" s="1"/>
      <c r="I10" s="1"/>
    </row>
    <row r="11" spans="1:12" x14ac:dyDescent="0.25">
      <c r="A11" s="8" t="s">
        <v>45</v>
      </c>
      <c r="B11" s="21">
        <v>3721653</v>
      </c>
      <c r="C11" s="21">
        <v>3876559</v>
      </c>
      <c r="D11" s="21">
        <v>31589614</v>
      </c>
      <c r="E11" s="21">
        <v>34782379</v>
      </c>
      <c r="F11" s="10">
        <f t="shared" si="0"/>
        <v>10.107008588329066</v>
      </c>
      <c r="G11" s="1"/>
      <c r="H11" s="1"/>
      <c r="I11" s="1"/>
    </row>
    <row r="12" spans="1:12" x14ac:dyDescent="0.25">
      <c r="A12" s="11" t="s">
        <v>46</v>
      </c>
      <c r="B12" s="22">
        <v>241045</v>
      </c>
      <c r="C12" s="22">
        <v>246617</v>
      </c>
      <c r="D12" s="22">
        <v>2274566</v>
      </c>
      <c r="E12" s="22">
        <v>1953483</v>
      </c>
      <c r="F12" s="13">
        <f t="shared" si="0"/>
        <v>-14.116231404144784</v>
      </c>
      <c r="G12" s="1"/>
      <c r="H12" s="1"/>
      <c r="I12" s="1"/>
    </row>
    <row r="13" spans="1:12" x14ac:dyDescent="0.25">
      <c r="A13" s="8" t="s">
        <v>47</v>
      </c>
      <c r="B13" s="21">
        <v>817974</v>
      </c>
      <c r="C13" s="21">
        <v>793949</v>
      </c>
      <c r="D13" s="21">
        <v>7663940</v>
      </c>
      <c r="E13" s="21">
        <v>7732984</v>
      </c>
      <c r="F13" s="10">
        <f t="shared" si="0"/>
        <v>0.9008943180661646</v>
      </c>
      <c r="G13" s="1"/>
      <c r="H13" s="1"/>
      <c r="I13" s="1"/>
    </row>
    <row r="14" spans="1:12" x14ac:dyDescent="0.25">
      <c r="A14" s="11" t="s">
        <v>48</v>
      </c>
      <c r="B14" s="22">
        <v>2611487</v>
      </c>
      <c r="C14" s="22">
        <v>2819958</v>
      </c>
      <c r="D14" s="22">
        <v>23650244</v>
      </c>
      <c r="E14" s="22">
        <v>26378313</v>
      </c>
      <c r="F14" s="13">
        <f t="shared" si="0"/>
        <v>11.535056467070703</v>
      </c>
      <c r="G14" s="1"/>
      <c r="H14" s="1"/>
      <c r="I14" s="1"/>
    </row>
    <row r="15" spans="1:12" x14ac:dyDescent="0.25">
      <c r="A15" s="8" t="s">
        <v>49</v>
      </c>
      <c r="B15" s="21">
        <v>763793</v>
      </c>
      <c r="C15" s="21">
        <v>815101</v>
      </c>
      <c r="D15" s="21">
        <v>6743634</v>
      </c>
      <c r="E15" s="21">
        <v>7201156</v>
      </c>
      <c r="F15" s="10">
        <f t="shared" si="0"/>
        <v>6.7845022431525734</v>
      </c>
      <c r="G15" s="1"/>
      <c r="H15" s="1"/>
      <c r="I15" s="1"/>
    </row>
    <row r="16" spans="1:12" x14ac:dyDescent="0.25">
      <c r="A16" s="11" t="s">
        <v>50</v>
      </c>
      <c r="B16" s="22">
        <v>116621</v>
      </c>
      <c r="C16" s="22">
        <v>93226</v>
      </c>
      <c r="D16" s="22">
        <v>826112</v>
      </c>
      <c r="E16" s="22">
        <v>806200</v>
      </c>
      <c r="F16" s="13">
        <f t="shared" si="0"/>
        <v>-2.410326929036259</v>
      </c>
      <c r="G16" s="1"/>
      <c r="H16" s="1"/>
      <c r="I16" s="1"/>
    </row>
    <row r="17" spans="1:9" x14ac:dyDescent="0.25">
      <c r="A17" s="8" t="s">
        <v>51</v>
      </c>
      <c r="B17" s="21">
        <v>151902</v>
      </c>
      <c r="C17" s="21">
        <v>159874</v>
      </c>
      <c r="D17" s="21">
        <v>1058076</v>
      </c>
      <c r="E17" s="21">
        <v>1368941</v>
      </c>
      <c r="F17" s="10">
        <f t="shared" si="0"/>
        <v>29.38021465376778</v>
      </c>
      <c r="G17" s="1"/>
      <c r="H17" s="1"/>
      <c r="I17" s="1"/>
    </row>
    <row r="18" spans="1:9" x14ac:dyDescent="0.25">
      <c r="A18" s="11" t="s">
        <v>52</v>
      </c>
      <c r="B18" s="22">
        <v>81817</v>
      </c>
      <c r="C18" s="22">
        <v>77273</v>
      </c>
      <c r="D18" s="22">
        <v>654532</v>
      </c>
      <c r="E18" s="22">
        <v>711581</v>
      </c>
      <c r="F18" s="13">
        <f t="shared" si="0"/>
        <v>8.7159986066380242</v>
      </c>
      <c r="G18" s="1"/>
      <c r="H18" s="1"/>
      <c r="I18" s="1"/>
    </row>
    <row r="19" spans="1:9" x14ac:dyDescent="0.25">
      <c r="A19" s="8" t="s">
        <v>53</v>
      </c>
      <c r="B19" s="21">
        <v>62488</v>
      </c>
      <c r="C19" s="21">
        <v>66289</v>
      </c>
      <c r="D19" s="21">
        <v>399065</v>
      </c>
      <c r="E19" s="21">
        <v>618721</v>
      </c>
      <c r="F19" s="10">
        <f t="shared" si="0"/>
        <v>55.042662222946149</v>
      </c>
      <c r="G19" s="1"/>
      <c r="H19" s="1"/>
      <c r="I19" s="1"/>
    </row>
    <row r="20" spans="1:9" x14ac:dyDescent="0.25">
      <c r="A20" s="11" t="s">
        <v>54</v>
      </c>
      <c r="B20" s="22">
        <v>52398</v>
      </c>
      <c r="C20" s="22">
        <v>48836</v>
      </c>
      <c r="D20" s="22">
        <v>424688</v>
      </c>
      <c r="E20" s="22">
        <v>575786</v>
      </c>
      <c r="F20" s="13">
        <f t="shared" si="0"/>
        <v>35.578589458614317</v>
      </c>
      <c r="G20" s="1"/>
      <c r="H20" s="1"/>
      <c r="I20" s="1"/>
    </row>
    <row r="21" spans="1:9" x14ac:dyDescent="0.25">
      <c r="A21" s="8" t="s">
        <v>55</v>
      </c>
      <c r="B21" s="21">
        <v>84441</v>
      </c>
      <c r="C21" s="21">
        <v>126406</v>
      </c>
      <c r="D21" s="21">
        <v>403995</v>
      </c>
      <c r="E21" s="21">
        <v>585601</v>
      </c>
      <c r="F21" s="10">
        <f t="shared" si="0"/>
        <v>44.952536541293824</v>
      </c>
      <c r="G21" s="1"/>
      <c r="H21" s="1"/>
      <c r="I21" s="1"/>
    </row>
    <row r="22" spans="1:9" x14ac:dyDescent="0.25">
      <c r="A22" s="11" t="s">
        <v>56</v>
      </c>
      <c r="B22" s="22">
        <v>1471547</v>
      </c>
      <c r="C22" s="22">
        <v>1617684</v>
      </c>
      <c r="D22" s="22">
        <v>12623843</v>
      </c>
      <c r="E22" s="22">
        <v>13430722</v>
      </c>
      <c r="F22" s="13">
        <f t="shared" si="0"/>
        <v>6.3917065508498467</v>
      </c>
      <c r="G22" s="1"/>
      <c r="H22" s="1"/>
      <c r="I22" s="1"/>
    </row>
    <row r="23" spans="1:9" x14ac:dyDescent="0.25">
      <c r="A23" s="8" t="s">
        <v>57</v>
      </c>
      <c r="B23" s="21">
        <v>279480</v>
      </c>
      <c r="C23" s="21">
        <v>458563</v>
      </c>
      <c r="D23" s="21">
        <v>2573767</v>
      </c>
      <c r="E23" s="21">
        <v>3542419</v>
      </c>
      <c r="F23" s="10">
        <f t="shared" si="0"/>
        <v>37.635574626607621</v>
      </c>
      <c r="G23" s="1"/>
      <c r="H23" s="1"/>
      <c r="I23" s="1"/>
    </row>
    <row r="24" spans="1:9" x14ac:dyDescent="0.25">
      <c r="A24" s="11" t="s">
        <v>58</v>
      </c>
      <c r="B24" s="22">
        <v>72180</v>
      </c>
      <c r="C24" s="22">
        <v>64797</v>
      </c>
      <c r="D24" s="22">
        <v>671892</v>
      </c>
      <c r="E24" s="22">
        <v>725491</v>
      </c>
      <c r="F24" s="13">
        <f t="shared" si="0"/>
        <v>7.9773237365529042</v>
      </c>
      <c r="G24" s="1"/>
      <c r="H24" s="1"/>
      <c r="I24" s="1"/>
    </row>
    <row r="25" spans="1:9" x14ac:dyDescent="0.25">
      <c r="A25" s="8" t="s">
        <v>59</v>
      </c>
      <c r="B25" s="21">
        <v>61208</v>
      </c>
      <c r="C25" s="21">
        <v>57112</v>
      </c>
      <c r="D25" s="21">
        <v>520058</v>
      </c>
      <c r="E25" s="21">
        <v>517747</v>
      </c>
      <c r="F25" s="10">
        <f t="shared" si="0"/>
        <v>-0.44437351218518018</v>
      </c>
      <c r="G25" s="1"/>
      <c r="H25" s="1"/>
      <c r="I25" s="1"/>
    </row>
    <row r="26" spans="1:9" x14ac:dyDescent="0.25">
      <c r="A26" s="11" t="s">
        <v>60</v>
      </c>
      <c r="B26" s="22">
        <v>27149</v>
      </c>
      <c r="C26" s="22">
        <v>14393</v>
      </c>
      <c r="D26" s="22">
        <v>191423</v>
      </c>
      <c r="E26" s="22">
        <v>158247</v>
      </c>
      <c r="F26" s="13">
        <f t="shared" si="0"/>
        <v>-17.331250685654283</v>
      </c>
      <c r="G26" s="1"/>
      <c r="H26" s="1"/>
      <c r="I26" s="1"/>
    </row>
    <row r="27" spans="1:9" x14ac:dyDescent="0.25">
      <c r="A27" s="8" t="s">
        <v>61</v>
      </c>
      <c r="B27" s="21">
        <v>145713</v>
      </c>
      <c r="C27" s="21">
        <v>153276</v>
      </c>
      <c r="D27" s="21">
        <v>1605913</v>
      </c>
      <c r="E27" s="21">
        <v>1648858</v>
      </c>
      <c r="F27" s="10">
        <f t="shared" si="0"/>
        <v>2.6741797345186171</v>
      </c>
      <c r="G27" s="1"/>
      <c r="H27" s="1"/>
      <c r="I27" s="1"/>
    </row>
    <row r="28" spans="1:9" x14ac:dyDescent="0.25">
      <c r="A28" s="11" t="s">
        <v>62</v>
      </c>
      <c r="B28" s="22">
        <v>597466</v>
      </c>
      <c r="C28" s="22">
        <v>571113</v>
      </c>
      <c r="D28" s="22">
        <v>5426911</v>
      </c>
      <c r="E28" s="22">
        <v>5588388</v>
      </c>
      <c r="F28" s="13">
        <f t="shared" si="0"/>
        <v>2.9754864231235842</v>
      </c>
      <c r="G28" s="1"/>
      <c r="H28" s="1"/>
      <c r="I28" s="1"/>
    </row>
    <row r="29" spans="1:9" x14ac:dyDescent="0.25">
      <c r="A29" s="8" t="s">
        <v>63</v>
      </c>
      <c r="B29" s="21">
        <v>102184</v>
      </c>
      <c r="C29" s="21">
        <v>121550</v>
      </c>
      <c r="D29" s="21">
        <v>919417</v>
      </c>
      <c r="E29" s="21">
        <v>1023331</v>
      </c>
      <c r="F29" s="10">
        <f t="shared" si="0"/>
        <v>11.302162131002575</v>
      </c>
      <c r="G29" s="1"/>
      <c r="H29" s="1"/>
      <c r="I29" s="1"/>
    </row>
    <row r="30" spans="1:9" x14ac:dyDescent="0.25">
      <c r="A30" s="11" t="s">
        <v>64</v>
      </c>
      <c r="B30" s="22">
        <v>166805</v>
      </c>
      <c r="C30" s="22">
        <v>142562</v>
      </c>
      <c r="D30" s="22">
        <v>1594669</v>
      </c>
      <c r="E30" s="22">
        <v>1592226</v>
      </c>
      <c r="F30" s="13">
        <f t="shared" si="0"/>
        <v>-0.15319793637425505</v>
      </c>
      <c r="G30" s="1"/>
      <c r="H30" s="1"/>
      <c r="I30" s="1"/>
    </row>
    <row r="31" spans="1:9" x14ac:dyDescent="0.25">
      <c r="A31" s="8" t="s">
        <v>65</v>
      </c>
      <c r="B31" s="21">
        <v>129424</v>
      </c>
      <c r="C31" s="21">
        <v>161339</v>
      </c>
      <c r="D31" s="21">
        <v>1034486</v>
      </c>
      <c r="E31" s="21">
        <v>1262867</v>
      </c>
      <c r="F31" s="10">
        <f t="shared" si="0"/>
        <v>22.07676082614941</v>
      </c>
      <c r="G31" s="1"/>
      <c r="H31" s="1"/>
      <c r="I31" s="1"/>
    </row>
    <row r="32" spans="1:9" x14ac:dyDescent="0.25">
      <c r="A32" s="11" t="s">
        <v>66</v>
      </c>
      <c r="B32" s="22">
        <v>2866704</v>
      </c>
      <c r="C32" s="22">
        <v>3106426</v>
      </c>
      <c r="D32" s="22">
        <v>26736197</v>
      </c>
      <c r="E32" s="22">
        <v>30240848</v>
      </c>
      <c r="F32" s="13">
        <f t="shared" si="0"/>
        <v>13.108262929091978</v>
      </c>
      <c r="G32" s="1"/>
      <c r="H32" s="1"/>
      <c r="I32" s="1"/>
    </row>
    <row r="33" spans="1:9" x14ac:dyDescent="0.25">
      <c r="A33" s="8" t="s">
        <v>67</v>
      </c>
      <c r="B33" s="21">
        <v>364782</v>
      </c>
      <c r="C33" s="21">
        <v>347909</v>
      </c>
      <c r="D33" s="21">
        <v>2874214</v>
      </c>
      <c r="E33" s="21">
        <v>3219606</v>
      </c>
      <c r="F33" s="10">
        <f t="shared" si="0"/>
        <v>12.016920104070195</v>
      </c>
      <c r="G33" s="1"/>
      <c r="H33" s="1"/>
      <c r="I33" s="1"/>
    </row>
    <row r="34" spans="1:9" x14ac:dyDescent="0.25">
      <c r="A34" s="11" t="s">
        <v>68</v>
      </c>
      <c r="B34" s="22">
        <v>16997</v>
      </c>
      <c r="C34" s="22">
        <v>16692</v>
      </c>
      <c r="D34" s="22">
        <v>164981</v>
      </c>
      <c r="E34" s="22">
        <v>152371</v>
      </c>
      <c r="F34" s="13">
        <f t="shared" si="0"/>
        <v>-7.6433043805044178</v>
      </c>
      <c r="G34" s="1"/>
      <c r="H34" s="1"/>
      <c r="I34" s="1"/>
    </row>
    <row r="35" spans="1:9" x14ac:dyDescent="0.25">
      <c r="A35" s="14" t="s">
        <v>69</v>
      </c>
      <c r="B35" s="15">
        <f>SUM(B7:B34)</f>
        <v>15448405</v>
      </c>
      <c r="C35" s="15">
        <f t="shared" ref="C35:E35" si="1">SUM(C7:C34)</f>
        <v>16439426</v>
      </c>
      <c r="D35" s="15">
        <f t="shared" si="1"/>
        <v>136339039</v>
      </c>
      <c r="E35" s="15">
        <f t="shared" si="1"/>
        <v>149909634</v>
      </c>
      <c r="F35" s="16">
        <f t="shared" si="0"/>
        <v>9.9535650973746357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1009385</v>
      </c>
      <c r="C38" s="41">
        <f>D7</f>
        <v>784621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34782379</v>
      </c>
      <c r="G38" s="42">
        <f>LOOKUP(E38,$A$38:$A$65,$C$38:$C$65)</f>
        <v>31589614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1430967</v>
      </c>
      <c r="C39" s="41">
        <f t="shared" ref="C39:C65" si="5">D8</f>
        <v>1305066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30240848</v>
      </c>
      <c r="G39" s="42">
        <f t="shared" ref="G39:G65" si="8">LOOKUP(E39,$A$38:$A$65,$C$38:$C$65)</f>
        <v>26736197</v>
      </c>
    </row>
    <row r="40" spans="1:9" x14ac:dyDescent="0.25">
      <c r="A40" s="42" t="str">
        <f t="shared" si="3"/>
        <v>ALMERIA</v>
      </c>
      <c r="B40" s="41">
        <f t="shared" si="4"/>
        <v>444666</v>
      </c>
      <c r="C40" s="41">
        <f t="shared" si="5"/>
        <v>425268</v>
      </c>
      <c r="D40" s="41">
        <f t="shared" si="6"/>
        <v>26</v>
      </c>
      <c r="E40" s="42" t="str">
        <f t="shared" si="2"/>
        <v>BARCELONA</v>
      </c>
      <c r="F40" s="42">
        <f t="shared" si="7"/>
        <v>26378313</v>
      </c>
      <c r="G40" s="42">
        <f t="shared" si="8"/>
        <v>23650244</v>
      </c>
    </row>
    <row r="41" spans="1:9" x14ac:dyDescent="0.25">
      <c r="A41" s="42" t="str">
        <f t="shared" si="3"/>
        <v>AVILES</v>
      </c>
      <c r="B41" s="41">
        <f t="shared" si="4"/>
        <v>1206350</v>
      </c>
      <c r="C41" s="41">
        <f t="shared" si="5"/>
        <v>1197847</v>
      </c>
      <c r="D41" s="41">
        <f t="shared" si="6"/>
        <v>16</v>
      </c>
      <c r="E41" s="42" t="str">
        <f t="shared" si="2"/>
        <v>LAS PALMAS</v>
      </c>
      <c r="F41" s="42">
        <f t="shared" si="7"/>
        <v>13430722</v>
      </c>
      <c r="G41" s="42">
        <f t="shared" si="8"/>
        <v>12623843</v>
      </c>
    </row>
    <row r="42" spans="1:9" x14ac:dyDescent="0.25">
      <c r="A42" s="42" t="str">
        <f t="shared" si="3"/>
        <v>BAHIA DE ALGECIRAS</v>
      </c>
      <c r="B42" s="41">
        <f t="shared" si="4"/>
        <v>34782379</v>
      </c>
      <c r="C42" s="41">
        <f t="shared" si="5"/>
        <v>31589614</v>
      </c>
      <c r="D42" s="41">
        <f t="shared" si="6"/>
        <v>1</v>
      </c>
      <c r="E42" s="42" t="str">
        <f t="shared" si="2"/>
        <v>BALEARES</v>
      </c>
      <c r="F42" s="42">
        <f t="shared" si="7"/>
        <v>7732984</v>
      </c>
      <c r="G42" s="42">
        <f t="shared" si="8"/>
        <v>7663940</v>
      </c>
    </row>
    <row r="43" spans="1:9" x14ac:dyDescent="0.25">
      <c r="A43" s="42" t="str">
        <f t="shared" si="3"/>
        <v>BAHIA DE CADIZ</v>
      </c>
      <c r="B43" s="41">
        <f t="shared" si="4"/>
        <v>1953483</v>
      </c>
      <c r="C43" s="41">
        <f t="shared" si="5"/>
        <v>2274566</v>
      </c>
      <c r="D43" s="41">
        <f t="shared" si="6"/>
        <v>10</v>
      </c>
      <c r="E43" s="42" t="str">
        <f t="shared" si="2"/>
        <v>BILBAO</v>
      </c>
      <c r="F43" s="42">
        <f t="shared" si="7"/>
        <v>7201156</v>
      </c>
      <c r="G43" s="42">
        <f t="shared" si="8"/>
        <v>6743634</v>
      </c>
    </row>
    <row r="44" spans="1:9" x14ac:dyDescent="0.25">
      <c r="A44" s="42" t="str">
        <f t="shared" si="3"/>
        <v>BALEARES</v>
      </c>
      <c r="B44" s="41">
        <f t="shared" si="4"/>
        <v>7732984</v>
      </c>
      <c r="C44" s="41">
        <f t="shared" si="5"/>
        <v>7663940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5588388</v>
      </c>
      <c r="G44" s="42">
        <f t="shared" si="8"/>
        <v>5426911</v>
      </c>
    </row>
    <row r="45" spans="1:9" x14ac:dyDescent="0.25">
      <c r="A45" s="42" t="str">
        <f t="shared" si="3"/>
        <v>BARCELONA</v>
      </c>
      <c r="B45" s="41">
        <f t="shared" si="4"/>
        <v>26378313</v>
      </c>
      <c r="C45" s="41">
        <f t="shared" si="5"/>
        <v>23650244</v>
      </c>
      <c r="D45" s="41">
        <f t="shared" si="6"/>
        <v>3</v>
      </c>
      <c r="E45" s="42" t="str">
        <f t="shared" si="2"/>
        <v>MALAGA</v>
      </c>
      <c r="F45" s="42">
        <f t="shared" si="7"/>
        <v>3542419</v>
      </c>
      <c r="G45" s="42">
        <f t="shared" si="8"/>
        <v>2573767</v>
      </c>
    </row>
    <row r="46" spans="1:9" x14ac:dyDescent="0.25">
      <c r="A46" s="42" t="str">
        <f t="shared" si="3"/>
        <v>BILBAO</v>
      </c>
      <c r="B46" s="41">
        <f t="shared" si="4"/>
        <v>7201156</v>
      </c>
      <c r="C46" s="41">
        <f t="shared" si="5"/>
        <v>6743634</v>
      </c>
      <c r="D46" s="41">
        <f t="shared" si="6"/>
        <v>6</v>
      </c>
      <c r="E46" s="42" t="str">
        <f t="shared" si="2"/>
        <v>VIGO</v>
      </c>
      <c r="F46" s="42">
        <f t="shared" si="7"/>
        <v>3219606</v>
      </c>
      <c r="G46" s="42">
        <f t="shared" si="8"/>
        <v>2874214</v>
      </c>
    </row>
    <row r="47" spans="1:9" x14ac:dyDescent="0.25">
      <c r="A47" s="42" t="str">
        <f t="shared" si="3"/>
        <v>CARTAGENA</v>
      </c>
      <c r="B47" s="41">
        <f t="shared" si="4"/>
        <v>806200</v>
      </c>
      <c r="C47" s="41">
        <f t="shared" si="5"/>
        <v>826112</v>
      </c>
      <c r="D47" s="41">
        <f t="shared" si="6"/>
        <v>19</v>
      </c>
      <c r="E47" s="42" t="str">
        <f t="shared" si="2"/>
        <v>BAHIA DE CADIZ</v>
      </c>
      <c r="F47" s="42">
        <f t="shared" si="7"/>
        <v>1953483</v>
      </c>
      <c r="G47" s="42">
        <f t="shared" si="8"/>
        <v>2274566</v>
      </c>
    </row>
    <row r="48" spans="1:9" x14ac:dyDescent="0.25">
      <c r="A48" s="42" t="str">
        <f t="shared" si="3"/>
        <v>CASTELLON</v>
      </c>
      <c r="B48" s="41">
        <f t="shared" si="4"/>
        <v>1368941</v>
      </c>
      <c r="C48" s="41">
        <f t="shared" si="5"/>
        <v>1058076</v>
      </c>
      <c r="D48" s="41">
        <f t="shared" si="6"/>
        <v>14</v>
      </c>
      <c r="E48" s="42" t="str">
        <f t="shared" si="2"/>
        <v>PASAIA</v>
      </c>
      <c r="F48" s="42">
        <f t="shared" si="7"/>
        <v>1648858</v>
      </c>
      <c r="G48" s="42">
        <f t="shared" si="8"/>
        <v>1605913</v>
      </c>
    </row>
    <row r="49" spans="1:7" x14ac:dyDescent="0.25">
      <c r="A49" s="42" t="str">
        <f t="shared" si="3"/>
        <v>CEUTA</v>
      </c>
      <c r="B49" s="41">
        <f t="shared" si="4"/>
        <v>711581</v>
      </c>
      <c r="C49" s="41">
        <f t="shared" si="5"/>
        <v>654532</v>
      </c>
      <c r="D49" s="41">
        <f t="shared" si="6"/>
        <v>21</v>
      </c>
      <c r="E49" s="42" t="str">
        <f t="shared" si="2"/>
        <v>SEVILLA</v>
      </c>
      <c r="F49" s="42">
        <f t="shared" si="7"/>
        <v>1592226</v>
      </c>
      <c r="G49" s="42">
        <f t="shared" si="8"/>
        <v>1594669</v>
      </c>
    </row>
    <row r="50" spans="1:7" x14ac:dyDescent="0.25">
      <c r="A50" s="42" t="str">
        <f t="shared" si="3"/>
        <v>FERROL-SAN CIBRAO</v>
      </c>
      <c r="B50" s="41">
        <f t="shared" si="4"/>
        <v>618721</v>
      </c>
      <c r="C50" s="41">
        <f t="shared" si="5"/>
        <v>399065</v>
      </c>
      <c r="D50" s="41">
        <f t="shared" si="6"/>
        <v>22</v>
      </c>
      <c r="E50" s="42" t="str">
        <f t="shared" si="2"/>
        <v>ALICANTE</v>
      </c>
      <c r="F50" s="42">
        <f t="shared" si="7"/>
        <v>1430967</v>
      </c>
      <c r="G50" s="42">
        <f t="shared" si="8"/>
        <v>1305066</v>
      </c>
    </row>
    <row r="51" spans="1:7" x14ac:dyDescent="0.25">
      <c r="A51" s="42" t="str">
        <f t="shared" si="3"/>
        <v>GIJON</v>
      </c>
      <c r="B51" s="41">
        <f t="shared" si="4"/>
        <v>575786</v>
      </c>
      <c r="C51" s="41">
        <f t="shared" si="5"/>
        <v>424688</v>
      </c>
      <c r="D51" s="41">
        <f t="shared" si="6"/>
        <v>24</v>
      </c>
      <c r="E51" s="42" t="str">
        <f t="shared" si="2"/>
        <v>CASTELLON</v>
      </c>
      <c r="F51" s="42">
        <f t="shared" si="7"/>
        <v>1368941</v>
      </c>
      <c r="G51" s="42">
        <f t="shared" si="8"/>
        <v>1058076</v>
      </c>
    </row>
    <row r="52" spans="1:7" x14ac:dyDescent="0.25">
      <c r="A52" s="42" t="str">
        <f t="shared" si="3"/>
        <v>HUELVA</v>
      </c>
      <c r="B52" s="41">
        <f t="shared" si="4"/>
        <v>585601</v>
      </c>
      <c r="C52" s="41">
        <f t="shared" si="5"/>
        <v>403995</v>
      </c>
      <c r="D52" s="41">
        <f t="shared" si="6"/>
        <v>23</v>
      </c>
      <c r="E52" s="42" t="str">
        <f t="shared" si="2"/>
        <v>TARRAGONA</v>
      </c>
      <c r="F52" s="42">
        <f t="shared" si="7"/>
        <v>1262867</v>
      </c>
      <c r="G52" s="42">
        <f t="shared" si="8"/>
        <v>1034486</v>
      </c>
    </row>
    <row r="53" spans="1:7" x14ac:dyDescent="0.25">
      <c r="A53" s="42" t="str">
        <f t="shared" si="3"/>
        <v>LAS PALMAS</v>
      </c>
      <c r="B53" s="41">
        <f t="shared" si="4"/>
        <v>13430722</v>
      </c>
      <c r="C53" s="41">
        <f t="shared" si="5"/>
        <v>12623843</v>
      </c>
      <c r="D53" s="41">
        <f t="shared" si="6"/>
        <v>4</v>
      </c>
      <c r="E53" s="42" t="str">
        <f t="shared" si="2"/>
        <v>AVILES</v>
      </c>
      <c r="F53" s="42">
        <f t="shared" si="7"/>
        <v>1206350</v>
      </c>
      <c r="G53" s="42">
        <f t="shared" si="8"/>
        <v>1197847</v>
      </c>
    </row>
    <row r="54" spans="1:7" x14ac:dyDescent="0.25">
      <c r="A54" s="42" t="str">
        <f t="shared" si="3"/>
        <v>MALAGA</v>
      </c>
      <c r="B54" s="41">
        <f t="shared" si="4"/>
        <v>3542419</v>
      </c>
      <c r="C54" s="41">
        <f t="shared" si="5"/>
        <v>2573767</v>
      </c>
      <c r="D54" s="41">
        <f t="shared" si="6"/>
        <v>8</v>
      </c>
      <c r="E54" s="42" t="str">
        <f t="shared" si="2"/>
        <v>SANTANDER</v>
      </c>
      <c r="F54" s="42">
        <f t="shared" si="7"/>
        <v>1023331</v>
      </c>
      <c r="G54" s="42">
        <f t="shared" si="8"/>
        <v>919417</v>
      </c>
    </row>
    <row r="55" spans="1:7" x14ac:dyDescent="0.25">
      <c r="A55" s="42" t="str">
        <f t="shared" si="3"/>
        <v>MARIN Y RIA DE PONTEVEDRA</v>
      </c>
      <c r="B55" s="41">
        <f t="shared" si="4"/>
        <v>725491</v>
      </c>
      <c r="C55" s="41">
        <f t="shared" si="5"/>
        <v>671892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1009385</v>
      </c>
      <c r="G55" s="42">
        <f t="shared" si="8"/>
        <v>784621</v>
      </c>
    </row>
    <row r="56" spans="1:7" x14ac:dyDescent="0.25">
      <c r="A56" s="42" t="str">
        <f t="shared" si="3"/>
        <v>MELILLA</v>
      </c>
      <c r="B56" s="41">
        <f t="shared" si="4"/>
        <v>517747</v>
      </c>
      <c r="C56" s="41">
        <f t="shared" si="5"/>
        <v>520058</v>
      </c>
      <c r="D56" s="41">
        <f t="shared" si="6"/>
        <v>25</v>
      </c>
      <c r="E56" s="42" t="str">
        <f t="shared" si="2"/>
        <v>CARTAGENA</v>
      </c>
      <c r="F56" s="42">
        <f t="shared" si="9"/>
        <v>806200</v>
      </c>
      <c r="G56" s="42">
        <f t="shared" si="8"/>
        <v>826112</v>
      </c>
    </row>
    <row r="57" spans="1:7" x14ac:dyDescent="0.25">
      <c r="A57" s="42" t="str">
        <f t="shared" si="3"/>
        <v>MOTRIL</v>
      </c>
      <c r="B57" s="41">
        <f t="shared" si="4"/>
        <v>158247</v>
      </c>
      <c r="C57" s="41">
        <f t="shared" si="5"/>
        <v>191423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725491</v>
      </c>
      <c r="G57" s="42">
        <f t="shared" si="8"/>
        <v>671892</v>
      </c>
    </row>
    <row r="58" spans="1:7" x14ac:dyDescent="0.25">
      <c r="A58" s="42" t="str">
        <f t="shared" si="3"/>
        <v>PASAIA</v>
      </c>
      <c r="B58" s="41">
        <f t="shared" si="4"/>
        <v>1648858</v>
      </c>
      <c r="C58" s="41">
        <f t="shared" si="5"/>
        <v>1605913</v>
      </c>
      <c r="D58" s="41">
        <f t="shared" si="6"/>
        <v>11</v>
      </c>
      <c r="E58" s="42" t="str">
        <f t="shared" si="2"/>
        <v>CEUTA</v>
      </c>
      <c r="F58" s="42">
        <f t="shared" si="9"/>
        <v>711581</v>
      </c>
      <c r="G58" s="42">
        <f t="shared" si="8"/>
        <v>654532</v>
      </c>
    </row>
    <row r="59" spans="1:7" x14ac:dyDescent="0.25">
      <c r="A59" s="42" t="str">
        <f t="shared" si="3"/>
        <v>SANTA CRUZ DE TENERIFE</v>
      </c>
      <c r="B59" s="41">
        <f t="shared" si="4"/>
        <v>5588388</v>
      </c>
      <c r="C59" s="41">
        <f t="shared" si="5"/>
        <v>5426911</v>
      </c>
      <c r="D59" s="41">
        <f t="shared" si="6"/>
        <v>7</v>
      </c>
      <c r="E59" s="42" t="str">
        <f t="shared" si="2"/>
        <v>FERROL-SAN CIBRAO</v>
      </c>
      <c r="F59" s="42">
        <f t="shared" si="9"/>
        <v>618721</v>
      </c>
      <c r="G59" s="42">
        <f t="shared" si="8"/>
        <v>399065</v>
      </c>
    </row>
    <row r="60" spans="1:7" x14ac:dyDescent="0.25">
      <c r="A60" s="42" t="str">
        <f t="shared" si="3"/>
        <v>SANTANDER</v>
      </c>
      <c r="B60" s="41">
        <f t="shared" si="4"/>
        <v>1023331</v>
      </c>
      <c r="C60" s="41">
        <f t="shared" si="5"/>
        <v>919417</v>
      </c>
      <c r="D60" s="41">
        <f t="shared" si="6"/>
        <v>17</v>
      </c>
      <c r="E60" s="42" t="str">
        <f t="shared" si="2"/>
        <v>HUELVA</v>
      </c>
      <c r="F60" s="42">
        <f t="shared" si="9"/>
        <v>585601</v>
      </c>
      <c r="G60" s="42">
        <f t="shared" si="8"/>
        <v>403995</v>
      </c>
    </row>
    <row r="61" spans="1:7" x14ac:dyDescent="0.25">
      <c r="A61" s="42" t="str">
        <f t="shared" si="3"/>
        <v>SEVILLA</v>
      </c>
      <c r="B61" s="41">
        <f t="shared" si="4"/>
        <v>1592226</v>
      </c>
      <c r="C61" s="41">
        <f t="shared" si="5"/>
        <v>1594669</v>
      </c>
      <c r="D61" s="41">
        <f t="shared" si="6"/>
        <v>12</v>
      </c>
      <c r="E61" s="42" t="str">
        <f t="shared" si="2"/>
        <v>GIJON</v>
      </c>
      <c r="F61" s="42">
        <f t="shared" si="9"/>
        <v>575786</v>
      </c>
      <c r="G61" s="42">
        <f t="shared" si="8"/>
        <v>424688</v>
      </c>
    </row>
    <row r="62" spans="1:7" x14ac:dyDescent="0.25">
      <c r="A62" s="42" t="str">
        <f t="shared" si="3"/>
        <v>TARRAGONA</v>
      </c>
      <c r="B62" s="41">
        <f t="shared" si="4"/>
        <v>1262867</v>
      </c>
      <c r="C62" s="41">
        <f t="shared" si="5"/>
        <v>1034486</v>
      </c>
      <c r="D62" s="41">
        <f t="shared" si="6"/>
        <v>15</v>
      </c>
      <c r="E62" s="42" t="str">
        <f t="shared" si="2"/>
        <v>MELILLA</v>
      </c>
      <c r="F62" s="42">
        <f t="shared" si="9"/>
        <v>517747</v>
      </c>
      <c r="G62" s="42">
        <f t="shared" si="8"/>
        <v>520058</v>
      </c>
    </row>
    <row r="63" spans="1:7" x14ac:dyDescent="0.25">
      <c r="A63" s="42" t="str">
        <f t="shared" si="3"/>
        <v>VALENCIA</v>
      </c>
      <c r="B63" s="41">
        <f t="shared" si="4"/>
        <v>30240848</v>
      </c>
      <c r="C63" s="41">
        <f t="shared" si="5"/>
        <v>26736197</v>
      </c>
      <c r="D63" s="41">
        <f t="shared" si="6"/>
        <v>2</v>
      </c>
      <c r="E63" s="42" t="str">
        <f t="shared" si="2"/>
        <v>ALMERIA</v>
      </c>
      <c r="F63" s="42">
        <f t="shared" si="9"/>
        <v>444666</v>
      </c>
      <c r="G63" s="42">
        <f t="shared" si="8"/>
        <v>425268</v>
      </c>
    </row>
    <row r="64" spans="1:7" x14ac:dyDescent="0.25">
      <c r="A64" s="42" t="str">
        <f t="shared" si="3"/>
        <v>VIGO</v>
      </c>
      <c r="B64" s="41">
        <f t="shared" si="4"/>
        <v>3219606</v>
      </c>
      <c r="C64" s="41">
        <f t="shared" si="5"/>
        <v>2874214</v>
      </c>
      <c r="D64" s="41">
        <f t="shared" si="6"/>
        <v>9</v>
      </c>
      <c r="E64" s="42" t="str">
        <f t="shared" si="2"/>
        <v>MOTRIL</v>
      </c>
      <c r="F64" s="42">
        <f t="shared" si="9"/>
        <v>158247</v>
      </c>
      <c r="G64" s="42">
        <f t="shared" si="8"/>
        <v>191423</v>
      </c>
    </row>
    <row r="65" spans="1:7" x14ac:dyDescent="0.25">
      <c r="A65" s="42" t="str">
        <f t="shared" si="3"/>
        <v>VILAGARCIA</v>
      </c>
      <c r="B65" s="41">
        <f t="shared" si="4"/>
        <v>152371</v>
      </c>
      <c r="C65" s="41">
        <f t="shared" si="5"/>
        <v>164981</v>
      </c>
      <c r="D65" s="41">
        <f t="shared" si="6"/>
        <v>28</v>
      </c>
      <c r="E65" s="42" t="str">
        <f t="shared" si="2"/>
        <v>VILAGARCIA</v>
      </c>
      <c r="F65" s="42">
        <f t="shared" si="9"/>
        <v>152371</v>
      </c>
      <c r="G65" s="42">
        <f t="shared" si="8"/>
        <v>164981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2435</v>
      </c>
      <c r="C7" s="23">
        <v>2261</v>
      </c>
      <c r="D7" s="23">
        <v>24256</v>
      </c>
      <c r="E7" s="23">
        <v>24628</v>
      </c>
      <c r="F7" s="10">
        <f>((E7*100)/D7)-100</f>
        <v>1.5336411609498697</v>
      </c>
      <c r="G7" s="1"/>
      <c r="H7" s="1"/>
      <c r="I7" s="1"/>
    </row>
    <row r="8" spans="1:12" x14ac:dyDescent="0.25">
      <c r="A8" s="11" t="s">
        <v>42</v>
      </c>
      <c r="B8" s="24">
        <v>292</v>
      </c>
      <c r="C8" s="24">
        <v>116</v>
      </c>
      <c r="D8" s="24">
        <v>1783</v>
      </c>
      <c r="E8" s="24">
        <v>750</v>
      </c>
      <c r="F8" s="13">
        <f t="shared" ref="F8:F35" si="0">((E8*100)/D8)-100</f>
        <v>-57.936062815479531</v>
      </c>
      <c r="G8" s="1"/>
      <c r="H8" s="1"/>
      <c r="I8" s="1"/>
    </row>
    <row r="9" spans="1:12" x14ac:dyDescent="0.25">
      <c r="A9" s="8" t="s">
        <v>43</v>
      </c>
      <c r="B9" s="23">
        <v>654</v>
      </c>
      <c r="C9" s="23">
        <v>0</v>
      </c>
      <c r="D9" s="23">
        <v>5132</v>
      </c>
      <c r="E9" s="23">
        <v>2675</v>
      </c>
      <c r="F9" s="10">
        <f t="shared" si="0"/>
        <v>-47.87607170693687</v>
      </c>
      <c r="G9" s="1"/>
      <c r="H9" s="1"/>
      <c r="I9" s="1"/>
    </row>
    <row r="10" spans="1:12" x14ac:dyDescent="0.25">
      <c r="A10" s="11" t="s">
        <v>44</v>
      </c>
      <c r="B10" s="24">
        <v>1015</v>
      </c>
      <c r="C10" s="24">
        <v>846</v>
      </c>
      <c r="D10" s="24">
        <v>12650</v>
      </c>
      <c r="E10" s="24">
        <v>8688</v>
      </c>
      <c r="F10" s="13">
        <f t="shared" si="0"/>
        <v>-31.320158102766797</v>
      </c>
      <c r="G10" s="1"/>
      <c r="H10" s="1"/>
      <c r="I10" s="1"/>
    </row>
    <row r="11" spans="1:12" x14ac:dyDescent="0.25">
      <c r="A11" s="8" t="s">
        <v>45</v>
      </c>
      <c r="B11" s="23">
        <v>159</v>
      </c>
      <c r="C11" s="23">
        <v>131</v>
      </c>
      <c r="D11" s="23">
        <v>849</v>
      </c>
      <c r="E11" s="23">
        <v>1332</v>
      </c>
      <c r="F11" s="10">
        <f t="shared" si="0"/>
        <v>56.890459363957604</v>
      </c>
      <c r="G11" s="1"/>
      <c r="H11" s="1"/>
      <c r="I11" s="1"/>
    </row>
    <row r="12" spans="1:12" x14ac:dyDescent="0.25">
      <c r="A12" s="11" t="s">
        <v>46</v>
      </c>
      <c r="B12" s="24">
        <v>1867</v>
      </c>
      <c r="C12" s="24">
        <v>1984</v>
      </c>
      <c r="D12" s="24">
        <v>17621</v>
      </c>
      <c r="E12" s="24">
        <v>16593</v>
      </c>
      <c r="F12" s="13">
        <f t="shared" si="0"/>
        <v>-5.8339481300720735</v>
      </c>
      <c r="G12" s="1"/>
      <c r="H12" s="1"/>
      <c r="I12" s="1"/>
    </row>
    <row r="13" spans="1:12" x14ac:dyDescent="0.25">
      <c r="A13" s="8" t="s">
        <v>47</v>
      </c>
      <c r="B13" s="23">
        <v>221</v>
      </c>
      <c r="C13" s="23">
        <v>213</v>
      </c>
      <c r="D13" s="23">
        <v>2018</v>
      </c>
      <c r="E13" s="23">
        <v>1636</v>
      </c>
      <c r="F13" s="10">
        <f t="shared" si="0"/>
        <v>-18.929633300297326</v>
      </c>
      <c r="G13" s="1"/>
      <c r="H13" s="1"/>
      <c r="I13" s="1"/>
    </row>
    <row r="14" spans="1:12" x14ac:dyDescent="0.25">
      <c r="A14" s="11" t="s">
        <v>48</v>
      </c>
      <c r="B14" s="24">
        <v>200</v>
      </c>
      <c r="C14" s="24">
        <v>0</v>
      </c>
      <c r="D14" s="24">
        <v>2787</v>
      </c>
      <c r="E14" s="24">
        <v>2707</v>
      </c>
      <c r="F14" s="13">
        <f t="shared" si="0"/>
        <v>-2.8704700394689695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140</v>
      </c>
      <c r="C16" s="24">
        <v>89</v>
      </c>
      <c r="D16" s="24">
        <v>1061</v>
      </c>
      <c r="E16" s="24">
        <v>938</v>
      </c>
      <c r="F16" s="13">
        <f t="shared" si="0"/>
        <v>-11.592836946277103</v>
      </c>
      <c r="G16" s="1"/>
      <c r="H16" s="1"/>
      <c r="I16" s="1"/>
    </row>
    <row r="17" spans="1:9" x14ac:dyDescent="0.25">
      <c r="A17" s="8" t="s">
        <v>51</v>
      </c>
      <c r="B17" s="23">
        <v>1182</v>
      </c>
      <c r="C17" s="23">
        <v>321</v>
      </c>
      <c r="D17" s="23">
        <v>7011</v>
      </c>
      <c r="E17" s="23">
        <v>4202</v>
      </c>
      <c r="F17" s="10">
        <f t="shared" si="0"/>
        <v>-40.065611182427617</v>
      </c>
      <c r="G17" s="1"/>
      <c r="H17" s="1"/>
      <c r="I17" s="1"/>
    </row>
    <row r="18" spans="1:9" x14ac:dyDescent="0.25">
      <c r="A18" s="11" t="s">
        <v>52</v>
      </c>
      <c r="B18" s="24">
        <v>19</v>
      </c>
      <c r="C18" s="24">
        <v>0</v>
      </c>
      <c r="D18" s="24">
        <v>74</v>
      </c>
      <c r="E18" s="24">
        <v>73</v>
      </c>
      <c r="F18" s="13">
        <f t="shared" si="0"/>
        <v>-1.3513513513513544</v>
      </c>
      <c r="G18" s="1"/>
      <c r="H18" s="1"/>
      <c r="I18" s="1"/>
    </row>
    <row r="19" spans="1:9" x14ac:dyDescent="0.25">
      <c r="A19" s="8" t="s">
        <v>53</v>
      </c>
      <c r="B19" s="23">
        <v>7</v>
      </c>
      <c r="C19" s="23">
        <v>0</v>
      </c>
      <c r="D19" s="23">
        <v>129</v>
      </c>
      <c r="E19" s="23">
        <v>70</v>
      </c>
      <c r="F19" s="10">
        <f t="shared" si="0"/>
        <v>-45.736434108527135</v>
      </c>
      <c r="G19" s="1"/>
      <c r="H19" s="1"/>
      <c r="I19" s="1"/>
    </row>
    <row r="20" spans="1:9" x14ac:dyDescent="0.25">
      <c r="A20" s="11" t="s">
        <v>54</v>
      </c>
      <c r="B20" s="24">
        <v>157</v>
      </c>
      <c r="C20" s="24">
        <v>707</v>
      </c>
      <c r="D20" s="24">
        <v>11580</v>
      </c>
      <c r="E20" s="24">
        <v>6060</v>
      </c>
      <c r="F20" s="13">
        <f t="shared" si="0"/>
        <v>-47.668393782383419</v>
      </c>
      <c r="G20" s="1"/>
      <c r="H20" s="1"/>
      <c r="I20" s="1"/>
    </row>
    <row r="21" spans="1:9" x14ac:dyDescent="0.25">
      <c r="A21" s="8" t="s">
        <v>55</v>
      </c>
      <c r="B21" s="23">
        <v>287</v>
      </c>
      <c r="C21" s="23">
        <v>393</v>
      </c>
      <c r="D21" s="23">
        <v>2204</v>
      </c>
      <c r="E21" s="23">
        <v>3889</v>
      </c>
      <c r="F21" s="10">
        <f t="shared" si="0"/>
        <v>76.451905626134305</v>
      </c>
      <c r="G21" s="1"/>
      <c r="H21" s="1"/>
      <c r="I21" s="1"/>
    </row>
    <row r="22" spans="1:9" x14ac:dyDescent="0.25">
      <c r="A22" s="11" t="s">
        <v>56</v>
      </c>
      <c r="B22" s="24">
        <v>462</v>
      </c>
      <c r="C22" s="24">
        <v>375</v>
      </c>
      <c r="D22" s="24">
        <v>3766</v>
      </c>
      <c r="E22" s="24">
        <v>3094</v>
      </c>
      <c r="F22" s="13">
        <f t="shared" si="0"/>
        <v>-17.843866171003711</v>
      </c>
      <c r="G22" s="1"/>
      <c r="H22" s="1"/>
      <c r="I22" s="1"/>
    </row>
    <row r="23" spans="1:9" x14ac:dyDescent="0.25">
      <c r="A23" s="8" t="s">
        <v>57</v>
      </c>
      <c r="B23" s="23">
        <v>0</v>
      </c>
      <c r="C23" s="23">
        <v>128</v>
      </c>
      <c r="D23" s="23">
        <v>996</v>
      </c>
      <c r="E23" s="23">
        <v>1092</v>
      </c>
      <c r="F23" s="10">
        <f t="shared" si="0"/>
        <v>9.638554216867476</v>
      </c>
      <c r="G23" s="1"/>
      <c r="H23" s="1"/>
      <c r="I23" s="1"/>
    </row>
    <row r="24" spans="1:9" x14ac:dyDescent="0.25">
      <c r="A24" s="11" t="s">
        <v>58</v>
      </c>
      <c r="B24" s="24">
        <v>301</v>
      </c>
      <c r="C24" s="24">
        <v>271</v>
      </c>
      <c r="D24" s="24">
        <v>3479</v>
      </c>
      <c r="E24" s="24">
        <v>2818</v>
      </c>
      <c r="F24" s="13">
        <f t="shared" si="0"/>
        <v>-18.99971256108077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348</v>
      </c>
      <c r="C26" s="24">
        <v>331</v>
      </c>
      <c r="D26" s="24">
        <v>2907</v>
      </c>
      <c r="E26" s="24">
        <v>2351</v>
      </c>
      <c r="F26" s="13">
        <f t="shared" si="0"/>
        <v>-19.126246990024086</v>
      </c>
      <c r="G26" s="1"/>
      <c r="H26" s="1"/>
      <c r="I26" s="1"/>
    </row>
    <row r="27" spans="1:9" x14ac:dyDescent="0.25">
      <c r="A27" s="8" t="s">
        <v>61</v>
      </c>
      <c r="B27" s="23">
        <v>635</v>
      </c>
      <c r="C27" s="23">
        <v>784</v>
      </c>
      <c r="D27" s="23">
        <v>8640</v>
      </c>
      <c r="E27" s="23">
        <v>7796</v>
      </c>
      <c r="F27" s="10">
        <f t="shared" si="0"/>
        <v>-9.768518518518519</v>
      </c>
      <c r="G27" s="1"/>
      <c r="H27" s="1"/>
      <c r="I27" s="1"/>
    </row>
    <row r="28" spans="1:9" x14ac:dyDescent="0.25">
      <c r="A28" s="11" t="s">
        <v>62</v>
      </c>
      <c r="B28" s="24">
        <v>645</v>
      </c>
      <c r="C28" s="24">
        <v>609</v>
      </c>
      <c r="D28" s="24">
        <v>5843</v>
      </c>
      <c r="E28" s="24">
        <v>4241</v>
      </c>
      <c r="F28" s="13">
        <f t="shared" si="0"/>
        <v>-27.417422556905706</v>
      </c>
      <c r="G28" s="1"/>
      <c r="H28" s="1"/>
      <c r="I28" s="1"/>
    </row>
    <row r="29" spans="1:9" x14ac:dyDescent="0.25">
      <c r="A29" s="8" t="s">
        <v>63</v>
      </c>
      <c r="B29" s="23">
        <v>554</v>
      </c>
      <c r="C29" s="23">
        <v>793</v>
      </c>
      <c r="D29" s="23">
        <v>6124</v>
      </c>
      <c r="E29" s="23">
        <v>7352</v>
      </c>
      <c r="F29" s="10">
        <f t="shared" si="0"/>
        <v>20.052253429131284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442</v>
      </c>
      <c r="C31" s="23">
        <v>288</v>
      </c>
      <c r="D31" s="23">
        <v>3072</v>
      </c>
      <c r="E31" s="23">
        <v>3066</v>
      </c>
      <c r="F31" s="10">
        <f t="shared" si="0"/>
        <v>-0.1953125</v>
      </c>
      <c r="G31" s="1"/>
      <c r="H31" s="1"/>
      <c r="I31" s="1"/>
    </row>
    <row r="32" spans="1:9" x14ac:dyDescent="0.25">
      <c r="A32" s="11" t="s">
        <v>66</v>
      </c>
      <c r="B32" s="24">
        <v>87</v>
      </c>
      <c r="C32" s="24">
        <v>52</v>
      </c>
      <c r="D32" s="24">
        <v>1215</v>
      </c>
      <c r="E32" s="24">
        <v>963</v>
      </c>
      <c r="F32" s="13">
        <f t="shared" si="0"/>
        <v>-20.740740740740748</v>
      </c>
      <c r="G32" s="1"/>
      <c r="H32" s="1"/>
      <c r="I32" s="1"/>
    </row>
    <row r="33" spans="1:9" x14ac:dyDescent="0.25">
      <c r="A33" s="8" t="s">
        <v>67</v>
      </c>
      <c r="B33" s="23">
        <v>8178</v>
      </c>
      <c r="C33" s="23">
        <v>8563</v>
      </c>
      <c r="D33" s="23">
        <v>66842</v>
      </c>
      <c r="E33" s="23">
        <v>63716</v>
      </c>
      <c r="F33" s="10">
        <f t="shared" si="0"/>
        <v>-4.6767002782681573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20287</v>
      </c>
      <c r="C35" s="15">
        <f t="shared" ref="C35:E35" si="1">SUM(C7:C34)</f>
        <v>19255</v>
      </c>
      <c r="D35" s="15">
        <f t="shared" si="1"/>
        <v>192039</v>
      </c>
      <c r="E35" s="15">
        <f t="shared" si="1"/>
        <v>170730</v>
      </c>
      <c r="F35" s="16">
        <f t="shared" si="0"/>
        <v>-11.096183587708751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24628</v>
      </c>
      <c r="C38" s="41">
        <f>D7</f>
        <v>24256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63716</v>
      </c>
      <c r="G38" s="42">
        <f>LOOKUP(E38,$A$38:$A$65,$C$38:$C$65)</f>
        <v>66842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750</v>
      </c>
      <c r="C39" s="41">
        <f t="shared" ref="C39:C65" si="5">D8</f>
        <v>1783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24628</v>
      </c>
      <c r="G39" s="42">
        <f t="shared" ref="G39:G65" si="8">LOOKUP(E39,$A$38:$A$65,$C$38:$C$65)</f>
        <v>24256</v>
      </c>
    </row>
    <row r="40" spans="1:9" x14ac:dyDescent="0.25">
      <c r="A40" s="42" t="str">
        <f t="shared" si="3"/>
        <v>ALMERIA</v>
      </c>
      <c r="B40" s="41">
        <f t="shared" si="4"/>
        <v>2675</v>
      </c>
      <c r="C40" s="41">
        <f t="shared" si="5"/>
        <v>5132</v>
      </c>
      <c r="D40" s="41">
        <f t="shared" si="6"/>
        <v>15</v>
      </c>
      <c r="E40" s="42" t="str">
        <f t="shared" si="2"/>
        <v>BAHIA DE CADIZ</v>
      </c>
      <c r="F40" s="42">
        <f t="shared" si="7"/>
        <v>16593</v>
      </c>
      <c r="G40" s="42">
        <f t="shared" si="8"/>
        <v>17621</v>
      </c>
    </row>
    <row r="41" spans="1:9" x14ac:dyDescent="0.25">
      <c r="A41" s="42" t="str">
        <f t="shared" si="3"/>
        <v>AVILES</v>
      </c>
      <c r="B41" s="41">
        <f t="shared" si="4"/>
        <v>8688</v>
      </c>
      <c r="C41" s="41">
        <f t="shared" si="5"/>
        <v>12650</v>
      </c>
      <c r="D41" s="41">
        <f t="shared" si="6"/>
        <v>4</v>
      </c>
      <c r="E41" s="42" t="str">
        <f t="shared" si="2"/>
        <v>AVILES</v>
      </c>
      <c r="F41" s="42">
        <f t="shared" si="7"/>
        <v>8688</v>
      </c>
      <c r="G41" s="42">
        <f t="shared" si="8"/>
        <v>12650</v>
      </c>
    </row>
    <row r="42" spans="1:9" x14ac:dyDescent="0.25">
      <c r="A42" s="42" t="str">
        <f t="shared" si="3"/>
        <v>BAHIA DE ALGECIRAS</v>
      </c>
      <c r="B42" s="41">
        <f t="shared" si="4"/>
        <v>1332</v>
      </c>
      <c r="C42" s="41">
        <f t="shared" si="5"/>
        <v>849</v>
      </c>
      <c r="D42" s="41">
        <f t="shared" si="6"/>
        <v>18</v>
      </c>
      <c r="E42" s="42" t="str">
        <f t="shared" si="2"/>
        <v>PASAIA</v>
      </c>
      <c r="F42" s="42">
        <f t="shared" si="7"/>
        <v>7796</v>
      </c>
      <c r="G42" s="42">
        <f t="shared" si="8"/>
        <v>8640</v>
      </c>
    </row>
    <row r="43" spans="1:9" x14ac:dyDescent="0.25">
      <c r="A43" s="42" t="str">
        <f t="shared" si="3"/>
        <v>BAHIA DE CADIZ</v>
      </c>
      <c r="B43" s="41">
        <f t="shared" si="4"/>
        <v>16593</v>
      </c>
      <c r="C43" s="41">
        <f t="shared" si="5"/>
        <v>17621</v>
      </c>
      <c r="D43" s="41">
        <f t="shared" si="6"/>
        <v>3</v>
      </c>
      <c r="E43" s="42" t="str">
        <f t="shared" si="2"/>
        <v>SANTANDER</v>
      </c>
      <c r="F43" s="42">
        <f t="shared" si="7"/>
        <v>7352</v>
      </c>
      <c r="G43" s="42">
        <f t="shared" si="8"/>
        <v>6124</v>
      </c>
    </row>
    <row r="44" spans="1:9" x14ac:dyDescent="0.25">
      <c r="A44" s="42" t="str">
        <f t="shared" si="3"/>
        <v>BALEARES</v>
      </c>
      <c r="B44" s="41">
        <f t="shared" si="4"/>
        <v>1636</v>
      </c>
      <c r="C44" s="41">
        <f t="shared" si="5"/>
        <v>2018</v>
      </c>
      <c r="D44" s="41">
        <f t="shared" si="6"/>
        <v>17</v>
      </c>
      <c r="E44" s="42" t="str">
        <f t="shared" si="2"/>
        <v>GIJON</v>
      </c>
      <c r="F44" s="42">
        <f t="shared" si="7"/>
        <v>6060</v>
      </c>
      <c r="G44" s="42">
        <f t="shared" si="8"/>
        <v>11580</v>
      </c>
    </row>
    <row r="45" spans="1:9" x14ac:dyDescent="0.25">
      <c r="A45" s="42" t="str">
        <f t="shared" si="3"/>
        <v>BARCELONA</v>
      </c>
      <c r="B45" s="41">
        <f t="shared" si="4"/>
        <v>2707</v>
      </c>
      <c r="C45" s="41">
        <f t="shared" si="5"/>
        <v>2787</v>
      </c>
      <c r="D45" s="41">
        <f t="shared" si="6"/>
        <v>14</v>
      </c>
      <c r="E45" s="42" t="str">
        <f t="shared" si="2"/>
        <v>SANTA CRUZ DE TENERIFE</v>
      </c>
      <c r="F45" s="42">
        <f t="shared" si="7"/>
        <v>4241</v>
      </c>
      <c r="G45" s="42">
        <f t="shared" si="8"/>
        <v>5843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4202</v>
      </c>
      <c r="G46" s="42">
        <f t="shared" si="8"/>
        <v>7011</v>
      </c>
    </row>
    <row r="47" spans="1:9" x14ac:dyDescent="0.25">
      <c r="A47" s="42" t="str">
        <f t="shared" si="3"/>
        <v>CARTAGENA</v>
      </c>
      <c r="B47" s="41">
        <f t="shared" si="4"/>
        <v>938</v>
      </c>
      <c r="C47" s="41">
        <f t="shared" si="5"/>
        <v>1061</v>
      </c>
      <c r="D47" s="41">
        <f t="shared" si="6"/>
        <v>21</v>
      </c>
      <c r="E47" s="42" t="str">
        <f t="shared" si="2"/>
        <v>HUELVA</v>
      </c>
      <c r="F47" s="42">
        <f t="shared" si="7"/>
        <v>3889</v>
      </c>
      <c r="G47" s="42">
        <f t="shared" si="8"/>
        <v>2204</v>
      </c>
    </row>
    <row r="48" spans="1:9" x14ac:dyDescent="0.25">
      <c r="A48" s="42" t="str">
        <f t="shared" si="3"/>
        <v>CASTELLON</v>
      </c>
      <c r="B48" s="41">
        <f t="shared" si="4"/>
        <v>4202</v>
      </c>
      <c r="C48" s="41">
        <f t="shared" si="5"/>
        <v>7011</v>
      </c>
      <c r="D48" s="41">
        <f t="shared" si="6"/>
        <v>9</v>
      </c>
      <c r="E48" s="42" t="str">
        <f t="shared" si="2"/>
        <v>LAS PALMAS</v>
      </c>
      <c r="F48" s="42">
        <f t="shared" si="7"/>
        <v>3094</v>
      </c>
      <c r="G48" s="42">
        <f t="shared" si="8"/>
        <v>3766</v>
      </c>
    </row>
    <row r="49" spans="1:7" x14ac:dyDescent="0.25">
      <c r="A49" s="42" t="str">
        <f t="shared" si="3"/>
        <v>CEUTA</v>
      </c>
      <c r="B49" s="41">
        <f t="shared" si="4"/>
        <v>73</v>
      </c>
      <c r="C49" s="41">
        <f t="shared" si="5"/>
        <v>74</v>
      </c>
      <c r="D49" s="41">
        <f t="shared" si="6"/>
        <v>23</v>
      </c>
      <c r="E49" s="42" t="str">
        <f t="shared" si="2"/>
        <v>TARRAGONA</v>
      </c>
      <c r="F49" s="42">
        <f t="shared" si="7"/>
        <v>3066</v>
      </c>
      <c r="G49" s="42">
        <f t="shared" si="8"/>
        <v>3072</v>
      </c>
    </row>
    <row r="50" spans="1:7" x14ac:dyDescent="0.25">
      <c r="A50" s="42" t="str">
        <f t="shared" si="3"/>
        <v>FERROL-SAN CIBRAO</v>
      </c>
      <c r="B50" s="41">
        <f t="shared" si="4"/>
        <v>70</v>
      </c>
      <c r="C50" s="41">
        <f t="shared" si="5"/>
        <v>129</v>
      </c>
      <c r="D50" s="41">
        <f t="shared" si="6"/>
        <v>24</v>
      </c>
      <c r="E50" s="42" t="str">
        <f t="shared" si="2"/>
        <v>MARIN Y RIA DE PONTEVEDRA</v>
      </c>
      <c r="F50" s="42">
        <f t="shared" si="7"/>
        <v>2818</v>
      </c>
      <c r="G50" s="42">
        <f t="shared" si="8"/>
        <v>3479</v>
      </c>
    </row>
    <row r="51" spans="1:7" x14ac:dyDescent="0.25">
      <c r="A51" s="42" t="str">
        <f t="shared" si="3"/>
        <v>GIJON</v>
      </c>
      <c r="B51" s="41">
        <f t="shared" si="4"/>
        <v>6060</v>
      </c>
      <c r="C51" s="41">
        <f t="shared" si="5"/>
        <v>11580</v>
      </c>
      <c r="D51" s="41">
        <f t="shared" si="6"/>
        <v>7</v>
      </c>
      <c r="E51" s="42" t="str">
        <f t="shared" si="2"/>
        <v>BARCELONA</v>
      </c>
      <c r="F51" s="42">
        <f t="shared" si="7"/>
        <v>2707</v>
      </c>
      <c r="G51" s="42">
        <f t="shared" si="8"/>
        <v>2787</v>
      </c>
    </row>
    <row r="52" spans="1:7" x14ac:dyDescent="0.25">
      <c r="A52" s="42" t="str">
        <f t="shared" si="3"/>
        <v>HUELVA</v>
      </c>
      <c r="B52" s="41">
        <f t="shared" si="4"/>
        <v>3889</v>
      </c>
      <c r="C52" s="41">
        <f t="shared" si="5"/>
        <v>2204</v>
      </c>
      <c r="D52" s="41">
        <f t="shared" si="6"/>
        <v>10</v>
      </c>
      <c r="E52" s="42" t="str">
        <f t="shared" si="2"/>
        <v>ALMERIA</v>
      </c>
      <c r="F52" s="42">
        <f t="shared" si="7"/>
        <v>2675</v>
      </c>
      <c r="G52" s="42">
        <f t="shared" si="8"/>
        <v>5132</v>
      </c>
    </row>
    <row r="53" spans="1:7" x14ac:dyDescent="0.25">
      <c r="A53" s="42" t="str">
        <f t="shared" si="3"/>
        <v>LAS PALMAS</v>
      </c>
      <c r="B53" s="41">
        <f t="shared" si="4"/>
        <v>3094</v>
      </c>
      <c r="C53" s="41">
        <f t="shared" si="5"/>
        <v>3766</v>
      </c>
      <c r="D53" s="41">
        <f t="shared" si="6"/>
        <v>11</v>
      </c>
      <c r="E53" s="42" t="str">
        <f t="shared" si="2"/>
        <v>MOTRIL</v>
      </c>
      <c r="F53" s="42">
        <f t="shared" si="7"/>
        <v>2351</v>
      </c>
      <c r="G53" s="42">
        <f t="shared" si="8"/>
        <v>2907</v>
      </c>
    </row>
    <row r="54" spans="1:7" x14ac:dyDescent="0.25">
      <c r="A54" s="42" t="str">
        <f t="shared" si="3"/>
        <v>MALAGA</v>
      </c>
      <c r="B54" s="41">
        <f t="shared" si="4"/>
        <v>1092</v>
      </c>
      <c r="C54" s="41">
        <f t="shared" si="5"/>
        <v>996</v>
      </c>
      <c r="D54" s="41">
        <f t="shared" si="6"/>
        <v>19</v>
      </c>
      <c r="E54" s="42" t="str">
        <f t="shared" si="2"/>
        <v>BALEARES</v>
      </c>
      <c r="F54" s="42">
        <f t="shared" si="7"/>
        <v>1636</v>
      </c>
      <c r="G54" s="42">
        <f t="shared" si="8"/>
        <v>2018</v>
      </c>
    </row>
    <row r="55" spans="1:7" x14ac:dyDescent="0.25">
      <c r="A55" s="42" t="str">
        <f t="shared" si="3"/>
        <v>MARIN Y RIA DE PONTEVEDRA</v>
      </c>
      <c r="B55" s="41">
        <f t="shared" si="4"/>
        <v>2818</v>
      </c>
      <c r="C55" s="41">
        <f t="shared" si="5"/>
        <v>3479</v>
      </c>
      <c r="D55" s="41">
        <f t="shared" si="6"/>
        <v>13</v>
      </c>
      <c r="E55" s="42" t="str">
        <f t="shared" si="2"/>
        <v>BAHIA DE ALGECIRAS</v>
      </c>
      <c r="F55" s="42">
        <f t="shared" ref="F55:F65" si="9">LOOKUP(E55,$A$38:$A$65,$B$38:$B$65)</f>
        <v>1332</v>
      </c>
      <c r="G55" s="42">
        <f t="shared" si="8"/>
        <v>849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1092</v>
      </c>
      <c r="G56" s="42">
        <f t="shared" si="8"/>
        <v>996</v>
      </c>
    </row>
    <row r="57" spans="1:7" x14ac:dyDescent="0.25">
      <c r="A57" s="42" t="str">
        <f t="shared" si="3"/>
        <v>MOTRIL</v>
      </c>
      <c r="B57" s="41">
        <f t="shared" si="4"/>
        <v>2351</v>
      </c>
      <c r="C57" s="41">
        <f t="shared" si="5"/>
        <v>2907</v>
      </c>
      <c r="D57" s="41">
        <f t="shared" si="6"/>
        <v>16</v>
      </c>
      <c r="E57" s="42" t="str">
        <f t="shared" si="2"/>
        <v>VALENCIA</v>
      </c>
      <c r="F57" s="42">
        <f t="shared" si="9"/>
        <v>963</v>
      </c>
      <c r="G57" s="42">
        <f t="shared" si="8"/>
        <v>1215</v>
      </c>
    </row>
    <row r="58" spans="1:7" x14ac:dyDescent="0.25">
      <c r="A58" s="42" t="str">
        <f t="shared" si="3"/>
        <v>PASAIA</v>
      </c>
      <c r="B58" s="41">
        <f t="shared" si="4"/>
        <v>7796</v>
      </c>
      <c r="C58" s="41">
        <f t="shared" si="5"/>
        <v>8640</v>
      </c>
      <c r="D58" s="41">
        <f t="shared" si="6"/>
        <v>5</v>
      </c>
      <c r="E58" s="42" t="str">
        <f t="shared" si="2"/>
        <v>CARTAGENA</v>
      </c>
      <c r="F58" s="42">
        <f t="shared" si="9"/>
        <v>938</v>
      </c>
      <c r="G58" s="42">
        <f t="shared" si="8"/>
        <v>1061</v>
      </c>
    </row>
    <row r="59" spans="1:7" x14ac:dyDescent="0.25">
      <c r="A59" s="42" t="str">
        <f t="shared" si="3"/>
        <v>SANTA CRUZ DE TENERIFE</v>
      </c>
      <c r="B59" s="41">
        <f t="shared" si="4"/>
        <v>4241</v>
      </c>
      <c r="C59" s="41">
        <f t="shared" si="5"/>
        <v>5843</v>
      </c>
      <c r="D59" s="41">
        <f t="shared" si="6"/>
        <v>8</v>
      </c>
      <c r="E59" s="42" t="str">
        <f t="shared" si="2"/>
        <v>ALICANTE</v>
      </c>
      <c r="F59" s="42">
        <f t="shared" si="9"/>
        <v>750</v>
      </c>
      <c r="G59" s="42">
        <f t="shared" si="8"/>
        <v>1783</v>
      </c>
    </row>
    <row r="60" spans="1:7" x14ac:dyDescent="0.25">
      <c r="A60" s="42" t="str">
        <f t="shared" si="3"/>
        <v>SANTANDER</v>
      </c>
      <c r="B60" s="41">
        <f t="shared" si="4"/>
        <v>7352</v>
      </c>
      <c r="C60" s="41">
        <f t="shared" si="5"/>
        <v>6124</v>
      </c>
      <c r="D60" s="41">
        <f t="shared" si="6"/>
        <v>6</v>
      </c>
      <c r="E60" s="42" t="str">
        <f t="shared" si="2"/>
        <v>CEUTA</v>
      </c>
      <c r="F60" s="42">
        <f t="shared" si="9"/>
        <v>73</v>
      </c>
      <c r="G60" s="42">
        <f t="shared" si="8"/>
        <v>74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70</v>
      </c>
      <c r="G61" s="42">
        <f t="shared" si="8"/>
        <v>129</v>
      </c>
    </row>
    <row r="62" spans="1:7" x14ac:dyDescent="0.25">
      <c r="A62" s="42" t="str">
        <f t="shared" si="3"/>
        <v>TARRAGONA</v>
      </c>
      <c r="B62" s="41">
        <f t="shared" si="4"/>
        <v>3066</v>
      </c>
      <c r="C62" s="41">
        <f t="shared" si="5"/>
        <v>3072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963</v>
      </c>
      <c r="C63" s="41">
        <f t="shared" si="5"/>
        <v>1215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63716</v>
      </c>
      <c r="C64" s="41">
        <f t="shared" si="5"/>
        <v>66842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5531</v>
      </c>
      <c r="C7" s="25">
        <v>4402</v>
      </c>
      <c r="D7" s="25">
        <v>50396</v>
      </c>
      <c r="E7" s="25">
        <v>53310</v>
      </c>
      <c r="F7" s="10">
        <f>((E7*100)/D7)-100</f>
        <v>5.7822049368997597</v>
      </c>
      <c r="G7" s="1"/>
      <c r="H7" s="1"/>
      <c r="I7" s="1"/>
    </row>
    <row r="8" spans="1:12" x14ac:dyDescent="0.25">
      <c r="A8" s="11" t="s">
        <v>42</v>
      </c>
      <c r="B8" s="26">
        <v>8274</v>
      </c>
      <c r="C8" s="26">
        <v>4225</v>
      </c>
      <c r="D8" s="26">
        <v>58450</v>
      </c>
      <c r="E8" s="26">
        <v>42634</v>
      </c>
      <c r="F8" s="13">
        <f t="shared" ref="F8:F35" si="0">((E8*100)/D8)-100</f>
        <v>-27.059024807527805</v>
      </c>
      <c r="G8" s="1"/>
      <c r="H8" s="1"/>
      <c r="I8" s="1"/>
    </row>
    <row r="9" spans="1:12" x14ac:dyDescent="0.25">
      <c r="A9" s="8" t="s">
        <v>43</v>
      </c>
      <c r="B9" s="25">
        <v>12147</v>
      </c>
      <c r="C9" s="25">
        <v>14063</v>
      </c>
      <c r="D9" s="25">
        <v>106202</v>
      </c>
      <c r="E9" s="25">
        <v>112756</v>
      </c>
      <c r="F9" s="10">
        <f t="shared" si="0"/>
        <v>6.1712585450368209</v>
      </c>
      <c r="G9" s="1"/>
      <c r="H9" s="1"/>
      <c r="I9" s="1"/>
    </row>
    <row r="10" spans="1:12" x14ac:dyDescent="0.25">
      <c r="A10" s="11" t="s">
        <v>44</v>
      </c>
      <c r="B10" s="26">
        <v>4616</v>
      </c>
      <c r="C10" s="26">
        <v>3909</v>
      </c>
      <c r="D10" s="26">
        <v>45045</v>
      </c>
      <c r="E10" s="26">
        <v>38076</v>
      </c>
      <c r="F10" s="13">
        <f t="shared" si="0"/>
        <v>-15.471195471195472</v>
      </c>
      <c r="G10" s="1"/>
      <c r="H10" s="1"/>
      <c r="I10" s="1"/>
    </row>
    <row r="11" spans="1:12" x14ac:dyDescent="0.25">
      <c r="A11" s="8" t="s">
        <v>45</v>
      </c>
      <c r="B11" s="25">
        <v>243580</v>
      </c>
      <c r="C11" s="25">
        <v>234219</v>
      </c>
      <c r="D11" s="25">
        <v>2318597</v>
      </c>
      <c r="E11" s="25">
        <v>2350523</v>
      </c>
      <c r="F11" s="10">
        <f t="shared" si="0"/>
        <v>1.376953390347694</v>
      </c>
      <c r="G11" s="1"/>
      <c r="H11" s="1"/>
      <c r="I11" s="1"/>
    </row>
    <row r="12" spans="1:12" x14ac:dyDescent="0.25">
      <c r="A12" s="11" t="s">
        <v>46</v>
      </c>
      <c r="B12" s="26">
        <v>7793</v>
      </c>
      <c r="C12" s="26">
        <v>8892</v>
      </c>
      <c r="D12" s="26">
        <v>70916</v>
      </c>
      <c r="E12" s="26">
        <v>61691</v>
      </c>
      <c r="F12" s="13">
        <f t="shared" si="0"/>
        <v>-13.008347904563152</v>
      </c>
      <c r="G12" s="1"/>
      <c r="H12" s="1"/>
      <c r="I12" s="1"/>
    </row>
    <row r="13" spans="1:12" x14ac:dyDescent="0.25">
      <c r="A13" s="8" t="s">
        <v>47</v>
      </c>
      <c r="B13" s="25">
        <v>37346</v>
      </c>
      <c r="C13" s="25">
        <v>28917</v>
      </c>
      <c r="D13" s="25">
        <v>193670</v>
      </c>
      <c r="E13" s="25">
        <v>271869</v>
      </c>
      <c r="F13" s="10">
        <f t="shared" si="0"/>
        <v>40.377446171322362</v>
      </c>
      <c r="G13" s="1"/>
      <c r="H13" s="1"/>
      <c r="I13" s="1"/>
    </row>
    <row r="14" spans="1:12" x14ac:dyDescent="0.25">
      <c r="A14" s="11" t="s">
        <v>48</v>
      </c>
      <c r="B14" s="26">
        <v>124075</v>
      </c>
      <c r="C14" s="26">
        <v>110797</v>
      </c>
      <c r="D14" s="26">
        <v>925107</v>
      </c>
      <c r="E14" s="26">
        <v>1009830</v>
      </c>
      <c r="F14" s="13">
        <f t="shared" si="0"/>
        <v>9.1581838641368023</v>
      </c>
      <c r="G14" s="1"/>
      <c r="H14" s="1"/>
      <c r="I14" s="1"/>
    </row>
    <row r="15" spans="1:12" x14ac:dyDescent="0.25">
      <c r="A15" s="8" t="s">
        <v>49</v>
      </c>
      <c r="B15" s="25">
        <v>12537</v>
      </c>
      <c r="C15" s="25">
        <v>12680</v>
      </c>
      <c r="D15" s="25">
        <v>105217</v>
      </c>
      <c r="E15" s="25">
        <v>109985</v>
      </c>
      <c r="F15" s="10">
        <f t="shared" si="0"/>
        <v>4.5315871009437672</v>
      </c>
      <c r="G15" s="1"/>
      <c r="H15" s="1"/>
      <c r="I15" s="1"/>
    </row>
    <row r="16" spans="1:12" x14ac:dyDescent="0.25">
      <c r="A16" s="11" t="s">
        <v>50</v>
      </c>
      <c r="B16" s="26">
        <v>6627</v>
      </c>
      <c r="C16" s="26">
        <v>10431</v>
      </c>
      <c r="D16" s="26">
        <v>85206</v>
      </c>
      <c r="E16" s="26">
        <v>73040</v>
      </c>
      <c r="F16" s="13">
        <f t="shared" si="0"/>
        <v>-14.278337206300023</v>
      </c>
      <c r="G16" s="1"/>
      <c r="H16" s="1"/>
      <c r="I16" s="1"/>
    </row>
    <row r="17" spans="1:9" x14ac:dyDescent="0.25">
      <c r="A17" s="8" t="s">
        <v>51</v>
      </c>
      <c r="B17" s="25">
        <v>4622</v>
      </c>
      <c r="C17" s="25">
        <v>4027</v>
      </c>
      <c r="D17" s="25">
        <v>34847</v>
      </c>
      <c r="E17" s="25">
        <v>42148</v>
      </c>
      <c r="F17" s="10">
        <f t="shared" si="0"/>
        <v>20.951588372026293</v>
      </c>
      <c r="G17" s="1"/>
      <c r="H17" s="1"/>
      <c r="I17" s="1"/>
    </row>
    <row r="18" spans="1:9" x14ac:dyDescent="0.25">
      <c r="A18" s="11" t="s">
        <v>52</v>
      </c>
      <c r="B18" s="26">
        <v>42377</v>
      </c>
      <c r="C18" s="26">
        <v>50580</v>
      </c>
      <c r="D18" s="26">
        <v>379693</v>
      </c>
      <c r="E18" s="26">
        <v>422498</v>
      </c>
      <c r="F18" s="13">
        <f t="shared" si="0"/>
        <v>11.273581551411269</v>
      </c>
      <c r="G18" s="1"/>
      <c r="H18" s="1"/>
      <c r="I18" s="1"/>
    </row>
    <row r="19" spans="1:9" x14ac:dyDescent="0.25">
      <c r="A19" s="8" t="s">
        <v>53</v>
      </c>
      <c r="B19" s="25">
        <v>1675</v>
      </c>
      <c r="C19" s="25">
        <v>1513</v>
      </c>
      <c r="D19" s="25">
        <v>12675</v>
      </c>
      <c r="E19" s="25">
        <v>21977</v>
      </c>
      <c r="F19" s="10">
        <f t="shared" si="0"/>
        <v>73.38856015779092</v>
      </c>
      <c r="G19" s="1"/>
      <c r="H19" s="1"/>
      <c r="I19" s="1"/>
    </row>
    <row r="20" spans="1:9" x14ac:dyDescent="0.25">
      <c r="A20" s="11" t="s">
        <v>54</v>
      </c>
      <c r="B20" s="26">
        <v>21302</v>
      </c>
      <c r="C20" s="26">
        <v>20300</v>
      </c>
      <c r="D20" s="26">
        <v>163923</v>
      </c>
      <c r="E20" s="26">
        <v>194278</v>
      </c>
      <c r="F20" s="13">
        <f t="shared" si="0"/>
        <v>18.517840693496339</v>
      </c>
      <c r="G20" s="1"/>
      <c r="H20" s="1"/>
      <c r="I20" s="1"/>
    </row>
    <row r="21" spans="1:9" x14ac:dyDescent="0.25">
      <c r="A21" s="8" t="s">
        <v>55</v>
      </c>
      <c r="B21" s="25">
        <v>7185</v>
      </c>
      <c r="C21" s="25">
        <v>11149</v>
      </c>
      <c r="D21" s="25">
        <v>82582</v>
      </c>
      <c r="E21" s="25">
        <v>75442</v>
      </c>
      <c r="F21" s="10">
        <f t="shared" si="0"/>
        <v>-8.6459519023515981</v>
      </c>
      <c r="G21" s="1"/>
      <c r="H21" s="1"/>
      <c r="I21" s="1"/>
    </row>
    <row r="22" spans="1:9" x14ac:dyDescent="0.25">
      <c r="A22" s="11" t="s">
        <v>56</v>
      </c>
      <c r="B22" s="26">
        <v>180458</v>
      </c>
      <c r="C22" s="26">
        <v>175662</v>
      </c>
      <c r="D22" s="26">
        <v>1545511</v>
      </c>
      <c r="E22" s="26">
        <v>1572140</v>
      </c>
      <c r="F22" s="13">
        <f t="shared" si="0"/>
        <v>1.7229900013652468</v>
      </c>
      <c r="G22" s="1"/>
      <c r="H22" s="1"/>
      <c r="I22" s="1"/>
    </row>
    <row r="23" spans="1:9" x14ac:dyDescent="0.25">
      <c r="A23" s="8" t="s">
        <v>57</v>
      </c>
      <c r="B23" s="25">
        <v>17374</v>
      </c>
      <c r="C23" s="25">
        <v>11375</v>
      </c>
      <c r="D23" s="25">
        <v>78031</v>
      </c>
      <c r="E23" s="25">
        <v>55557</v>
      </c>
      <c r="F23" s="10">
        <f t="shared" si="0"/>
        <v>-28.801373812971761</v>
      </c>
      <c r="G23" s="1"/>
      <c r="H23" s="1"/>
      <c r="I23" s="1"/>
    </row>
    <row r="24" spans="1:9" x14ac:dyDescent="0.25">
      <c r="A24" s="11" t="s">
        <v>58</v>
      </c>
      <c r="B24" s="26">
        <v>6017</v>
      </c>
      <c r="C24" s="26">
        <v>3112</v>
      </c>
      <c r="D24" s="26">
        <v>51565</v>
      </c>
      <c r="E24" s="26">
        <v>35447</v>
      </c>
      <c r="F24" s="13">
        <f t="shared" si="0"/>
        <v>-31.257635993406382</v>
      </c>
      <c r="G24" s="1"/>
      <c r="H24" s="1"/>
      <c r="I24" s="1"/>
    </row>
    <row r="25" spans="1:9" x14ac:dyDescent="0.25">
      <c r="A25" s="8" t="s">
        <v>59</v>
      </c>
      <c r="B25" s="25">
        <v>5484</v>
      </c>
      <c r="C25" s="25">
        <v>0</v>
      </c>
      <c r="D25" s="25">
        <v>24940</v>
      </c>
      <c r="E25" s="25">
        <v>210</v>
      </c>
      <c r="F25" s="10">
        <f t="shared" si="0"/>
        <v>-99.1579791499599</v>
      </c>
      <c r="G25" s="1"/>
      <c r="H25" s="1"/>
      <c r="I25" s="1"/>
    </row>
    <row r="26" spans="1:9" x14ac:dyDescent="0.25">
      <c r="A26" s="11" t="s">
        <v>60</v>
      </c>
      <c r="B26" s="26">
        <v>1951</v>
      </c>
      <c r="C26" s="26">
        <v>1126</v>
      </c>
      <c r="D26" s="26">
        <v>13849</v>
      </c>
      <c r="E26" s="26">
        <v>12620</v>
      </c>
      <c r="F26" s="13">
        <f t="shared" si="0"/>
        <v>-8.8742869521265106</v>
      </c>
      <c r="G26" s="1"/>
      <c r="H26" s="1"/>
      <c r="I26" s="1"/>
    </row>
    <row r="27" spans="1:9" x14ac:dyDescent="0.25">
      <c r="A27" s="8" t="s">
        <v>61</v>
      </c>
      <c r="B27" s="25">
        <v>3256</v>
      </c>
      <c r="C27" s="25">
        <v>3205</v>
      </c>
      <c r="D27" s="25">
        <v>34596</v>
      </c>
      <c r="E27" s="25">
        <v>32734</v>
      </c>
      <c r="F27" s="10">
        <f t="shared" si="0"/>
        <v>-5.3821251011677589</v>
      </c>
      <c r="G27" s="1"/>
      <c r="H27" s="1"/>
      <c r="I27" s="1"/>
    </row>
    <row r="28" spans="1:9" x14ac:dyDescent="0.25">
      <c r="A28" s="11" t="s">
        <v>62</v>
      </c>
      <c r="B28" s="26">
        <v>71716</v>
      </c>
      <c r="C28" s="26">
        <v>98725</v>
      </c>
      <c r="D28" s="26">
        <v>701022</v>
      </c>
      <c r="E28" s="26">
        <v>765091</v>
      </c>
      <c r="F28" s="13">
        <f t="shared" si="0"/>
        <v>9.1393708043399471</v>
      </c>
      <c r="G28" s="1"/>
      <c r="H28" s="1"/>
      <c r="I28" s="1"/>
    </row>
    <row r="29" spans="1:9" x14ac:dyDescent="0.25">
      <c r="A29" s="8" t="s">
        <v>63</v>
      </c>
      <c r="B29" s="25">
        <v>8653</v>
      </c>
      <c r="C29" s="25">
        <v>2877</v>
      </c>
      <c r="D29" s="25">
        <v>48904</v>
      </c>
      <c r="E29" s="25">
        <v>46876</v>
      </c>
      <c r="F29" s="10">
        <f t="shared" si="0"/>
        <v>-4.1469000490757395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15062</v>
      </c>
      <c r="C31" s="25">
        <v>4798</v>
      </c>
      <c r="D31" s="25">
        <v>135540</v>
      </c>
      <c r="E31" s="25">
        <v>116632</v>
      </c>
      <c r="F31" s="10">
        <f t="shared" si="0"/>
        <v>-13.950125424229014</v>
      </c>
      <c r="G31" s="1"/>
      <c r="H31" s="1"/>
      <c r="I31" s="1"/>
    </row>
    <row r="32" spans="1:9" x14ac:dyDescent="0.25">
      <c r="A32" s="11" t="s">
        <v>66</v>
      </c>
      <c r="B32" s="26">
        <v>16699</v>
      </c>
      <c r="C32" s="26">
        <v>13365</v>
      </c>
      <c r="D32" s="26">
        <v>184232</v>
      </c>
      <c r="E32" s="26">
        <v>235804</v>
      </c>
      <c r="F32" s="13">
        <f t="shared" si="0"/>
        <v>27.992965391462931</v>
      </c>
      <c r="G32" s="1"/>
      <c r="H32" s="1"/>
      <c r="I32" s="1"/>
    </row>
    <row r="33" spans="1:9" x14ac:dyDescent="0.25">
      <c r="A33" s="8" t="s">
        <v>67</v>
      </c>
      <c r="B33" s="25">
        <v>49367</v>
      </c>
      <c r="C33" s="25">
        <v>36425</v>
      </c>
      <c r="D33" s="25">
        <v>339808</v>
      </c>
      <c r="E33" s="25">
        <v>299176</v>
      </c>
      <c r="F33" s="10">
        <f t="shared" si="0"/>
        <v>-11.9573406158772</v>
      </c>
      <c r="G33" s="1"/>
      <c r="H33" s="1"/>
      <c r="I33" s="1"/>
    </row>
    <row r="34" spans="1:9" x14ac:dyDescent="0.25">
      <c r="A34" s="11" t="s">
        <v>68</v>
      </c>
      <c r="B34" s="26">
        <v>640</v>
      </c>
      <c r="C34" s="26">
        <v>988</v>
      </c>
      <c r="D34" s="26">
        <v>6594</v>
      </c>
      <c r="E34" s="26">
        <v>5679</v>
      </c>
      <c r="F34" s="13">
        <f t="shared" si="0"/>
        <v>-13.876251137397631</v>
      </c>
      <c r="G34" s="1"/>
      <c r="H34" s="1"/>
      <c r="I34" s="1"/>
    </row>
    <row r="35" spans="1:9" x14ac:dyDescent="0.25">
      <c r="A35" s="14" t="s">
        <v>69</v>
      </c>
      <c r="B35" s="15">
        <f>SUM(B7:B34)</f>
        <v>916364</v>
      </c>
      <c r="C35" s="15">
        <f t="shared" ref="C35:E35" si="1">SUM(C7:C34)</f>
        <v>871762</v>
      </c>
      <c r="D35" s="15">
        <f t="shared" si="1"/>
        <v>7797118</v>
      </c>
      <c r="E35" s="15">
        <f t="shared" si="1"/>
        <v>8058023</v>
      </c>
      <c r="F35" s="16">
        <f t="shared" si="0"/>
        <v>3.346172265188244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53310</v>
      </c>
      <c r="C38" s="41">
        <f>D7</f>
        <v>50396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2350523</v>
      </c>
      <c r="G38" s="42">
        <f>LOOKUP(E38,$A$38:$A$65,$C$38:$C$65)</f>
        <v>2318597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42634</v>
      </c>
      <c r="C39" s="41">
        <f t="shared" ref="C39:C65" si="5">D8</f>
        <v>58450</v>
      </c>
      <c r="D39" s="41">
        <f t="shared" ref="D39:D65" si="6">_xlfn.RANK.EQ(B39,$B$38:$B$65)+COUNTIF($B$38:$B$65,B39)-1</f>
        <v>19</v>
      </c>
      <c r="E39" s="42" t="str">
        <f t="shared" si="2"/>
        <v>LAS PALMAS</v>
      </c>
      <c r="F39" s="42">
        <f t="shared" ref="F39:F54" si="7">LOOKUP(E39,$A$38:$A$65,$B$38:$B$65)</f>
        <v>1572140</v>
      </c>
      <c r="G39" s="42">
        <f t="shared" ref="G39:G65" si="8">LOOKUP(E39,$A$38:$A$65,$C$38:$C$65)</f>
        <v>1545511</v>
      </c>
    </row>
    <row r="40" spans="1:9" x14ac:dyDescent="0.25">
      <c r="A40" s="42" t="str">
        <f t="shared" si="3"/>
        <v>ALMERIA</v>
      </c>
      <c r="B40" s="41">
        <f t="shared" si="4"/>
        <v>112756</v>
      </c>
      <c r="C40" s="41">
        <f t="shared" si="5"/>
        <v>106202</v>
      </c>
      <c r="D40" s="41">
        <f t="shared" si="6"/>
        <v>11</v>
      </c>
      <c r="E40" s="42" t="str">
        <f t="shared" si="2"/>
        <v>BARCELONA</v>
      </c>
      <c r="F40" s="42">
        <f t="shared" si="7"/>
        <v>1009830</v>
      </c>
      <c r="G40" s="42">
        <f t="shared" si="8"/>
        <v>925107</v>
      </c>
    </row>
    <row r="41" spans="1:9" x14ac:dyDescent="0.25">
      <c r="A41" s="42" t="str">
        <f t="shared" si="3"/>
        <v>AVILES</v>
      </c>
      <c r="B41" s="41">
        <f t="shared" si="4"/>
        <v>38076</v>
      </c>
      <c r="C41" s="41">
        <f t="shared" si="5"/>
        <v>45045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765091</v>
      </c>
      <c r="G41" s="42">
        <f t="shared" si="8"/>
        <v>701022</v>
      </c>
    </row>
    <row r="42" spans="1:9" x14ac:dyDescent="0.25">
      <c r="A42" s="42" t="str">
        <f t="shared" si="3"/>
        <v>BAHIA DE ALGECIRAS</v>
      </c>
      <c r="B42" s="41">
        <f t="shared" si="4"/>
        <v>2350523</v>
      </c>
      <c r="C42" s="41">
        <f t="shared" si="5"/>
        <v>2318597</v>
      </c>
      <c r="D42" s="41">
        <f t="shared" si="6"/>
        <v>1</v>
      </c>
      <c r="E42" s="42" t="str">
        <f t="shared" si="2"/>
        <v>CEUTA</v>
      </c>
      <c r="F42" s="42">
        <f t="shared" si="7"/>
        <v>422498</v>
      </c>
      <c r="G42" s="42">
        <f t="shared" si="8"/>
        <v>379693</v>
      </c>
    </row>
    <row r="43" spans="1:9" x14ac:dyDescent="0.25">
      <c r="A43" s="42" t="str">
        <f t="shared" si="3"/>
        <v>BAHIA DE CADIZ</v>
      </c>
      <c r="B43" s="41">
        <f t="shared" si="4"/>
        <v>61691</v>
      </c>
      <c r="C43" s="41">
        <f t="shared" si="5"/>
        <v>70916</v>
      </c>
      <c r="D43" s="41">
        <f t="shared" si="6"/>
        <v>15</v>
      </c>
      <c r="E43" s="42" t="str">
        <f t="shared" si="2"/>
        <v>VIGO</v>
      </c>
      <c r="F43" s="42">
        <f t="shared" si="7"/>
        <v>299176</v>
      </c>
      <c r="G43" s="42">
        <f t="shared" si="8"/>
        <v>339808</v>
      </c>
    </row>
    <row r="44" spans="1:9" x14ac:dyDescent="0.25">
      <c r="A44" s="42" t="str">
        <f t="shared" si="3"/>
        <v>BALEARES</v>
      </c>
      <c r="B44" s="41">
        <f t="shared" si="4"/>
        <v>271869</v>
      </c>
      <c r="C44" s="41">
        <f t="shared" si="5"/>
        <v>193670</v>
      </c>
      <c r="D44" s="41">
        <f t="shared" si="6"/>
        <v>7</v>
      </c>
      <c r="E44" s="42" t="str">
        <f t="shared" si="2"/>
        <v>BALEARES</v>
      </c>
      <c r="F44" s="42">
        <f t="shared" si="7"/>
        <v>271869</v>
      </c>
      <c r="G44" s="42">
        <f t="shared" si="8"/>
        <v>193670</v>
      </c>
    </row>
    <row r="45" spans="1:9" x14ac:dyDescent="0.25">
      <c r="A45" s="42" t="str">
        <f t="shared" si="3"/>
        <v>BARCELONA</v>
      </c>
      <c r="B45" s="41">
        <f t="shared" si="4"/>
        <v>1009830</v>
      </c>
      <c r="C45" s="41">
        <f t="shared" si="5"/>
        <v>925107</v>
      </c>
      <c r="D45" s="41">
        <f t="shared" si="6"/>
        <v>3</v>
      </c>
      <c r="E45" s="42" t="str">
        <f t="shared" si="2"/>
        <v>VALENCIA</v>
      </c>
      <c r="F45" s="42">
        <f t="shared" si="7"/>
        <v>235804</v>
      </c>
      <c r="G45" s="42">
        <f t="shared" si="8"/>
        <v>184232</v>
      </c>
    </row>
    <row r="46" spans="1:9" x14ac:dyDescent="0.25">
      <c r="A46" s="42" t="str">
        <f t="shared" si="3"/>
        <v>BILBAO</v>
      </c>
      <c r="B46" s="41">
        <f t="shared" si="4"/>
        <v>109985</v>
      </c>
      <c r="C46" s="41">
        <f t="shared" si="5"/>
        <v>105217</v>
      </c>
      <c r="D46" s="41">
        <f t="shared" si="6"/>
        <v>12</v>
      </c>
      <c r="E46" s="42" t="str">
        <f t="shared" si="2"/>
        <v>GIJON</v>
      </c>
      <c r="F46" s="42">
        <f t="shared" si="7"/>
        <v>194278</v>
      </c>
      <c r="G46" s="42">
        <f t="shared" si="8"/>
        <v>163923</v>
      </c>
    </row>
    <row r="47" spans="1:9" x14ac:dyDescent="0.25">
      <c r="A47" s="42" t="str">
        <f t="shared" si="3"/>
        <v>CARTAGENA</v>
      </c>
      <c r="B47" s="41">
        <f t="shared" si="4"/>
        <v>73040</v>
      </c>
      <c r="C47" s="41">
        <f t="shared" si="5"/>
        <v>85206</v>
      </c>
      <c r="D47" s="41">
        <f t="shared" si="6"/>
        <v>14</v>
      </c>
      <c r="E47" s="42" t="str">
        <f t="shared" si="2"/>
        <v>TARRAGONA</v>
      </c>
      <c r="F47" s="42">
        <f t="shared" si="7"/>
        <v>116632</v>
      </c>
      <c r="G47" s="42">
        <f t="shared" si="8"/>
        <v>135540</v>
      </c>
    </row>
    <row r="48" spans="1:9" x14ac:dyDescent="0.25">
      <c r="A48" s="42" t="str">
        <f t="shared" si="3"/>
        <v>CASTELLON</v>
      </c>
      <c r="B48" s="41">
        <f t="shared" si="4"/>
        <v>42148</v>
      </c>
      <c r="C48" s="41">
        <f t="shared" si="5"/>
        <v>34847</v>
      </c>
      <c r="D48" s="41">
        <f t="shared" si="6"/>
        <v>20</v>
      </c>
      <c r="E48" s="42" t="str">
        <f t="shared" si="2"/>
        <v>ALMERIA</v>
      </c>
      <c r="F48" s="42">
        <f t="shared" si="7"/>
        <v>112756</v>
      </c>
      <c r="G48" s="42">
        <f t="shared" si="8"/>
        <v>106202</v>
      </c>
    </row>
    <row r="49" spans="1:7" x14ac:dyDescent="0.25">
      <c r="A49" s="42" t="str">
        <f t="shared" si="3"/>
        <v>CEUTA</v>
      </c>
      <c r="B49" s="41">
        <f t="shared" si="4"/>
        <v>422498</v>
      </c>
      <c r="C49" s="41">
        <f t="shared" si="5"/>
        <v>379693</v>
      </c>
      <c r="D49" s="41">
        <f t="shared" si="6"/>
        <v>5</v>
      </c>
      <c r="E49" s="42" t="str">
        <f t="shared" si="2"/>
        <v>BILBAO</v>
      </c>
      <c r="F49" s="42">
        <f t="shared" si="7"/>
        <v>109985</v>
      </c>
      <c r="G49" s="42">
        <f t="shared" si="8"/>
        <v>105217</v>
      </c>
    </row>
    <row r="50" spans="1:7" x14ac:dyDescent="0.25">
      <c r="A50" s="42" t="str">
        <f t="shared" si="3"/>
        <v>FERROL-SAN CIBRAO</v>
      </c>
      <c r="B50" s="41">
        <f t="shared" si="4"/>
        <v>21977</v>
      </c>
      <c r="C50" s="41">
        <f t="shared" si="5"/>
        <v>12675</v>
      </c>
      <c r="D50" s="41">
        <f t="shared" si="6"/>
        <v>24</v>
      </c>
      <c r="E50" s="42" t="str">
        <f t="shared" si="2"/>
        <v>HUELVA</v>
      </c>
      <c r="F50" s="42">
        <f t="shared" si="7"/>
        <v>75442</v>
      </c>
      <c r="G50" s="42">
        <f t="shared" si="8"/>
        <v>82582</v>
      </c>
    </row>
    <row r="51" spans="1:7" x14ac:dyDescent="0.25">
      <c r="A51" s="42" t="str">
        <f t="shared" si="3"/>
        <v>GIJON</v>
      </c>
      <c r="B51" s="41">
        <f t="shared" si="4"/>
        <v>194278</v>
      </c>
      <c r="C51" s="41">
        <f t="shared" si="5"/>
        <v>163923</v>
      </c>
      <c r="D51" s="41">
        <f t="shared" si="6"/>
        <v>9</v>
      </c>
      <c r="E51" s="42" t="str">
        <f t="shared" si="2"/>
        <v>CARTAGENA</v>
      </c>
      <c r="F51" s="42">
        <f t="shared" si="7"/>
        <v>73040</v>
      </c>
      <c r="G51" s="42">
        <f t="shared" si="8"/>
        <v>85206</v>
      </c>
    </row>
    <row r="52" spans="1:7" x14ac:dyDescent="0.25">
      <c r="A52" s="42" t="str">
        <f t="shared" si="3"/>
        <v>HUELVA</v>
      </c>
      <c r="B52" s="41">
        <f t="shared" si="4"/>
        <v>75442</v>
      </c>
      <c r="C52" s="41">
        <f t="shared" si="5"/>
        <v>82582</v>
      </c>
      <c r="D52" s="41">
        <f t="shared" si="6"/>
        <v>13</v>
      </c>
      <c r="E52" s="42" t="str">
        <f t="shared" si="2"/>
        <v>BAHIA DE CADIZ</v>
      </c>
      <c r="F52" s="42">
        <f t="shared" si="7"/>
        <v>61691</v>
      </c>
      <c r="G52" s="42">
        <f t="shared" si="8"/>
        <v>70916</v>
      </c>
    </row>
    <row r="53" spans="1:7" x14ac:dyDescent="0.25">
      <c r="A53" s="42" t="str">
        <f t="shared" si="3"/>
        <v>LAS PALMAS</v>
      </c>
      <c r="B53" s="41">
        <f t="shared" si="4"/>
        <v>1572140</v>
      </c>
      <c r="C53" s="41">
        <f t="shared" si="5"/>
        <v>1545511</v>
      </c>
      <c r="D53" s="41">
        <f t="shared" si="6"/>
        <v>2</v>
      </c>
      <c r="E53" s="42" t="str">
        <f t="shared" si="2"/>
        <v>MALAGA</v>
      </c>
      <c r="F53" s="42">
        <f t="shared" si="7"/>
        <v>55557</v>
      </c>
      <c r="G53" s="42">
        <f t="shared" si="8"/>
        <v>78031</v>
      </c>
    </row>
    <row r="54" spans="1:7" x14ac:dyDescent="0.25">
      <c r="A54" s="42" t="str">
        <f t="shared" si="3"/>
        <v>MALAGA</v>
      </c>
      <c r="B54" s="41">
        <f t="shared" si="4"/>
        <v>55557</v>
      </c>
      <c r="C54" s="41">
        <f t="shared" si="5"/>
        <v>78031</v>
      </c>
      <c r="D54" s="41">
        <f t="shared" si="6"/>
        <v>16</v>
      </c>
      <c r="E54" s="42" t="str">
        <f t="shared" si="2"/>
        <v>A CORUÑA</v>
      </c>
      <c r="F54" s="42">
        <f t="shared" si="7"/>
        <v>53310</v>
      </c>
      <c r="G54" s="42">
        <f t="shared" si="8"/>
        <v>50396</v>
      </c>
    </row>
    <row r="55" spans="1:7" x14ac:dyDescent="0.25">
      <c r="A55" s="42" t="str">
        <f t="shared" si="3"/>
        <v>MARIN Y RIA DE PONTEVEDRA</v>
      </c>
      <c r="B55" s="41">
        <f t="shared" si="4"/>
        <v>35447</v>
      </c>
      <c r="C55" s="41">
        <f t="shared" si="5"/>
        <v>51565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46876</v>
      </c>
      <c r="G55" s="42">
        <f t="shared" si="8"/>
        <v>48904</v>
      </c>
    </row>
    <row r="56" spans="1:7" x14ac:dyDescent="0.25">
      <c r="A56" s="42" t="str">
        <f t="shared" si="3"/>
        <v>MELILLA</v>
      </c>
      <c r="B56" s="41">
        <f t="shared" si="4"/>
        <v>210</v>
      </c>
      <c r="C56" s="41">
        <f t="shared" si="5"/>
        <v>24940</v>
      </c>
      <c r="D56" s="41">
        <f t="shared" si="6"/>
        <v>27</v>
      </c>
      <c r="E56" s="42" t="str">
        <f t="shared" si="2"/>
        <v>ALICANTE</v>
      </c>
      <c r="F56" s="42">
        <f t="shared" si="9"/>
        <v>42634</v>
      </c>
      <c r="G56" s="42">
        <f t="shared" si="8"/>
        <v>58450</v>
      </c>
    </row>
    <row r="57" spans="1:7" x14ac:dyDescent="0.25">
      <c r="A57" s="42" t="str">
        <f t="shared" si="3"/>
        <v>MOTRIL</v>
      </c>
      <c r="B57" s="41">
        <f t="shared" si="4"/>
        <v>12620</v>
      </c>
      <c r="C57" s="41">
        <f t="shared" si="5"/>
        <v>13849</v>
      </c>
      <c r="D57" s="41">
        <f t="shared" si="6"/>
        <v>25</v>
      </c>
      <c r="E57" s="42" t="str">
        <f t="shared" si="2"/>
        <v>CASTELLON</v>
      </c>
      <c r="F57" s="42">
        <f t="shared" si="9"/>
        <v>42148</v>
      </c>
      <c r="G57" s="42">
        <f t="shared" si="8"/>
        <v>34847</v>
      </c>
    </row>
    <row r="58" spans="1:7" x14ac:dyDescent="0.25">
      <c r="A58" s="42" t="str">
        <f t="shared" si="3"/>
        <v>PASAIA</v>
      </c>
      <c r="B58" s="41">
        <f t="shared" si="4"/>
        <v>32734</v>
      </c>
      <c r="C58" s="41">
        <f t="shared" si="5"/>
        <v>34596</v>
      </c>
      <c r="D58" s="41">
        <f t="shared" si="6"/>
        <v>23</v>
      </c>
      <c r="E58" s="42" t="str">
        <f t="shared" si="2"/>
        <v>AVILES</v>
      </c>
      <c r="F58" s="42">
        <f t="shared" si="9"/>
        <v>38076</v>
      </c>
      <c r="G58" s="42">
        <f t="shared" si="8"/>
        <v>45045</v>
      </c>
    </row>
    <row r="59" spans="1:7" x14ac:dyDescent="0.25">
      <c r="A59" s="42" t="str">
        <f t="shared" si="3"/>
        <v>SANTA CRUZ DE TENERIFE</v>
      </c>
      <c r="B59" s="41">
        <f t="shared" si="4"/>
        <v>765091</v>
      </c>
      <c r="C59" s="41">
        <f t="shared" si="5"/>
        <v>701022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35447</v>
      </c>
      <c r="G59" s="42">
        <f t="shared" si="8"/>
        <v>51565</v>
      </c>
    </row>
    <row r="60" spans="1:7" x14ac:dyDescent="0.25">
      <c r="A60" s="42" t="str">
        <f t="shared" si="3"/>
        <v>SANTANDER</v>
      </c>
      <c r="B60" s="41">
        <f t="shared" si="4"/>
        <v>46876</v>
      </c>
      <c r="C60" s="41">
        <f t="shared" si="5"/>
        <v>48904</v>
      </c>
      <c r="D60" s="41">
        <f t="shared" si="6"/>
        <v>18</v>
      </c>
      <c r="E60" s="42" t="str">
        <f t="shared" si="2"/>
        <v>PASAIA</v>
      </c>
      <c r="F60" s="42">
        <f t="shared" si="9"/>
        <v>32734</v>
      </c>
      <c r="G60" s="42">
        <f t="shared" si="8"/>
        <v>34596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21977</v>
      </c>
      <c r="G61" s="42">
        <f t="shared" si="8"/>
        <v>12675</v>
      </c>
    </row>
    <row r="62" spans="1:7" x14ac:dyDescent="0.25">
      <c r="A62" s="42" t="str">
        <f t="shared" si="3"/>
        <v>TARRAGONA</v>
      </c>
      <c r="B62" s="41">
        <f t="shared" si="4"/>
        <v>116632</v>
      </c>
      <c r="C62" s="41">
        <f t="shared" si="5"/>
        <v>135540</v>
      </c>
      <c r="D62" s="41">
        <f t="shared" si="6"/>
        <v>10</v>
      </c>
      <c r="E62" s="42" t="str">
        <f t="shared" si="2"/>
        <v>MOTRIL</v>
      </c>
      <c r="F62" s="42">
        <f t="shared" si="9"/>
        <v>12620</v>
      </c>
      <c r="G62" s="42">
        <f t="shared" si="8"/>
        <v>13849</v>
      </c>
    </row>
    <row r="63" spans="1:7" x14ac:dyDescent="0.25">
      <c r="A63" s="42" t="str">
        <f t="shared" si="3"/>
        <v>VALENCIA</v>
      </c>
      <c r="B63" s="41">
        <f t="shared" si="4"/>
        <v>235804</v>
      </c>
      <c r="C63" s="41">
        <f t="shared" si="5"/>
        <v>184232</v>
      </c>
      <c r="D63" s="41">
        <f t="shared" si="6"/>
        <v>8</v>
      </c>
      <c r="E63" s="42" t="str">
        <f t="shared" si="2"/>
        <v>VILAGARCIA</v>
      </c>
      <c r="F63" s="42">
        <f t="shared" si="9"/>
        <v>5679</v>
      </c>
      <c r="G63" s="42">
        <f t="shared" si="8"/>
        <v>6594</v>
      </c>
    </row>
    <row r="64" spans="1:7" x14ac:dyDescent="0.25">
      <c r="A64" s="42" t="str">
        <f t="shared" si="3"/>
        <v>VIGO</v>
      </c>
      <c r="B64" s="41">
        <f t="shared" si="4"/>
        <v>299176</v>
      </c>
      <c r="C64" s="41">
        <f t="shared" si="5"/>
        <v>339808</v>
      </c>
      <c r="D64" s="41">
        <f t="shared" si="6"/>
        <v>6</v>
      </c>
      <c r="E64" s="42" t="str">
        <f t="shared" si="2"/>
        <v>MELILLA</v>
      </c>
      <c r="F64" s="42">
        <f t="shared" si="9"/>
        <v>210</v>
      </c>
      <c r="G64" s="42">
        <f t="shared" si="8"/>
        <v>24940</v>
      </c>
    </row>
    <row r="65" spans="1:7" x14ac:dyDescent="0.25">
      <c r="A65" s="42" t="str">
        <f t="shared" si="3"/>
        <v>VILAGARCIA</v>
      </c>
      <c r="B65" s="41">
        <f t="shared" si="4"/>
        <v>5679</v>
      </c>
      <c r="C65" s="41">
        <f t="shared" si="5"/>
        <v>6594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56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14646</v>
      </c>
      <c r="E10" s="28">
        <v>1978</v>
      </c>
      <c r="F10" s="13">
        <f t="shared" si="0"/>
        <v>-86.494606035777693</v>
      </c>
      <c r="G10" s="1"/>
      <c r="H10" s="1"/>
      <c r="I10" s="1"/>
    </row>
    <row r="11" spans="1:12" x14ac:dyDescent="0.25">
      <c r="A11" s="8" t="s">
        <v>45</v>
      </c>
      <c r="B11" s="27">
        <v>3276748</v>
      </c>
      <c r="C11" s="27">
        <v>3387897</v>
      </c>
      <c r="D11" s="27">
        <v>26575319</v>
      </c>
      <c r="E11" s="27">
        <v>29853835</v>
      </c>
      <c r="F11" s="10">
        <f t="shared" si="0"/>
        <v>12.336694810700109</v>
      </c>
      <c r="G11" s="1"/>
      <c r="H11" s="1"/>
      <c r="I11" s="1"/>
    </row>
    <row r="12" spans="1:12" x14ac:dyDescent="0.25">
      <c r="A12" s="11" t="s">
        <v>46</v>
      </c>
      <c r="B12" s="28">
        <v>61547</v>
      </c>
      <c r="C12" s="28">
        <v>234661</v>
      </c>
      <c r="D12" s="28">
        <v>150847</v>
      </c>
      <c r="E12" s="28">
        <v>1813720</v>
      </c>
      <c r="F12" s="13">
        <f t="shared" si="0"/>
        <v>1102.3573554661345</v>
      </c>
      <c r="G12" s="1"/>
      <c r="H12" s="1"/>
      <c r="I12" s="1"/>
    </row>
    <row r="13" spans="1:12" x14ac:dyDescent="0.25">
      <c r="A13" s="8" t="s">
        <v>47</v>
      </c>
      <c r="B13" s="27">
        <v>1366</v>
      </c>
      <c r="C13" s="27">
        <v>1733</v>
      </c>
      <c r="D13" s="27">
        <v>18133</v>
      </c>
      <c r="E13" s="27">
        <v>18551</v>
      </c>
      <c r="F13" s="10">
        <f t="shared" si="0"/>
        <v>2.3051894336292946</v>
      </c>
      <c r="G13" s="1"/>
      <c r="H13" s="1"/>
      <c r="I13" s="1"/>
    </row>
    <row r="14" spans="1:12" x14ac:dyDescent="0.25">
      <c r="A14" s="11" t="s">
        <v>48</v>
      </c>
      <c r="B14" s="28">
        <v>1204025</v>
      </c>
      <c r="C14" s="28">
        <v>925104</v>
      </c>
      <c r="D14" s="28">
        <v>8078346</v>
      </c>
      <c r="E14" s="28">
        <v>9007568</v>
      </c>
      <c r="F14" s="13">
        <f t="shared" si="0"/>
        <v>11.502626899120187</v>
      </c>
      <c r="G14" s="1"/>
      <c r="H14" s="1"/>
      <c r="I14" s="1"/>
    </row>
    <row r="15" spans="1:12" x14ac:dyDescent="0.25">
      <c r="A15" s="8" t="s">
        <v>49</v>
      </c>
      <c r="B15" s="27">
        <v>125060</v>
      </c>
      <c r="C15" s="27">
        <v>194385</v>
      </c>
      <c r="D15" s="27">
        <v>833877</v>
      </c>
      <c r="E15" s="27">
        <v>776080</v>
      </c>
      <c r="F15" s="10">
        <f t="shared" si="0"/>
        <v>-6.9311181385264291</v>
      </c>
      <c r="G15" s="1"/>
      <c r="H15" s="1"/>
      <c r="I15" s="1"/>
    </row>
    <row r="16" spans="1:12" x14ac:dyDescent="0.25">
      <c r="A16" s="11" t="s">
        <v>50</v>
      </c>
      <c r="B16" s="28">
        <v>3461</v>
      </c>
      <c r="C16" s="28">
        <v>0</v>
      </c>
      <c r="D16" s="28">
        <v>6922</v>
      </c>
      <c r="E16" s="28">
        <v>2230</v>
      </c>
      <c r="F16" s="13">
        <f t="shared" si="0"/>
        <v>-67.78387749205433</v>
      </c>
      <c r="G16" s="1"/>
      <c r="H16" s="1"/>
      <c r="I16" s="1"/>
    </row>
    <row r="17" spans="1:9" x14ac:dyDescent="0.25">
      <c r="A17" s="8" t="s">
        <v>51</v>
      </c>
      <c r="B17" s="27">
        <v>254</v>
      </c>
      <c r="C17" s="27">
        <v>0</v>
      </c>
      <c r="D17" s="27">
        <v>2010</v>
      </c>
      <c r="E17" s="27">
        <v>1077</v>
      </c>
      <c r="F17" s="10">
        <f t="shared" si="0"/>
        <v>-46.417910447761194</v>
      </c>
      <c r="G17" s="1"/>
      <c r="H17" s="1"/>
      <c r="I17" s="1"/>
    </row>
    <row r="18" spans="1:9" x14ac:dyDescent="0.25">
      <c r="A18" s="11" t="s">
        <v>52</v>
      </c>
      <c r="B18" s="28">
        <v>88892</v>
      </c>
      <c r="C18" s="28">
        <v>51919</v>
      </c>
      <c r="D18" s="28">
        <v>687634</v>
      </c>
      <c r="E18" s="28">
        <v>703977</v>
      </c>
      <c r="F18" s="13">
        <f t="shared" si="0"/>
        <v>2.376700395850122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13486</v>
      </c>
      <c r="C20" s="28">
        <v>28481</v>
      </c>
      <c r="D20" s="28">
        <v>123509</v>
      </c>
      <c r="E20" s="28">
        <v>203517</v>
      </c>
      <c r="F20" s="13">
        <f t="shared" si="0"/>
        <v>64.779084924985227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871490</v>
      </c>
      <c r="C22" s="28">
        <v>958497</v>
      </c>
      <c r="D22" s="28">
        <v>7350826</v>
      </c>
      <c r="E22" s="28">
        <v>7874729</v>
      </c>
      <c r="F22" s="13">
        <f t="shared" si="0"/>
        <v>7.1271310190174546</v>
      </c>
      <c r="G22" s="1"/>
      <c r="H22" s="1"/>
      <c r="I22" s="1"/>
    </row>
    <row r="23" spans="1:9" x14ac:dyDescent="0.25">
      <c r="A23" s="8" t="s">
        <v>57</v>
      </c>
      <c r="B23" s="27">
        <v>234876</v>
      </c>
      <c r="C23" s="27">
        <v>115976</v>
      </c>
      <c r="D23" s="27">
        <v>2178513</v>
      </c>
      <c r="E23" s="27">
        <v>1382954</v>
      </c>
      <c r="F23" s="10">
        <f t="shared" si="0"/>
        <v>-36.518441707715311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10</v>
      </c>
      <c r="D24" s="28">
        <v>335</v>
      </c>
      <c r="E24" s="28">
        <v>10284</v>
      </c>
      <c r="F24" s="13">
        <f t="shared" si="0"/>
        <v>2969.8507462686566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10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28">
        <v>7678</v>
      </c>
      <c r="C26" s="28">
        <v>0</v>
      </c>
      <c r="D26" s="28">
        <v>7692</v>
      </c>
      <c r="E26" s="28">
        <v>7</v>
      </c>
      <c r="F26" s="13">
        <f t="shared" si="0"/>
        <v>-99.908996359854399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25940</v>
      </c>
      <c r="C28" s="28">
        <v>39306</v>
      </c>
      <c r="D28" s="28">
        <v>248646</v>
      </c>
      <c r="E28" s="28">
        <v>282348</v>
      </c>
      <c r="F28" s="13">
        <f t="shared" si="0"/>
        <v>13.554209599189207</v>
      </c>
      <c r="G28" s="1"/>
      <c r="H28" s="1"/>
      <c r="I28" s="1"/>
    </row>
    <row r="29" spans="1:9" x14ac:dyDescent="0.25">
      <c r="A29" s="8" t="s">
        <v>63</v>
      </c>
      <c r="B29" s="27">
        <v>356</v>
      </c>
      <c r="C29" s="27">
        <v>1113</v>
      </c>
      <c r="D29" s="27">
        <v>8914</v>
      </c>
      <c r="E29" s="27">
        <v>9696</v>
      </c>
      <c r="F29" s="10">
        <f t="shared" si="0"/>
        <v>8.7727170742652021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221522</v>
      </c>
      <c r="C31" s="27">
        <v>279682</v>
      </c>
      <c r="D31" s="27">
        <v>1994434</v>
      </c>
      <c r="E31" s="27">
        <v>2836119</v>
      </c>
      <c r="F31" s="10">
        <f t="shared" si="0"/>
        <v>42.201697323651729</v>
      </c>
      <c r="G31" s="1"/>
      <c r="H31" s="1"/>
      <c r="I31" s="1"/>
    </row>
    <row r="32" spans="1:9" x14ac:dyDescent="0.25">
      <c r="A32" s="11" t="s">
        <v>66</v>
      </c>
      <c r="B32" s="28">
        <v>864472</v>
      </c>
      <c r="C32" s="28">
        <v>1109254</v>
      </c>
      <c r="D32" s="28">
        <v>8022308</v>
      </c>
      <c r="E32" s="28">
        <v>10490840</v>
      </c>
      <c r="F32" s="13">
        <f t="shared" si="0"/>
        <v>30.770845497330697</v>
      </c>
      <c r="G32" s="1"/>
      <c r="H32" s="1"/>
      <c r="I32" s="1"/>
    </row>
    <row r="33" spans="1:9" x14ac:dyDescent="0.25">
      <c r="A33" s="8" t="s">
        <v>67</v>
      </c>
      <c r="B33" s="27">
        <v>15320</v>
      </c>
      <c r="C33" s="27">
        <v>13824</v>
      </c>
      <c r="D33" s="27">
        <v>73681</v>
      </c>
      <c r="E33" s="27">
        <v>104207</v>
      </c>
      <c r="F33" s="10">
        <f t="shared" si="0"/>
        <v>41.429948019163703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3276</v>
      </c>
      <c r="D34" s="28">
        <v>0</v>
      </c>
      <c r="E34" s="28">
        <v>26757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7016493</v>
      </c>
      <c r="C35" s="15">
        <f t="shared" ref="C35:E35" si="1">SUM(C7:C34)</f>
        <v>7345118</v>
      </c>
      <c r="D35" s="15">
        <f t="shared" si="1"/>
        <v>56376658</v>
      </c>
      <c r="E35" s="15">
        <f t="shared" si="1"/>
        <v>65400594</v>
      </c>
      <c r="F35" s="16">
        <f t="shared" si="0"/>
        <v>16.006511063497243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29853835</v>
      </c>
      <c r="G38" s="42">
        <f>LOOKUP(E38,$A$38:$A$65,$C$38:$C$65)</f>
        <v>26575319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10490840</v>
      </c>
      <c r="G39" s="42">
        <f t="shared" ref="G39:G65" si="8">LOOKUP(E39,$A$38:$A$65,$C$38:$C$65)</f>
        <v>8022308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9007568</v>
      </c>
      <c r="G40" s="42">
        <f t="shared" si="8"/>
        <v>8078346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14646</v>
      </c>
      <c r="D41" s="41">
        <f t="shared" si="6"/>
        <v>18</v>
      </c>
      <c r="E41" s="42" t="str">
        <f t="shared" si="2"/>
        <v>LAS PALMAS</v>
      </c>
      <c r="F41" s="42">
        <f t="shared" si="7"/>
        <v>7874729</v>
      </c>
      <c r="G41" s="42">
        <f t="shared" si="8"/>
        <v>7350826</v>
      </c>
    </row>
    <row r="42" spans="1:9" x14ac:dyDescent="0.25">
      <c r="A42" s="42" t="str">
        <f t="shared" si="3"/>
        <v>BAHIA DE ALGECIRAS</v>
      </c>
      <c r="B42" s="41">
        <f t="shared" si="4"/>
        <v>29853835</v>
      </c>
      <c r="C42" s="41">
        <f t="shared" si="5"/>
        <v>26575319</v>
      </c>
      <c r="D42" s="41">
        <f t="shared" si="6"/>
        <v>1</v>
      </c>
      <c r="E42" s="42" t="str">
        <f t="shared" si="2"/>
        <v>TARRAGONA</v>
      </c>
      <c r="F42" s="42">
        <f t="shared" si="7"/>
        <v>2836119</v>
      </c>
      <c r="G42" s="42">
        <f t="shared" si="8"/>
        <v>1994434</v>
      </c>
    </row>
    <row r="43" spans="1:9" x14ac:dyDescent="0.25">
      <c r="A43" s="42" t="str">
        <f t="shared" si="3"/>
        <v>BAHIA DE CADIZ</v>
      </c>
      <c r="B43" s="41">
        <f t="shared" si="4"/>
        <v>1813720</v>
      </c>
      <c r="C43" s="41">
        <f t="shared" si="5"/>
        <v>150847</v>
      </c>
      <c r="D43" s="41">
        <f t="shared" si="6"/>
        <v>6</v>
      </c>
      <c r="E43" s="42" t="str">
        <f t="shared" si="2"/>
        <v>BAHIA DE CADIZ</v>
      </c>
      <c r="F43" s="42">
        <f t="shared" si="7"/>
        <v>1813720</v>
      </c>
      <c r="G43" s="42">
        <f t="shared" si="8"/>
        <v>150847</v>
      </c>
    </row>
    <row r="44" spans="1:9" x14ac:dyDescent="0.25">
      <c r="A44" s="42" t="str">
        <f t="shared" si="3"/>
        <v>BALEARES</v>
      </c>
      <c r="B44" s="41">
        <f t="shared" si="4"/>
        <v>18551</v>
      </c>
      <c r="C44" s="41">
        <f t="shared" si="5"/>
        <v>18133</v>
      </c>
      <c r="D44" s="41">
        <f t="shared" si="6"/>
        <v>14</v>
      </c>
      <c r="E44" s="42" t="str">
        <f t="shared" si="2"/>
        <v>MALAGA</v>
      </c>
      <c r="F44" s="42">
        <f t="shared" si="7"/>
        <v>1382954</v>
      </c>
      <c r="G44" s="42">
        <f t="shared" si="8"/>
        <v>2178513</v>
      </c>
    </row>
    <row r="45" spans="1:9" x14ac:dyDescent="0.25">
      <c r="A45" s="42" t="str">
        <f t="shared" si="3"/>
        <v>BARCELONA</v>
      </c>
      <c r="B45" s="41">
        <f t="shared" si="4"/>
        <v>9007568</v>
      </c>
      <c r="C45" s="41">
        <f t="shared" si="5"/>
        <v>8078346</v>
      </c>
      <c r="D45" s="41">
        <f t="shared" si="6"/>
        <v>3</v>
      </c>
      <c r="E45" s="42" t="str">
        <f t="shared" si="2"/>
        <v>BILBAO</v>
      </c>
      <c r="F45" s="42">
        <f t="shared" si="7"/>
        <v>776080</v>
      </c>
      <c r="G45" s="42">
        <f t="shared" si="8"/>
        <v>833877</v>
      </c>
    </row>
    <row r="46" spans="1:9" x14ac:dyDescent="0.25">
      <c r="A46" s="42" t="str">
        <f t="shared" si="3"/>
        <v>BILBAO</v>
      </c>
      <c r="B46" s="41">
        <f t="shared" si="4"/>
        <v>776080</v>
      </c>
      <c r="C46" s="41">
        <f t="shared" si="5"/>
        <v>833877</v>
      </c>
      <c r="D46" s="41">
        <f t="shared" si="6"/>
        <v>8</v>
      </c>
      <c r="E46" s="42" t="str">
        <f t="shared" si="2"/>
        <v>CEUTA</v>
      </c>
      <c r="F46" s="42">
        <f t="shared" si="7"/>
        <v>703977</v>
      </c>
      <c r="G46" s="42">
        <f t="shared" si="8"/>
        <v>687634</v>
      </c>
    </row>
    <row r="47" spans="1:9" x14ac:dyDescent="0.25">
      <c r="A47" s="42" t="str">
        <f t="shared" si="3"/>
        <v>CARTAGENA</v>
      </c>
      <c r="B47" s="41">
        <f t="shared" si="4"/>
        <v>2230</v>
      </c>
      <c r="C47" s="41">
        <f t="shared" si="5"/>
        <v>6922</v>
      </c>
      <c r="D47" s="41">
        <f t="shared" si="6"/>
        <v>17</v>
      </c>
      <c r="E47" s="42" t="str">
        <f t="shared" si="2"/>
        <v>SANTA CRUZ DE TENERIFE</v>
      </c>
      <c r="F47" s="42">
        <f t="shared" si="7"/>
        <v>282348</v>
      </c>
      <c r="G47" s="42">
        <f t="shared" si="8"/>
        <v>248646</v>
      </c>
    </row>
    <row r="48" spans="1:9" x14ac:dyDescent="0.25">
      <c r="A48" s="42" t="str">
        <f t="shared" si="3"/>
        <v>CASTELLON</v>
      </c>
      <c r="B48" s="41">
        <f t="shared" si="4"/>
        <v>1077</v>
      </c>
      <c r="C48" s="41">
        <f t="shared" si="5"/>
        <v>2010</v>
      </c>
      <c r="D48" s="41">
        <f t="shared" si="6"/>
        <v>19</v>
      </c>
      <c r="E48" s="42" t="str">
        <f t="shared" si="2"/>
        <v>GIJON</v>
      </c>
      <c r="F48" s="42">
        <f t="shared" si="7"/>
        <v>203517</v>
      </c>
      <c r="G48" s="42">
        <f t="shared" si="8"/>
        <v>123509</v>
      </c>
    </row>
    <row r="49" spans="1:7" x14ac:dyDescent="0.25">
      <c r="A49" s="42" t="str">
        <f t="shared" si="3"/>
        <v>CEUTA</v>
      </c>
      <c r="B49" s="41">
        <f t="shared" si="4"/>
        <v>703977</v>
      </c>
      <c r="C49" s="41">
        <f t="shared" si="5"/>
        <v>687634</v>
      </c>
      <c r="D49" s="41">
        <f t="shared" si="6"/>
        <v>9</v>
      </c>
      <c r="E49" s="42" t="str">
        <f t="shared" si="2"/>
        <v>VIGO</v>
      </c>
      <c r="F49" s="42">
        <f t="shared" si="7"/>
        <v>104207</v>
      </c>
      <c r="G49" s="42">
        <f t="shared" si="8"/>
        <v>73681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26757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203517</v>
      </c>
      <c r="C51" s="41">
        <f t="shared" si="5"/>
        <v>123509</v>
      </c>
      <c r="D51" s="41">
        <f t="shared" si="6"/>
        <v>11</v>
      </c>
      <c r="E51" s="42" t="str">
        <f t="shared" si="2"/>
        <v>BALEARES</v>
      </c>
      <c r="F51" s="42">
        <f t="shared" si="7"/>
        <v>18551</v>
      </c>
      <c r="G51" s="42">
        <f t="shared" si="8"/>
        <v>18133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10284</v>
      </c>
      <c r="G52" s="42">
        <f t="shared" si="8"/>
        <v>335</v>
      </c>
    </row>
    <row r="53" spans="1:7" x14ac:dyDescent="0.25">
      <c r="A53" s="42" t="str">
        <f t="shared" si="3"/>
        <v>LAS PALMAS</v>
      </c>
      <c r="B53" s="41">
        <f t="shared" si="4"/>
        <v>7874729</v>
      </c>
      <c r="C53" s="41">
        <f t="shared" si="5"/>
        <v>7350826</v>
      </c>
      <c r="D53" s="41">
        <f t="shared" si="6"/>
        <v>4</v>
      </c>
      <c r="E53" s="42" t="str">
        <f t="shared" si="2"/>
        <v>SANTANDER</v>
      </c>
      <c r="F53" s="42">
        <f t="shared" si="7"/>
        <v>9696</v>
      </c>
      <c r="G53" s="42">
        <f t="shared" si="8"/>
        <v>8914</v>
      </c>
    </row>
    <row r="54" spans="1:7" x14ac:dyDescent="0.25">
      <c r="A54" s="42" t="str">
        <f t="shared" si="3"/>
        <v>MALAGA</v>
      </c>
      <c r="B54" s="41">
        <f t="shared" si="4"/>
        <v>1382954</v>
      </c>
      <c r="C54" s="41">
        <f t="shared" si="5"/>
        <v>2178513</v>
      </c>
      <c r="D54" s="41">
        <f t="shared" si="6"/>
        <v>7</v>
      </c>
      <c r="E54" s="42" t="str">
        <f t="shared" si="2"/>
        <v>CARTAGENA</v>
      </c>
      <c r="F54" s="42">
        <f t="shared" si="7"/>
        <v>2230</v>
      </c>
      <c r="G54" s="42">
        <f t="shared" si="8"/>
        <v>6922</v>
      </c>
    </row>
    <row r="55" spans="1:7" x14ac:dyDescent="0.25">
      <c r="A55" s="42" t="str">
        <f t="shared" si="3"/>
        <v>MARIN Y RIA DE PONTEVEDRA</v>
      </c>
      <c r="B55" s="41">
        <f t="shared" si="4"/>
        <v>10284</v>
      </c>
      <c r="C55" s="41">
        <f t="shared" si="5"/>
        <v>335</v>
      </c>
      <c r="D55" s="41">
        <f t="shared" si="6"/>
        <v>15</v>
      </c>
      <c r="E55" s="42" t="str">
        <f t="shared" si="2"/>
        <v>AVILES</v>
      </c>
      <c r="F55" s="42">
        <f t="shared" ref="F55:F65" si="9">LOOKUP(E55,$A$38:$A$65,$B$38:$B$65)</f>
        <v>1978</v>
      </c>
      <c r="G55" s="42">
        <f t="shared" si="8"/>
        <v>14646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10</v>
      </c>
      <c r="D56" s="41">
        <f t="shared" si="6"/>
        <v>28</v>
      </c>
      <c r="E56" s="42" t="str">
        <f t="shared" si="2"/>
        <v>CASTELLON</v>
      </c>
      <c r="F56" s="42">
        <f t="shared" si="9"/>
        <v>1077</v>
      </c>
      <c r="G56" s="42">
        <f t="shared" si="8"/>
        <v>2010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7692</v>
      </c>
      <c r="D57" s="41">
        <f t="shared" si="6"/>
        <v>21</v>
      </c>
      <c r="E57" s="42" t="str">
        <f t="shared" si="2"/>
        <v>SEVILLA</v>
      </c>
      <c r="F57" s="42">
        <f t="shared" si="9"/>
        <v>120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7</v>
      </c>
      <c r="G58" s="42">
        <f t="shared" si="8"/>
        <v>7692</v>
      </c>
    </row>
    <row r="59" spans="1:7" x14ac:dyDescent="0.25">
      <c r="A59" s="42" t="str">
        <f t="shared" si="3"/>
        <v>SANTA CRUZ DE TENERIFE</v>
      </c>
      <c r="B59" s="41">
        <f t="shared" si="4"/>
        <v>282348</v>
      </c>
      <c r="C59" s="41">
        <f t="shared" si="5"/>
        <v>248646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9696</v>
      </c>
      <c r="C60" s="41">
        <f t="shared" si="5"/>
        <v>8914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2836119</v>
      </c>
      <c r="C62" s="41">
        <f t="shared" si="5"/>
        <v>1994434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10490840</v>
      </c>
      <c r="C63" s="41">
        <f t="shared" si="5"/>
        <v>8022308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104207</v>
      </c>
      <c r="C64" s="41">
        <f t="shared" si="5"/>
        <v>73681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26757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56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3276466</v>
      </c>
      <c r="C11" s="29">
        <v>3387758</v>
      </c>
      <c r="D11" s="29">
        <v>26568330</v>
      </c>
      <c r="E11" s="29">
        <v>29687482</v>
      </c>
      <c r="F11" s="10">
        <f t="shared" si="0"/>
        <v>11.740113134698348</v>
      </c>
      <c r="G11" s="1"/>
      <c r="H11" s="1"/>
      <c r="I11" s="1"/>
    </row>
    <row r="12" spans="1:12" x14ac:dyDescent="0.25">
      <c r="A12" s="11" t="s">
        <v>46</v>
      </c>
      <c r="B12" s="30">
        <v>12637</v>
      </c>
      <c r="C12" s="30">
        <v>13425</v>
      </c>
      <c r="D12" s="30">
        <v>85995</v>
      </c>
      <c r="E12" s="30">
        <v>24165</v>
      </c>
      <c r="F12" s="13">
        <f t="shared" si="0"/>
        <v>-71.899529042386177</v>
      </c>
      <c r="G12" s="1"/>
      <c r="H12" s="1"/>
      <c r="I12" s="1"/>
    </row>
    <row r="13" spans="1:12" x14ac:dyDescent="0.25">
      <c r="A13" s="8" t="s">
        <v>47</v>
      </c>
      <c r="B13" s="29">
        <v>253</v>
      </c>
      <c r="C13" s="29">
        <v>145</v>
      </c>
      <c r="D13" s="29">
        <v>3791</v>
      </c>
      <c r="E13" s="29">
        <v>2749</v>
      </c>
      <c r="F13" s="10">
        <f t="shared" si="0"/>
        <v>-27.486151411237145</v>
      </c>
      <c r="G13" s="1"/>
      <c r="H13" s="1"/>
      <c r="I13" s="1"/>
    </row>
    <row r="14" spans="1:12" x14ac:dyDescent="0.25">
      <c r="A14" s="11" t="s">
        <v>48</v>
      </c>
      <c r="B14" s="30">
        <v>799963</v>
      </c>
      <c r="C14" s="30">
        <v>876125</v>
      </c>
      <c r="D14" s="30">
        <v>7459675</v>
      </c>
      <c r="E14" s="30">
        <v>8598789</v>
      </c>
      <c r="F14" s="13">
        <f t="shared" si="0"/>
        <v>15.270289925499441</v>
      </c>
      <c r="G14" s="1"/>
      <c r="H14" s="1"/>
      <c r="I14" s="1"/>
    </row>
    <row r="15" spans="1:12" x14ac:dyDescent="0.25">
      <c r="A15" s="8" t="s">
        <v>49</v>
      </c>
      <c r="B15" s="29">
        <v>8135</v>
      </c>
      <c r="C15" s="29">
        <v>4636</v>
      </c>
      <c r="D15" s="29">
        <v>112313</v>
      </c>
      <c r="E15" s="29">
        <v>50379</v>
      </c>
      <c r="F15" s="10">
        <f t="shared" si="0"/>
        <v>-55.144106203199989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254</v>
      </c>
      <c r="C17" s="29">
        <v>0</v>
      </c>
      <c r="D17" s="29">
        <v>2010</v>
      </c>
      <c r="E17" s="29">
        <v>1077</v>
      </c>
      <c r="F17" s="10">
        <f t="shared" si="0"/>
        <v>-46.417910447761194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33</v>
      </c>
      <c r="D18" s="30">
        <v>50</v>
      </c>
      <c r="E18" s="30">
        <v>799</v>
      </c>
      <c r="F18" s="17">
        <f t="shared" si="0"/>
        <v>1498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857496</v>
      </c>
      <c r="C22" s="30">
        <v>900672</v>
      </c>
      <c r="D22" s="30">
        <v>7087225</v>
      </c>
      <c r="E22" s="30">
        <v>7712133</v>
      </c>
      <c r="F22" s="13">
        <f t="shared" si="0"/>
        <v>8.8173862125161833</v>
      </c>
      <c r="G22" s="1"/>
      <c r="H22" s="1"/>
      <c r="I22" s="1"/>
    </row>
    <row r="23" spans="1:9" x14ac:dyDescent="0.25">
      <c r="A23" s="8" t="s">
        <v>57</v>
      </c>
      <c r="B23" s="29">
        <v>234876</v>
      </c>
      <c r="C23" s="29">
        <v>115976</v>
      </c>
      <c r="D23" s="29">
        <v>2177260</v>
      </c>
      <c r="E23" s="29">
        <v>1382954</v>
      </c>
      <c r="F23" s="10">
        <f t="shared" si="0"/>
        <v>-36.481908453744616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10</v>
      </c>
      <c r="D24" s="30">
        <v>335</v>
      </c>
      <c r="E24" s="30">
        <v>10284</v>
      </c>
      <c r="F24" s="13">
        <f t="shared" si="0"/>
        <v>2969.8507462686566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5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24367</v>
      </c>
      <c r="C28" s="30">
        <v>36325</v>
      </c>
      <c r="D28" s="30">
        <v>226982</v>
      </c>
      <c r="E28" s="30">
        <v>252605</v>
      </c>
      <c r="F28" s="13">
        <f t="shared" si="0"/>
        <v>11.288560326369492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6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186</v>
      </c>
      <c r="D31" s="29">
        <v>12510</v>
      </c>
      <c r="E31" s="29">
        <v>1168</v>
      </c>
      <c r="F31" s="10">
        <f t="shared" si="0"/>
        <v>-90.6634692246203</v>
      </c>
      <c r="G31" s="1"/>
      <c r="H31" s="1"/>
      <c r="I31" s="1"/>
    </row>
    <row r="32" spans="1:9" x14ac:dyDescent="0.25">
      <c r="A32" s="11" t="s">
        <v>66</v>
      </c>
      <c r="B32" s="30">
        <v>861267</v>
      </c>
      <c r="C32" s="30">
        <v>1108356</v>
      </c>
      <c r="D32" s="30">
        <v>7930246</v>
      </c>
      <c r="E32" s="30">
        <v>10458719</v>
      </c>
      <c r="F32" s="13">
        <f t="shared" si="0"/>
        <v>31.88391633752596</v>
      </c>
      <c r="G32" s="1"/>
      <c r="H32" s="1"/>
      <c r="I32" s="1"/>
    </row>
    <row r="33" spans="1:9" x14ac:dyDescent="0.25">
      <c r="A33" s="8" t="s">
        <v>67</v>
      </c>
      <c r="B33" s="29">
        <v>6471</v>
      </c>
      <c r="C33" s="29">
        <v>2371</v>
      </c>
      <c r="D33" s="29">
        <v>31310</v>
      </c>
      <c r="E33" s="29">
        <v>23653</v>
      </c>
      <c r="F33" s="10">
        <f t="shared" si="0"/>
        <v>-24.455445544554451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6082185</v>
      </c>
      <c r="C35" s="15">
        <f t="shared" ref="C35:E35" si="1">SUM(C7:C34)</f>
        <v>6446018</v>
      </c>
      <c r="D35" s="15">
        <f t="shared" si="1"/>
        <v>51698099</v>
      </c>
      <c r="E35" s="15">
        <f t="shared" si="1"/>
        <v>58207081</v>
      </c>
      <c r="F35" s="16">
        <f t="shared" si="0"/>
        <v>12.590370102390025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29687482</v>
      </c>
      <c r="G38" s="42">
        <f>LOOKUP(E38,$A$38:$A$65,$C$38:$C$65)</f>
        <v>26568330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10458719</v>
      </c>
      <c r="G39" s="42">
        <f t="shared" ref="G39:G65" si="8">LOOKUP(E39,$A$38:$A$65,$C$38:$C$65)</f>
        <v>7930246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8598789</v>
      </c>
      <c r="G40" s="42">
        <f t="shared" si="8"/>
        <v>7459675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7712133</v>
      </c>
      <c r="G41" s="42">
        <f t="shared" si="8"/>
        <v>7087225</v>
      </c>
    </row>
    <row r="42" spans="1:9" x14ac:dyDescent="0.25">
      <c r="A42" s="42" t="str">
        <f t="shared" si="3"/>
        <v>BAHIA DE ALGECIRAS</v>
      </c>
      <c r="B42" s="41">
        <f t="shared" si="4"/>
        <v>29687482</v>
      </c>
      <c r="C42" s="41">
        <f t="shared" si="5"/>
        <v>26568330</v>
      </c>
      <c r="D42" s="41">
        <f t="shared" si="6"/>
        <v>1</v>
      </c>
      <c r="E42" s="42" t="str">
        <f t="shared" si="2"/>
        <v>MALAGA</v>
      </c>
      <c r="F42" s="42">
        <f t="shared" si="7"/>
        <v>1382954</v>
      </c>
      <c r="G42" s="42">
        <f t="shared" si="8"/>
        <v>2177260</v>
      </c>
    </row>
    <row r="43" spans="1:9" x14ac:dyDescent="0.25">
      <c r="A43" s="42" t="str">
        <f t="shared" si="3"/>
        <v>BAHIA DE CADIZ</v>
      </c>
      <c r="B43" s="41">
        <f t="shared" si="4"/>
        <v>24165</v>
      </c>
      <c r="C43" s="41">
        <f t="shared" si="5"/>
        <v>85995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252605</v>
      </c>
      <c r="G43" s="42">
        <f t="shared" si="8"/>
        <v>226982</v>
      </c>
    </row>
    <row r="44" spans="1:9" x14ac:dyDescent="0.25">
      <c r="A44" s="42" t="str">
        <f t="shared" si="3"/>
        <v>BALEARES</v>
      </c>
      <c r="B44" s="41">
        <f t="shared" si="4"/>
        <v>2749</v>
      </c>
      <c r="C44" s="41">
        <f t="shared" si="5"/>
        <v>3791</v>
      </c>
      <c r="D44" s="41">
        <f t="shared" si="6"/>
        <v>11</v>
      </c>
      <c r="E44" s="42" t="str">
        <f t="shared" si="2"/>
        <v>BILBAO</v>
      </c>
      <c r="F44" s="42">
        <f t="shared" si="7"/>
        <v>50379</v>
      </c>
      <c r="G44" s="42">
        <f t="shared" si="8"/>
        <v>112313</v>
      </c>
    </row>
    <row r="45" spans="1:9" x14ac:dyDescent="0.25">
      <c r="A45" s="42" t="str">
        <f t="shared" si="3"/>
        <v>BARCELONA</v>
      </c>
      <c r="B45" s="41">
        <f t="shared" si="4"/>
        <v>8598789</v>
      </c>
      <c r="C45" s="41">
        <f t="shared" si="5"/>
        <v>7459675</v>
      </c>
      <c r="D45" s="41">
        <f t="shared" si="6"/>
        <v>3</v>
      </c>
      <c r="E45" s="42" t="str">
        <f t="shared" si="2"/>
        <v>BAHIA DE CADIZ</v>
      </c>
      <c r="F45" s="42">
        <f t="shared" si="7"/>
        <v>24165</v>
      </c>
      <c r="G45" s="42">
        <f t="shared" si="8"/>
        <v>85995</v>
      </c>
    </row>
    <row r="46" spans="1:9" x14ac:dyDescent="0.25">
      <c r="A46" s="42" t="str">
        <f t="shared" si="3"/>
        <v>BILBAO</v>
      </c>
      <c r="B46" s="41">
        <f t="shared" si="4"/>
        <v>50379</v>
      </c>
      <c r="C46" s="41">
        <f t="shared" si="5"/>
        <v>112313</v>
      </c>
      <c r="D46" s="41">
        <f t="shared" si="6"/>
        <v>7</v>
      </c>
      <c r="E46" s="42" t="str">
        <f t="shared" si="2"/>
        <v>VIGO</v>
      </c>
      <c r="F46" s="42">
        <f t="shared" si="7"/>
        <v>23653</v>
      </c>
      <c r="G46" s="42">
        <f t="shared" si="8"/>
        <v>31310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10284</v>
      </c>
      <c r="G47" s="42">
        <f t="shared" si="8"/>
        <v>335</v>
      </c>
    </row>
    <row r="48" spans="1:9" x14ac:dyDescent="0.25">
      <c r="A48" s="42" t="str">
        <f t="shared" si="3"/>
        <v>CASTELLON</v>
      </c>
      <c r="B48" s="41">
        <f t="shared" si="4"/>
        <v>1077</v>
      </c>
      <c r="C48" s="41">
        <f t="shared" si="5"/>
        <v>2010</v>
      </c>
      <c r="D48" s="41">
        <f t="shared" si="6"/>
        <v>13</v>
      </c>
      <c r="E48" s="42" t="str">
        <f t="shared" si="2"/>
        <v>BALEARES</v>
      </c>
      <c r="F48" s="42">
        <f t="shared" si="7"/>
        <v>2749</v>
      </c>
      <c r="G48" s="42">
        <f t="shared" si="8"/>
        <v>3791</v>
      </c>
    </row>
    <row r="49" spans="1:7" x14ac:dyDescent="0.25">
      <c r="A49" s="42" t="str">
        <f t="shared" si="3"/>
        <v>CEUTA</v>
      </c>
      <c r="B49" s="41">
        <f t="shared" si="4"/>
        <v>799</v>
      </c>
      <c r="C49" s="41">
        <f t="shared" si="5"/>
        <v>50</v>
      </c>
      <c r="D49" s="41">
        <f t="shared" si="6"/>
        <v>14</v>
      </c>
      <c r="E49" s="42" t="str">
        <f t="shared" si="2"/>
        <v>TARRAGONA</v>
      </c>
      <c r="F49" s="42">
        <f t="shared" si="7"/>
        <v>1168</v>
      </c>
      <c r="G49" s="42">
        <f t="shared" si="8"/>
        <v>12510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1077</v>
      </c>
      <c r="G50" s="42">
        <f t="shared" si="8"/>
        <v>2010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799</v>
      </c>
      <c r="G51" s="42">
        <f t="shared" si="8"/>
        <v>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120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7712133</v>
      </c>
      <c r="C53" s="41">
        <f t="shared" si="5"/>
        <v>7087225</v>
      </c>
      <c r="D53" s="41">
        <f t="shared" si="6"/>
        <v>4</v>
      </c>
      <c r="E53" s="42" t="str">
        <f t="shared" si="2"/>
        <v>MOTRIL</v>
      </c>
      <c r="F53" s="42">
        <f t="shared" si="7"/>
        <v>5</v>
      </c>
      <c r="G53" s="42">
        <f t="shared" si="8"/>
        <v>5</v>
      </c>
    </row>
    <row r="54" spans="1:7" x14ac:dyDescent="0.25">
      <c r="A54" s="42" t="str">
        <f t="shared" si="3"/>
        <v>MALAGA</v>
      </c>
      <c r="B54" s="41">
        <f t="shared" si="4"/>
        <v>1382954</v>
      </c>
      <c r="C54" s="41">
        <f t="shared" si="5"/>
        <v>2177260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10284</v>
      </c>
      <c r="C55" s="41">
        <f t="shared" si="5"/>
        <v>335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5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252605</v>
      </c>
      <c r="C59" s="41">
        <f t="shared" si="5"/>
        <v>226982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6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1168</v>
      </c>
      <c r="C62" s="41">
        <f t="shared" si="5"/>
        <v>12510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10458719</v>
      </c>
      <c r="C63" s="41">
        <f t="shared" si="5"/>
        <v>7930246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23653</v>
      </c>
      <c r="C64" s="41">
        <f t="shared" si="5"/>
        <v>31310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3464</v>
      </c>
      <c r="C7" s="31">
        <v>13085</v>
      </c>
      <c r="D7" s="31">
        <v>3468</v>
      </c>
      <c r="E7" s="31">
        <v>86693</v>
      </c>
      <c r="F7" s="10">
        <f>((E7*100)/D7)-100</f>
        <v>2399.7981545559401</v>
      </c>
      <c r="G7" s="1"/>
      <c r="H7" s="1"/>
      <c r="I7" s="1"/>
    </row>
    <row r="8" spans="1:12" x14ac:dyDescent="0.25">
      <c r="A8" s="11" t="s">
        <v>42</v>
      </c>
      <c r="B8" s="32">
        <v>100572</v>
      </c>
      <c r="C8" s="32">
        <v>104597</v>
      </c>
      <c r="D8" s="32">
        <v>861104</v>
      </c>
      <c r="E8" s="32">
        <v>965510</v>
      </c>
      <c r="F8" s="13">
        <f t="shared" ref="F8:F35" si="0">((E8*100)/D8)-100</f>
        <v>12.124667868224975</v>
      </c>
      <c r="G8" s="1"/>
      <c r="H8" s="1"/>
      <c r="I8" s="1"/>
    </row>
    <row r="9" spans="1:12" x14ac:dyDescent="0.25">
      <c r="A9" s="8" t="s">
        <v>43</v>
      </c>
      <c r="B9" s="31">
        <v>15</v>
      </c>
      <c r="C9" s="31">
        <v>16</v>
      </c>
      <c r="D9" s="31">
        <v>330</v>
      </c>
      <c r="E9" s="31">
        <v>141</v>
      </c>
      <c r="F9" s="10">
        <f t="shared" si="0"/>
        <v>-57.272727272727273</v>
      </c>
      <c r="G9" s="1"/>
      <c r="H9" s="1"/>
      <c r="I9" s="1"/>
    </row>
    <row r="10" spans="1:12" x14ac:dyDescent="0.25">
      <c r="A10" s="11" t="s">
        <v>44</v>
      </c>
      <c r="B10" s="32">
        <v>4752</v>
      </c>
      <c r="C10" s="32">
        <v>6265</v>
      </c>
      <c r="D10" s="32">
        <v>55551</v>
      </c>
      <c r="E10" s="32">
        <v>50390</v>
      </c>
      <c r="F10" s="17">
        <f t="shared" si="0"/>
        <v>-9.2905618260697338</v>
      </c>
      <c r="G10" s="1"/>
      <c r="H10" s="1"/>
      <c r="I10" s="1"/>
    </row>
    <row r="11" spans="1:12" x14ac:dyDescent="0.25">
      <c r="A11" s="8" t="s">
        <v>45</v>
      </c>
      <c r="B11" s="31">
        <v>3471850</v>
      </c>
      <c r="C11" s="31">
        <v>3598190</v>
      </c>
      <c r="D11" s="31">
        <v>28463833</v>
      </c>
      <c r="E11" s="31">
        <v>31292177</v>
      </c>
      <c r="F11" s="10">
        <f t="shared" si="0"/>
        <v>9.9366237849976073</v>
      </c>
      <c r="G11" s="1"/>
      <c r="H11" s="1"/>
      <c r="I11" s="1"/>
    </row>
    <row r="12" spans="1:12" x14ac:dyDescent="0.25">
      <c r="A12" s="11" t="s">
        <v>46</v>
      </c>
      <c r="B12" s="32">
        <v>113699</v>
      </c>
      <c r="C12" s="32">
        <v>125214</v>
      </c>
      <c r="D12" s="32">
        <v>955947</v>
      </c>
      <c r="E12" s="32">
        <v>960509</v>
      </c>
      <c r="F12" s="13">
        <f t="shared" si="0"/>
        <v>0.47722310964938686</v>
      </c>
      <c r="G12" s="1"/>
      <c r="H12" s="1"/>
      <c r="I12" s="1"/>
    </row>
    <row r="13" spans="1:12" x14ac:dyDescent="0.25">
      <c r="A13" s="8" t="s">
        <v>47</v>
      </c>
      <c r="B13" s="31">
        <v>107845</v>
      </c>
      <c r="C13" s="31">
        <v>81057</v>
      </c>
      <c r="D13" s="31">
        <v>1098755</v>
      </c>
      <c r="E13" s="31">
        <v>821413</v>
      </c>
      <c r="F13" s="10">
        <f t="shared" si="0"/>
        <v>-25.241477854480749</v>
      </c>
      <c r="G13" s="1"/>
      <c r="H13" s="1"/>
      <c r="I13" s="1"/>
    </row>
    <row r="14" spans="1:12" x14ac:dyDescent="0.25">
      <c r="A14" s="11" t="s">
        <v>48</v>
      </c>
      <c r="B14" s="32">
        <v>1813621</v>
      </c>
      <c r="C14" s="32">
        <v>2024038</v>
      </c>
      <c r="D14" s="32">
        <v>16725093</v>
      </c>
      <c r="E14" s="32">
        <v>18974160</v>
      </c>
      <c r="F14" s="13">
        <f t="shared" si="0"/>
        <v>13.447261548859544</v>
      </c>
      <c r="G14" s="1"/>
      <c r="H14" s="1"/>
      <c r="I14" s="1"/>
    </row>
    <row r="15" spans="1:12" x14ac:dyDescent="0.25">
      <c r="A15" s="8" t="s">
        <v>49</v>
      </c>
      <c r="B15" s="31">
        <v>472640</v>
      </c>
      <c r="C15" s="31">
        <v>465946</v>
      </c>
      <c r="D15" s="31">
        <v>4104236</v>
      </c>
      <c r="E15" s="31">
        <v>4281022</v>
      </c>
      <c r="F15" s="10">
        <f t="shared" si="0"/>
        <v>4.3074033754394208</v>
      </c>
      <c r="G15" s="1"/>
      <c r="H15" s="1"/>
      <c r="I15" s="1"/>
    </row>
    <row r="16" spans="1:12" x14ac:dyDescent="0.25">
      <c r="A16" s="11" t="s">
        <v>50</v>
      </c>
      <c r="B16" s="32">
        <v>48719</v>
      </c>
      <c r="C16" s="32">
        <v>58559</v>
      </c>
      <c r="D16" s="32">
        <v>380823</v>
      </c>
      <c r="E16" s="32">
        <v>382379</v>
      </c>
      <c r="F16" s="13">
        <f t="shared" si="0"/>
        <v>0.40858876695997992</v>
      </c>
      <c r="G16" s="1"/>
      <c r="H16" s="1"/>
      <c r="I16" s="1"/>
    </row>
    <row r="17" spans="1:9" x14ac:dyDescent="0.25">
      <c r="A17" s="8" t="s">
        <v>51</v>
      </c>
      <c r="B17" s="31">
        <v>100709</v>
      </c>
      <c r="C17" s="31">
        <v>126990</v>
      </c>
      <c r="D17" s="31">
        <v>650032</v>
      </c>
      <c r="E17" s="31">
        <v>1009124</v>
      </c>
      <c r="F17" s="10">
        <f t="shared" si="0"/>
        <v>55.242203460752705</v>
      </c>
      <c r="G17" s="1"/>
      <c r="H17" s="1"/>
      <c r="I17" s="1"/>
    </row>
    <row r="18" spans="1:9" x14ac:dyDescent="0.25">
      <c r="A18" s="11" t="s">
        <v>52</v>
      </c>
      <c r="B18" s="32">
        <v>5551</v>
      </c>
      <c r="C18" s="32">
        <v>5477</v>
      </c>
      <c r="D18" s="32">
        <v>42169</v>
      </c>
      <c r="E18" s="32">
        <v>49480</v>
      </c>
      <c r="F18" s="13">
        <f t="shared" si="0"/>
        <v>17.337380540207263</v>
      </c>
      <c r="G18" s="1"/>
      <c r="H18" s="1"/>
      <c r="I18" s="1"/>
    </row>
    <row r="19" spans="1:9" x14ac:dyDescent="0.25">
      <c r="A19" s="8" t="s">
        <v>53</v>
      </c>
      <c r="B19" s="31">
        <v>67</v>
      </c>
      <c r="C19" s="31">
        <v>2706</v>
      </c>
      <c r="D19" s="31">
        <v>865</v>
      </c>
      <c r="E19" s="31">
        <v>42545</v>
      </c>
      <c r="F19" s="10">
        <f t="shared" si="0"/>
        <v>4818.4971098265896</v>
      </c>
      <c r="G19" s="1"/>
      <c r="H19" s="1"/>
      <c r="I19" s="1"/>
    </row>
    <row r="20" spans="1:9" x14ac:dyDescent="0.25">
      <c r="A20" s="11" t="s">
        <v>54</v>
      </c>
      <c r="B20" s="32">
        <v>10457</v>
      </c>
      <c r="C20" s="32">
        <v>16318</v>
      </c>
      <c r="D20" s="32">
        <v>54307</v>
      </c>
      <c r="E20" s="32">
        <v>106351</v>
      </c>
      <c r="F20" s="13">
        <f t="shared" si="0"/>
        <v>95.832949711823517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1184652</v>
      </c>
      <c r="C22" s="32">
        <v>1247866</v>
      </c>
      <c r="D22" s="32">
        <v>10000133</v>
      </c>
      <c r="E22" s="32">
        <v>10731570</v>
      </c>
      <c r="F22" s="13">
        <f t="shared" si="0"/>
        <v>7.3142727201728235</v>
      </c>
      <c r="G22" s="1"/>
      <c r="H22" s="1"/>
      <c r="I22" s="1"/>
    </row>
    <row r="23" spans="1:9" x14ac:dyDescent="0.25">
      <c r="A23" s="8" t="s">
        <v>57</v>
      </c>
      <c r="B23" s="31">
        <v>242516</v>
      </c>
      <c r="C23" s="31">
        <v>419081</v>
      </c>
      <c r="D23" s="31">
        <v>2243891</v>
      </c>
      <c r="E23" s="31">
        <v>3180226</v>
      </c>
      <c r="F23" s="10">
        <f t="shared" si="0"/>
        <v>41.728185549119814</v>
      </c>
      <c r="G23" s="1"/>
      <c r="H23" s="1"/>
      <c r="I23" s="1"/>
    </row>
    <row r="24" spans="1:9" x14ac:dyDescent="0.25">
      <c r="A24" s="11" t="s">
        <v>58</v>
      </c>
      <c r="B24" s="32">
        <v>27963</v>
      </c>
      <c r="C24" s="32">
        <v>30056</v>
      </c>
      <c r="D24" s="32">
        <v>238823</v>
      </c>
      <c r="E24" s="32">
        <v>315197</v>
      </c>
      <c r="F24" s="13">
        <f t="shared" si="0"/>
        <v>31.979331973888605</v>
      </c>
      <c r="G24" s="1"/>
      <c r="H24" s="1"/>
      <c r="I24" s="1"/>
    </row>
    <row r="25" spans="1:9" x14ac:dyDescent="0.25">
      <c r="A25" s="8" t="s">
        <v>59</v>
      </c>
      <c r="B25" s="31">
        <v>14274</v>
      </c>
      <c r="C25" s="31">
        <v>11062</v>
      </c>
      <c r="D25" s="31">
        <v>113675</v>
      </c>
      <c r="E25" s="31">
        <v>114435</v>
      </c>
      <c r="F25" s="10">
        <f t="shared" si="0"/>
        <v>0.66857268528700331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28</v>
      </c>
      <c r="E26" s="32">
        <v>5</v>
      </c>
      <c r="F26" s="13">
        <f t="shared" si="0"/>
        <v>-82.142857142857139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234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301078</v>
      </c>
      <c r="C28" s="32">
        <v>287080</v>
      </c>
      <c r="D28" s="32">
        <v>2681439</v>
      </c>
      <c r="E28" s="32">
        <v>2820415</v>
      </c>
      <c r="F28" s="13">
        <f t="shared" si="0"/>
        <v>5.1828887399638717</v>
      </c>
      <c r="G28" s="1"/>
      <c r="H28" s="1"/>
      <c r="I28" s="1"/>
    </row>
    <row r="29" spans="1:9" x14ac:dyDescent="0.25">
      <c r="A29" s="8" t="s">
        <v>63</v>
      </c>
      <c r="B29" s="31">
        <v>167</v>
      </c>
      <c r="C29" s="31">
        <v>98</v>
      </c>
      <c r="D29" s="31">
        <v>1280</v>
      </c>
      <c r="E29" s="31">
        <v>1759</v>
      </c>
      <c r="F29" s="10">
        <f t="shared" si="0"/>
        <v>37.421875</v>
      </c>
      <c r="G29" s="1"/>
      <c r="H29" s="1"/>
      <c r="I29" s="1"/>
    </row>
    <row r="30" spans="1:9" x14ac:dyDescent="0.25">
      <c r="A30" s="11" t="s">
        <v>64</v>
      </c>
      <c r="B30" s="32">
        <v>84630</v>
      </c>
      <c r="C30" s="32">
        <v>83051</v>
      </c>
      <c r="D30" s="32">
        <v>645385</v>
      </c>
      <c r="E30" s="32">
        <v>767511</v>
      </c>
      <c r="F30" s="13">
        <f t="shared" si="0"/>
        <v>18.922968460686263</v>
      </c>
      <c r="G30" s="1"/>
      <c r="H30" s="1"/>
      <c r="I30" s="1"/>
    </row>
    <row r="31" spans="1:9" x14ac:dyDescent="0.25">
      <c r="A31" s="8" t="s">
        <v>65</v>
      </c>
      <c r="B31" s="31">
        <v>5025</v>
      </c>
      <c r="C31" s="31">
        <v>41495</v>
      </c>
      <c r="D31" s="31">
        <v>43587</v>
      </c>
      <c r="E31" s="31">
        <v>283112</v>
      </c>
      <c r="F31" s="10">
        <f t="shared" si="0"/>
        <v>549.53311767270054</v>
      </c>
      <c r="G31" s="1"/>
      <c r="H31" s="1"/>
      <c r="I31" s="1"/>
    </row>
    <row r="32" spans="1:9" x14ac:dyDescent="0.25">
      <c r="A32" s="11" t="s">
        <v>66</v>
      </c>
      <c r="B32" s="32">
        <v>2260527</v>
      </c>
      <c r="C32" s="32">
        <v>2526461</v>
      </c>
      <c r="D32" s="32">
        <v>20959651</v>
      </c>
      <c r="E32" s="32">
        <v>24294438</v>
      </c>
      <c r="F32" s="13">
        <f t="shared" si="0"/>
        <v>15.91050824271835</v>
      </c>
      <c r="G32" s="1"/>
      <c r="H32" s="1"/>
      <c r="I32" s="1"/>
    </row>
    <row r="33" spans="1:9" x14ac:dyDescent="0.25">
      <c r="A33" s="8" t="s">
        <v>67</v>
      </c>
      <c r="B33" s="31">
        <v>210151</v>
      </c>
      <c r="C33" s="31">
        <v>192395</v>
      </c>
      <c r="D33" s="31">
        <v>1750881</v>
      </c>
      <c r="E33" s="31">
        <v>1804374</v>
      </c>
      <c r="F33" s="10">
        <f t="shared" si="0"/>
        <v>3.0552047797651625</v>
      </c>
      <c r="G33" s="1"/>
      <c r="H33" s="1"/>
      <c r="I33" s="1"/>
    </row>
    <row r="34" spans="1:9" x14ac:dyDescent="0.25">
      <c r="A34" s="11" t="s">
        <v>68</v>
      </c>
      <c r="B34" s="32">
        <v>415</v>
      </c>
      <c r="C34" s="32">
        <v>0</v>
      </c>
      <c r="D34" s="32">
        <v>668</v>
      </c>
      <c r="E34" s="3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10585359</v>
      </c>
      <c r="C35" s="15">
        <f t="shared" ref="C35:E35" si="1">SUM(C7:C34)</f>
        <v>11467103</v>
      </c>
      <c r="D35" s="15">
        <f t="shared" si="1"/>
        <v>92076188</v>
      </c>
      <c r="E35" s="15">
        <f t="shared" si="1"/>
        <v>103334936</v>
      </c>
      <c r="F35" s="16">
        <f t="shared" si="0"/>
        <v>12.227643481504685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86693</v>
      </c>
      <c r="C38" s="41">
        <f>D7</f>
        <v>3468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31292177</v>
      </c>
      <c r="G38" s="42">
        <f>LOOKUP(E38,$A$38:$A$65,$C$38:$C$65)</f>
        <v>28463833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965510</v>
      </c>
      <c r="C39" s="41">
        <f t="shared" ref="C39:C65" si="5">D8</f>
        <v>861104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24294438</v>
      </c>
      <c r="G39" s="42">
        <f t="shared" ref="G39:G65" si="8">LOOKUP(E39,$A$38:$A$65,$C$38:$C$65)</f>
        <v>20959651</v>
      </c>
    </row>
    <row r="40" spans="1:9" x14ac:dyDescent="0.25">
      <c r="A40" s="42" t="str">
        <f t="shared" si="3"/>
        <v>ALMERIA</v>
      </c>
      <c r="B40" s="41">
        <f t="shared" si="4"/>
        <v>141</v>
      </c>
      <c r="C40" s="41">
        <f t="shared" si="5"/>
        <v>330</v>
      </c>
      <c r="D40" s="41">
        <f t="shared" si="6"/>
        <v>24</v>
      </c>
      <c r="E40" s="42" t="str">
        <f t="shared" si="2"/>
        <v>BARCELONA</v>
      </c>
      <c r="F40" s="42">
        <f t="shared" si="7"/>
        <v>18974160</v>
      </c>
      <c r="G40" s="42">
        <f t="shared" si="8"/>
        <v>16725093</v>
      </c>
    </row>
    <row r="41" spans="1:9" x14ac:dyDescent="0.25">
      <c r="A41" s="42" t="str">
        <f t="shared" si="3"/>
        <v>AVILES</v>
      </c>
      <c r="B41" s="41">
        <f t="shared" si="4"/>
        <v>50390</v>
      </c>
      <c r="C41" s="41">
        <f t="shared" si="5"/>
        <v>55551</v>
      </c>
      <c r="D41" s="41">
        <f t="shared" si="6"/>
        <v>20</v>
      </c>
      <c r="E41" s="42" t="str">
        <f t="shared" si="2"/>
        <v>LAS PALMAS</v>
      </c>
      <c r="F41" s="42">
        <f t="shared" si="7"/>
        <v>10731570</v>
      </c>
      <c r="G41" s="42">
        <f t="shared" si="8"/>
        <v>10000133</v>
      </c>
    </row>
    <row r="42" spans="1:9" x14ac:dyDescent="0.25">
      <c r="A42" s="42" t="str">
        <f t="shared" si="3"/>
        <v>BAHIA DE ALGECIRAS</v>
      </c>
      <c r="B42" s="41">
        <f t="shared" si="4"/>
        <v>31292177</v>
      </c>
      <c r="C42" s="41">
        <f t="shared" si="5"/>
        <v>28463833</v>
      </c>
      <c r="D42" s="41">
        <f t="shared" si="6"/>
        <v>1</v>
      </c>
      <c r="E42" s="42" t="str">
        <f t="shared" si="2"/>
        <v>BILBAO</v>
      </c>
      <c r="F42" s="42">
        <f t="shared" si="7"/>
        <v>4281022</v>
      </c>
      <c r="G42" s="42">
        <f t="shared" si="8"/>
        <v>4104236</v>
      </c>
    </row>
    <row r="43" spans="1:9" x14ac:dyDescent="0.25">
      <c r="A43" s="42" t="str">
        <f t="shared" si="3"/>
        <v>BAHIA DE CADIZ</v>
      </c>
      <c r="B43" s="41">
        <f t="shared" si="4"/>
        <v>960509</v>
      </c>
      <c r="C43" s="41">
        <f t="shared" si="5"/>
        <v>955947</v>
      </c>
      <c r="D43" s="41">
        <f t="shared" si="6"/>
        <v>11</v>
      </c>
      <c r="E43" s="42" t="str">
        <f t="shared" si="2"/>
        <v>MALAGA</v>
      </c>
      <c r="F43" s="42">
        <f t="shared" si="7"/>
        <v>3180226</v>
      </c>
      <c r="G43" s="42">
        <f t="shared" si="8"/>
        <v>2243891</v>
      </c>
    </row>
    <row r="44" spans="1:9" x14ac:dyDescent="0.25">
      <c r="A44" s="42" t="str">
        <f t="shared" si="3"/>
        <v>BALEARES</v>
      </c>
      <c r="B44" s="41">
        <f t="shared" si="4"/>
        <v>821413</v>
      </c>
      <c r="C44" s="41">
        <f t="shared" si="5"/>
        <v>1098755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2820415</v>
      </c>
      <c r="G44" s="42">
        <f t="shared" si="8"/>
        <v>2681439</v>
      </c>
    </row>
    <row r="45" spans="1:9" x14ac:dyDescent="0.25">
      <c r="A45" s="42" t="str">
        <f t="shared" si="3"/>
        <v>BARCELONA</v>
      </c>
      <c r="B45" s="41">
        <f t="shared" si="4"/>
        <v>18974160</v>
      </c>
      <c r="C45" s="41">
        <f t="shared" si="5"/>
        <v>16725093</v>
      </c>
      <c r="D45" s="41">
        <f t="shared" si="6"/>
        <v>3</v>
      </c>
      <c r="E45" s="42" t="str">
        <f t="shared" si="2"/>
        <v>VIGO</v>
      </c>
      <c r="F45" s="42">
        <f t="shared" si="7"/>
        <v>1804374</v>
      </c>
      <c r="G45" s="42">
        <f t="shared" si="8"/>
        <v>1750881</v>
      </c>
    </row>
    <row r="46" spans="1:9" x14ac:dyDescent="0.25">
      <c r="A46" s="42" t="str">
        <f t="shared" si="3"/>
        <v>BILBAO</v>
      </c>
      <c r="B46" s="41">
        <f t="shared" si="4"/>
        <v>4281022</v>
      </c>
      <c r="C46" s="41">
        <f t="shared" si="5"/>
        <v>4104236</v>
      </c>
      <c r="D46" s="41">
        <f t="shared" si="6"/>
        <v>5</v>
      </c>
      <c r="E46" s="42" t="str">
        <f t="shared" si="2"/>
        <v>CASTELLON</v>
      </c>
      <c r="F46" s="42">
        <f t="shared" si="7"/>
        <v>1009124</v>
      </c>
      <c r="G46" s="42">
        <f t="shared" si="8"/>
        <v>650032</v>
      </c>
    </row>
    <row r="47" spans="1:9" x14ac:dyDescent="0.25">
      <c r="A47" s="42" t="str">
        <f t="shared" si="3"/>
        <v>CARTAGENA</v>
      </c>
      <c r="B47" s="41">
        <f t="shared" si="4"/>
        <v>382379</v>
      </c>
      <c r="C47" s="41">
        <f t="shared" si="5"/>
        <v>380823</v>
      </c>
      <c r="D47" s="41">
        <f t="shared" si="6"/>
        <v>14</v>
      </c>
      <c r="E47" s="42" t="str">
        <f t="shared" si="2"/>
        <v>ALICANTE</v>
      </c>
      <c r="F47" s="42">
        <f t="shared" si="7"/>
        <v>965510</v>
      </c>
      <c r="G47" s="42">
        <f t="shared" si="8"/>
        <v>861104</v>
      </c>
    </row>
    <row r="48" spans="1:9" x14ac:dyDescent="0.25">
      <c r="A48" s="42" t="str">
        <f t="shared" si="3"/>
        <v>CASTELLON</v>
      </c>
      <c r="B48" s="41">
        <f t="shared" si="4"/>
        <v>1009124</v>
      </c>
      <c r="C48" s="41">
        <f t="shared" si="5"/>
        <v>650032</v>
      </c>
      <c r="D48" s="41">
        <f t="shared" si="6"/>
        <v>9</v>
      </c>
      <c r="E48" s="42" t="str">
        <f t="shared" si="2"/>
        <v>BAHIA DE CADIZ</v>
      </c>
      <c r="F48" s="42">
        <f t="shared" si="7"/>
        <v>960509</v>
      </c>
      <c r="G48" s="42">
        <f t="shared" si="8"/>
        <v>955947</v>
      </c>
    </row>
    <row r="49" spans="1:7" x14ac:dyDescent="0.25">
      <c r="A49" s="42" t="str">
        <f t="shared" si="3"/>
        <v>CEUTA</v>
      </c>
      <c r="B49" s="41">
        <f t="shared" si="4"/>
        <v>49480</v>
      </c>
      <c r="C49" s="41">
        <f t="shared" si="5"/>
        <v>42169</v>
      </c>
      <c r="D49" s="41">
        <f t="shared" si="6"/>
        <v>21</v>
      </c>
      <c r="E49" s="42" t="str">
        <f t="shared" si="2"/>
        <v>BALEARES</v>
      </c>
      <c r="F49" s="42">
        <f t="shared" si="7"/>
        <v>821413</v>
      </c>
      <c r="G49" s="42">
        <f t="shared" si="8"/>
        <v>1098755</v>
      </c>
    </row>
    <row r="50" spans="1:7" x14ac:dyDescent="0.25">
      <c r="A50" s="42" t="str">
        <f t="shared" si="3"/>
        <v>FERROL-SAN CIBRAO</v>
      </c>
      <c r="B50" s="41">
        <f t="shared" si="4"/>
        <v>42545</v>
      </c>
      <c r="C50" s="41">
        <f t="shared" si="5"/>
        <v>865</v>
      </c>
      <c r="D50" s="41">
        <f t="shared" si="6"/>
        <v>22</v>
      </c>
      <c r="E50" s="42" t="str">
        <f t="shared" si="2"/>
        <v>SEVILLA</v>
      </c>
      <c r="F50" s="42">
        <f t="shared" si="7"/>
        <v>767511</v>
      </c>
      <c r="G50" s="42">
        <f t="shared" si="8"/>
        <v>645385</v>
      </c>
    </row>
    <row r="51" spans="1:7" x14ac:dyDescent="0.25">
      <c r="A51" s="42" t="str">
        <f t="shared" si="3"/>
        <v>GIJON</v>
      </c>
      <c r="B51" s="41">
        <f t="shared" si="4"/>
        <v>106351</v>
      </c>
      <c r="C51" s="41">
        <f t="shared" si="5"/>
        <v>54307</v>
      </c>
      <c r="D51" s="41">
        <f t="shared" si="6"/>
        <v>18</v>
      </c>
      <c r="E51" s="42" t="str">
        <f t="shared" si="2"/>
        <v>CARTAGENA</v>
      </c>
      <c r="F51" s="42">
        <f t="shared" si="7"/>
        <v>382379</v>
      </c>
      <c r="G51" s="42">
        <f t="shared" si="8"/>
        <v>380823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315197</v>
      </c>
      <c r="G52" s="42">
        <f t="shared" si="8"/>
        <v>238823</v>
      </c>
    </row>
    <row r="53" spans="1:7" x14ac:dyDescent="0.25">
      <c r="A53" s="42" t="str">
        <f t="shared" si="3"/>
        <v>LAS PALMAS</v>
      </c>
      <c r="B53" s="41">
        <f t="shared" si="4"/>
        <v>10731570</v>
      </c>
      <c r="C53" s="41">
        <f t="shared" si="5"/>
        <v>10000133</v>
      </c>
      <c r="D53" s="41">
        <f t="shared" si="6"/>
        <v>4</v>
      </c>
      <c r="E53" s="42" t="str">
        <f t="shared" si="2"/>
        <v>TARRAGONA</v>
      </c>
      <c r="F53" s="42">
        <f t="shared" si="7"/>
        <v>283112</v>
      </c>
      <c r="G53" s="42">
        <f t="shared" si="8"/>
        <v>43587</v>
      </c>
    </row>
    <row r="54" spans="1:7" x14ac:dyDescent="0.25">
      <c r="A54" s="42" t="str">
        <f t="shared" si="3"/>
        <v>MALAGA</v>
      </c>
      <c r="B54" s="41">
        <f t="shared" si="4"/>
        <v>3180226</v>
      </c>
      <c r="C54" s="41">
        <f t="shared" si="5"/>
        <v>2243891</v>
      </c>
      <c r="D54" s="41">
        <f t="shared" si="6"/>
        <v>6</v>
      </c>
      <c r="E54" s="42" t="str">
        <f t="shared" si="2"/>
        <v>MELILLA</v>
      </c>
      <c r="F54" s="42">
        <f t="shared" si="7"/>
        <v>114435</v>
      </c>
      <c r="G54" s="42">
        <f t="shared" si="8"/>
        <v>113675</v>
      </c>
    </row>
    <row r="55" spans="1:7" x14ac:dyDescent="0.25">
      <c r="A55" s="42" t="str">
        <f t="shared" si="3"/>
        <v>MARIN Y RIA DE PONTEVEDRA</v>
      </c>
      <c r="B55" s="41">
        <f t="shared" si="4"/>
        <v>315197</v>
      </c>
      <c r="C55" s="41">
        <f t="shared" si="5"/>
        <v>238823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106351</v>
      </c>
      <c r="G55" s="42">
        <f t="shared" si="8"/>
        <v>54307</v>
      </c>
    </row>
    <row r="56" spans="1:7" x14ac:dyDescent="0.25">
      <c r="A56" s="42" t="str">
        <f t="shared" si="3"/>
        <v>MELILLA</v>
      </c>
      <c r="B56" s="41">
        <f t="shared" si="4"/>
        <v>114435</v>
      </c>
      <c r="C56" s="41">
        <f t="shared" si="5"/>
        <v>113675</v>
      </c>
      <c r="D56" s="41">
        <f t="shared" si="6"/>
        <v>17</v>
      </c>
      <c r="E56" s="42" t="str">
        <f t="shared" si="2"/>
        <v>A CORUÑA</v>
      </c>
      <c r="F56" s="42">
        <f t="shared" si="9"/>
        <v>86693</v>
      </c>
      <c r="G56" s="42">
        <f t="shared" si="8"/>
        <v>3468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28</v>
      </c>
      <c r="D57" s="41">
        <f t="shared" si="6"/>
        <v>25</v>
      </c>
      <c r="E57" s="42" t="str">
        <f t="shared" si="2"/>
        <v>AVILES</v>
      </c>
      <c r="F57" s="42">
        <f t="shared" si="9"/>
        <v>50390</v>
      </c>
      <c r="G57" s="42">
        <f t="shared" si="8"/>
        <v>55551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234</v>
      </c>
      <c r="D58" s="41">
        <f t="shared" si="6"/>
        <v>28</v>
      </c>
      <c r="E58" s="42" t="str">
        <f t="shared" si="2"/>
        <v>CEUTA</v>
      </c>
      <c r="F58" s="42">
        <f t="shared" si="9"/>
        <v>49480</v>
      </c>
      <c r="G58" s="42">
        <f t="shared" si="8"/>
        <v>42169</v>
      </c>
    </row>
    <row r="59" spans="1:7" x14ac:dyDescent="0.25">
      <c r="A59" s="42" t="str">
        <f t="shared" si="3"/>
        <v>SANTA CRUZ DE TENERIFE</v>
      </c>
      <c r="B59" s="41">
        <f t="shared" si="4"/>
        <v>2820415</v>
      </c>
      <c r="C59" s="41">
        <f t="shared" si="5"/>
        <v>2681439</v>
      </c>
      <c r="D59" s="41">
        <f t="shared" si="6"/>
        <v>7</v>
      </c>
      <c r="E59" s="42" t="str">
        <f t="shared" si="2"/>
        <v>FERROL-SAN CIBRAO</v>
      </c>
      <c r="F59" s="42">
        <f t="shared" si="9"/>
        <v>42545</v>
      </c>
      <c r="G59" s="42">
        <f t="shared" si="8"/>
        <v>865</v>
      </c>
    </row>
    <row r="60" spans="1:7" x14ac:dyDescent="0.25">
      <c r="A60" s="42" t="str">
        <f t="shared" si="3"/>
        <v>SANTANDER</v>
      </c>
      <c r="B60" s="41">
        <f t="shared" si="4"/>
        <v>1759</v>
      </c>
      <c r="C60" s="41">
        <f t="shared" si="5"/>
        <v>1280</v>
      </c>
      <c r="D60" s="41">
        <f t="shared" si="6"/>
        <v>23</v>
      </c>
      <c r="E60" s="42" t="str">
        <f t="shared" si="2"/>
        <v>SANTANDER</v>
      </c>
      <c r="F60" s="42">
        <f t="shared" si="9"/>
        <v>1759</v>
      </c>
      <c r="G60" s="42">
        <f t="shared" si="8"/>
        <v>1280</v>
      </c>
    </row>
    <row r="61" spans="1:7" x14ac:dyDescent="0.25">
      <c r="A61" s="42" t="str">
        <f t="shared" si="3"/>
        <v>SEVILLA</v>
      </c>
      <c r="B61" s="41">
        <f t="shared" si="4"/>
        <v>767511</v>
      </c>
      <c r="C61" s="41">
        <f t="shared" si="5"/>
        <v>645385</v>
      </c>
      <c r="D61" s="41">
        <f t="shared" si="6"/>
        <v>13</v>
      </c>
      <c r="E61" s="42" t="str">
        <f t="shared" si="2"/>
        <v>ALMERIA</v>
      </c>
      <c r="F61" s="42">
        <f t="shared" si="9"/>
        <v>141</v>
      </c>
      <c r="G61" s="42">
        <f t="shared" si="8"/>
        <v>330</v>
      </c>
    </row>
    <row r="62" spans="1:7" x14ac:dyDescent="0.25">
      <c r="A62" s="42" t="str">
        <f t="shared" si="3"/>
        <v>TARRAGONA</v>
      </c>
      <c r="B62" s="41">
        <f t="shared" si="4"/>
        <v>283112</v>
      </c>
      <c r="C62" s="41">
        <f t="shared" si="5"/>
        <v>43587</v>
      </c>
      <c r="D62" s="41">
        <f t="shared" si="6"/>
        <v>16</v>
      </c>
      <c r="E62" s="42" t="str">
        <f t="shared" si="2"/>
        <v>MOTRIL</v>
      </c>
      <c r="F62" s="42">
        <f t="shared" si="9"/>
        <v>5</v>
      </c>
      <c r="G62" s="42">
        <f t="shared" si="8"/>
        <v>28</v>
      </c>
    </row>
    <row r="63" spans="1:7" x14ac:dyDescent="0.25">
      <c r="A63" s="42" t="str">
        <f t="shared" si="3"/>
        <v>VALENCIA</v>
      </c>
      <c r="B63" s="41">
        <f t="shared" si="4"/>
        <v>24294438</v>
      </c>
      <c r="C63" s="41">
        <f t="shared" si="5"/>
        <v>20959651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1804374</v>
      </c>
      <c r="C64" s="41">
        <f t="shared" si="5"/>
        <v>1750881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668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27263</v>
      </c>
      <c r="C8" s="34">
        <v>23500</v>
      </c>
      <c r="D8" s="34">
        <v>229151</v>
      </c>
      <c r="E8" s="34">
        <v>244473</v>
      </c>
      <c r="F8" s="13">
        <f t="shared" ref="F8:F35" si="0">((E8*100)/D8)-100</f>
        <v>6.6864207443999817</v>
      </c>
      <c r="G8" s="1"/>
      <c r="H8" s="1"/>
      <c r="I8" s="1"/>
    </row>
    <row r="9" spans="1:12" x14ac:dyDescent="0.25">
      <c r="A9" s="8" t="s">
        <v>43</v>
      </c>
      <c r="B9" s="33">
        <v>30000</v>
      </c>
      <c r="C9" s="33">
        <v>29407</v>
      </c>
      <c r="D9" s="33">
        <v>294509</v>
      </c>
      <c r="E9" s="33">
        <v>315596</v>
      </c>
      <c r="F9" s="10">
        <f t="shared" si="0"/>
        <v>7.1600528336994813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222091</v>
      </c>
      <c r="C11" s="33">
        <v>254612</v>
      </c>
      <c r="D11" s="33">
        <v>2880952</v>
      </c>
      <c r="E11" s="33">
        <v>3291781</v>
      </c>
      <c r="F11" s="10">
        <f t="shared" si="0"/>
        <v>14.260182050933167</v>
      </c>
      <c r="G11" s="1"/>
      <c r="H11" s="1"/>
      <c r="I11" s="1"/>
    </row>
    <row r="12" spans="1:12" x14ac:dyDescent="0.25">
      <c r="A12" s="11" t="s">
        <v>46</v>
      </c>
      <c r="B12" s="34">
        <v>144175</v>
      </c>
      <c r="C12" s="34">
        <v>119045</v>
      </c>
      <c r="D12" s="34">
        <v>1299317</v>
      </c>
      <c r="E12" s="34">
        <v>995487</v>
      </c>
      <c r="F12" s="13">
        <f t="shared" si="0"/>
        <v>-23.383823962897424</v>
      </c>
      <c r="G12" s="1"/>
      <c r="H12" s="1"/>
      <c r="I12" s="1"/>
    </row>
    <row r="13" spans="1:12" x14ac:dyDescent="0.25">
      <c r="A13" s="8" t="s">
        <v>47</v>
      </c>
      <c r="B13" s="33">
        <v>808269</v>
      </c>
      <c r="C13" s="33">
        <v>779743</v>
      </c>
      <c r="D13" s="33">
        <v>7590296</v>
      </c>
      <c r="E13" s="33">
        <v>7619648</v>
      </c>
      <c r="F13" s="10">
        <f t="shared" si="0"/>
        <v>0.38670428663124312</v>
      </c>
      <c r="G13" s="1"/>
      <c r="H13" s="1"/>
      <c r="I13" s="1"/>
    </row>
    <row r="14" spans="1:12" x14ac:dyDescent="0.25">
      <c r="A14" s="11" t="s">
        <v>48</v>
      </c>
      <c r="B14" s="34">
        <v>796196</v>
      </c>
      <c r="C14" s="34">
        <v>846583</v>
      </c>
      <c r="D14" s="34">
        <v>7074833</v>
      </c>
      <c r="E14" s="34">
        <v>7792465</v>
      </c>
      <c r="F14" s="13">
        <f t="shared" si="0"/>
        <v>10.14344790894711</v>
      </c>
      <c r="G14" s="1"/>
      <c r="H14" s="1"/>
      <c r="I14" s="1"/>
    </row>
    <row r="15" spans="1:12" x14ac:dyDescent="0.25">
      <c r="A15" s="8" t="s">
        <v>49</v>
      </c>
      <c r="B15" s="33">
        <v>77018</v>
      </c>
      <c r="C15" s="33">
        <v>31697</v>
      </c>
      <c r="D15" s="33">
        <v>517684</v>
      </c>
      <c r="E15" s="33">
        <v>392886</v>
      </c>
      <c r="F15" s="10">
        <f t="shared" si="0"/>
        <v>-24.106984183401451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316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13225</v>
      </c>
      <c r="C17" s="33">
        <v>16549</v>
      </c>
      <c r="D17" s="33">
        <v>180448</v>
      </c>
      <c r="E17" s="33">
        <v>143251</v>
      </c>
      <c r="F17" s="10">
        <f t="shared" si="0"/>
        <v>-20.613694804043277</v>
      </c>
      <c r="G17" s="1"/>
      <c r="H17" s="1"/>
      <c r="I17" s="1"/>
    </row>
    <row r="18" spans="1:9" x14ac:dyDescent="0.25">
      <c r="A18" s="11" t="s">
        <v>52</v>
      </c>
      <c r="B18" s="34">
        <v>80768</v>
      </c>
      <c r="C18" s="34">
        <v>75824</v>
      </c>
      <c r="D18" s="34">
        <v>639717</v>
      </c>
      <c r="E18" s="34">
        <v>701429</v>
      </c>
      <c r="F18" s="13">
        <f t="shared" si="0"/>
        <v>9.646765679198765</v>
      </c>
      <c r="G18" s="1"/>
      <c r="H18" s="1"/>
      <c r="I18" s="1"/>
    </row>
    <row r="19" spans="1:9" x14ac:dyDescent="0.25">
      <c r="A19" s="8" t="s">
        <v>53</v>
      </c>
      <c r="B19" s="33">
        <v>22339</v>
      </c>
      <c r="C19" s="33">
        <v>16338</v>
      </c>
      <c r="D19" s="33">
        <v>157985</v>
      </c>
      <c r="E19" s="33">
        <v>166339</v>
      </c>
      <c r="F19" s="10">
        <f t="shared" si="0"/>
        <v>5.2878437826375944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265026</v>
      </c>
      <c r="C22" s="34">
        <v>261367</v>
      </c>
      <c r="D22" s="34">
        <v>2246673</v>
      </c>
      <c r="E22" s="34">
        <v>2111822</v>
      </c>
      <c r="F22" s="13">
        <f t="shared" si="0"/>
        <v>-6.002253109375502</v>
      </c>
      <c r="G22" s="1"/>
      <c r="H22" s="1"/>
      <c r="I22" s="1"/>
    </row>
    <row r="23" spans="1:9" x14ac:dyDescent="0.25">
      <c r="A23" s="8" t="s">
        <v>57</v>
      </c>
      <c r="B23" s="33">
        <v>37636</v>
      </c>
      <c r="C23" s="33">
        <v>41174</v>
      </c>
      <c r="D23" s="33">
        <v>318192</v>
      </c>
      <c r="E23" s="33">
        <v>367000</v>
      </c>
      <c r="F23" s="10">
        <f t="shared" si="0"/>
        <v>15.339166289535882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47612</v>
      </c>
      <c r="C25" s="33">
        <v>47193</v>
      </c>
      <c r="D25" s="33">
        <v>410479</v>
      </c>
      <c r="E25" s="33">
        <v>414630</v>
      </c>
      <c r="F25" s="10">
        <f t="shared" si="0"/>
        <v>1.0112575795594836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1503</v>
      </c>
      <c r="D26" s="34">
        <v>0</v>
      </c>
      <c r="E26" s="34">
        <v>1503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39254</v>
      </c>
      <c r="C27" s="33">
        <v>45414</v>
      </c>
      <c r="D27" s="33">
        <v>380958</v>
      </c>
      <c r="E27" s="33">
        <v>478545</v>
      </c>
      <c r="F27" s="10">
        <f t="shared" si="0"/>
        <v>25.616209660907501</v>
      </c>
      <c r="G27" s="1"/>
      <c r="H27" s="1"/>
      <c r="I27" s="1"/>
    </row>
    <row r="28" spans="1:9" x14ac:dyDescent="0.25">
      <c r="A28" s="11" t="s">
        <v>62</v>
      </c>
      <c r="B28" s="34">
        <v>314584</v>
      </c>
      <c r="C28" s="34">
        <v>295585</v>
      </c>
      <c r="D28" s="34">
        <v>2826687</v>
      </c>
      <c r="E28" s="34">
        <v>2892324</v>
      </c>
      <c r="F28" s="13">
        <f t="shared" si="0"/>
        <v>2.3220469758413316</v>
      </c>
      <c r="G28" s="1"/>
      <c r="H28" s="1"/>
      <c r="I28" s="1"/>
    </row>
    <row r="29" spans="1:9" x14ac:dyDescent="0.25">
      <c r="A29" s="8" t="s">
        <v>63</v>
      </c>
      <c r="B29" s="33">
        <v>75699</v>
      </c>
      <c r="C29" s="33">
        <v>85292</v>
      </c>
      <c r="D29" s="33">
        <v>693951</v>
      </c>
      <c r="E29" s="33">
        <v>722239</v>
      </c>
      <c r="F29" s="10">
        <f t="shared" si="0"/>
        <v>4.0763685044044848</v>
      </c>
      <c r="G29" s="1"/>
      <c r="H29" s="1"/>
      <c r="I29" s="1"/>
    </row>
    <row r="30" spans="1:9" x14ac:dyDescent="0.25">
      <c r="A30" s="11" t="s">
        <v>64</v>
      </c>
      <c r="B30" s="34">
        <v>16721</v>
      </c>
      <c r="C30" s="34">
        <v>18710</v>
      </c>
      <c r="D30" s="34">
        <v>154753</v>
      </c>
      <c r="E30" s="34">
        <v>180279</v>
      </c>
      <c r="F30" s="13">
        <f t="shared" si="0"/>
        <v>16.494672154982453</v>
      </c>
      <c r="G30" s="1"/>
      <c r="H30" s="1"/>
      <c r="I30" s="1"/>
    </row>
    <row r="31" spans="1:9" x14ac:dyDescent="0.25">
      <c r="A31" s="8" t="s">
        <v>65</v>
      </c>
      <c r="B31" s="33">
        <v>51185</v>
      </c>
      <c r="C31" s="33">
        <v>40944</v>
      </c>
      <c r="D31" s="33">
        <v>625166</v>
      </c>
      <c r="E31" s="33">
        <v>460725</v>
      </c>
      <c r="F31" s="10">
        <f t="shared" si="0"/>
        <v>-26.30357377080648</v>
      </c>
      <c r="G31" s="1"/>
      <c r="H31" s="1"/>
      <c r="I31" s="1"/>
    </row>
    <row r="32" spans="1:9" x14ac:dyDescent="0.25">
      <c r="A32" s="11" t="s">
        <v>66</v>
      </c>
      <c r="B32" s="34">
        <v>384924</v>
      </c>
      <c r="C32" s="34">
        <v>341219</v>
      </c>
      <c r="D32" s="34">
        <v>3066451</v>
      </c>
      <c r="E32" s="34">
        <v>3539811</v>
      </c>
      <c r="F32" s="13">
        <f t="shared" si="0"/>
        <v>15.436737779276427</v>
      </c>
      <c r="G32" s="1"/>
      <c r="H32" s="1"/>
      <c r="I32" s="1"/>
    </row>
    <row r="33" spans="1:9" x14ac:dyDescent="0.25">
      <c r="A33" s="8" t="s">
        <v>67</v>
      </c>
      <c r="B33" s="33">
        <v>98544</v>
      </c>
      <c r="C33" s="33">
        <v>121713</v>
      </c>
      <c r="D33" s="33">
        <v>750228</v>
      </c>
      <c r="E33" s="33">
        <v>994400</v>
      </c>
      <c r="F33" s="10">
        <f t="shared" si="0"/>
        <v>32.546372569405577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3552529</v>
      </c>
      <c r="C35" s="15">
        <f t="shared" ref="C35:E35" si="1">SUM(C7:C34)</f>
        <v>3493412</v>
      </c>
      <c r="D35" s="15">
        <f t="shared" si="1"/>
        <v>32339442</v>
      </c>
      <c r="E35" s="15">
        <f t="shared" si="1"/>
        <v>33826949</v>
      </c>
      <c r="F35" s="16">
        <f t="shared" si="0"/>
        <v>4.5996681080644493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7792465</v>
      </c>
      <c r="G38" s="42">
        <f>LOOKUP(E38,$A$38:$A$65,$C$38:$C$65)</f>
        <v>7074833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244473</v>
      </c>
      <c r="C39" s="41">
        <f t="shared" ref="C39:C65" si="5">D8</f>
        <v>229151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7619648</v>
      </c>
      <c r="G39" s="42">
        <f t="shared" ref="G39:G65" si="8">LOOKUP(E39,$A$38:$A$65,$C$38:$C$65)</f>
        <v>7590296</v>
      </c>
    </row>
    <row r="40" spans="1:9" x14ac:dyDescent="0.25">
      <c r="A40" s="42" t="str">
        <f t="shared" si="3"/>
        <v>ALMERIA</v>
      </c>
      <c r="B40" s="41">
        <f t="shared" si="4"/>
        <v>315596</v>
      </c>
      <c r="C40" s="41">
        <f t="shared" si="5"/>
        <v>294509</v>
      </c>
      <c r="D40" s="41">
        <f t="shared" si="6"/>
        <v>16</v>
      </c>
      <c r="E40" s="42" t="str">
        <f t="shared" si="2"/>
        <v>VALENCIA</v>
      </c>
      <c r="F40" s="42">
        <f t="shared" si="7"/>
        <v>3539811</v>
      </c>
      <c r="G40" s="42">
        <f t="shared" si="8"/>
        <v>3066451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3291781</v>
      </c>
      <c r="G41" s="42">
        <f t="shared" si="8"/>
        <v>2880952</v>
      </c>
    </row>
    <row r="42" spans="1:9" x14ac:dyDescent="0.25">
      <c r="A42" s="42" t="str">
        <f t="shared" si="3"/>
        <v>BAHIA DE ALGECIRAS</v>
      </c>
      <c r="B42" s="41">
        <f t="shared" si="4"/>
        <v>3291781</v>
      </c>
      <c r="C42" s="41">
        <f t="shared" si="5"/>
        <v>2880952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2892324</v>
      </c>
      <c r="G42" s="42">
        <f t="shared" si="8"/>
        <v>2826687</v>
      </c>
    </row>
    <row r="43" spans="1:9" x14ac:dyDescent="0.25">
      <c r="A43" s="42" t="str">
        <f t="shared" si="3"/>
        <v>BAHIA DE CADIZ</v>
      </c>
      <c r="B43" s="41">
        <f t="shared" si="4"/>
        <v>995487</v>
      </c>
      <c r="C43" s="41">
        <f t="shared" si="5"/>
        <v>1299317</v>
      </c>
      <c r="D43" s="41">
        <f t="shared" si="6"/>
        <v>7</v>
      </c>
      <c r="E43" s="42" t="str">
        <f t="shared" si="2"/>
        <v>LAS PALMAS</v>
      </c>
      <c r="F43" s="42">
        <f t="shared" si="7"/>
        <v>2111822</v>
      </c>
      <c r="G43" s="42">
        <f t="shared" si="8"/>
        <v>2246673</v>
      </c>
    </row>
    <row r="44" spans="1:9" x14ac:dyDescent="0.25">
      <c r="A44" s="42" t="str">
        <f t="shared" si="3"/>
        <v>BALEARES</v>
      </c>
      <c r="B44" s="41">
        <f t="shared" si="4"/>
        <v>7619648</v>
      </c>
      <c r="C44" s="41">
        <f t="shared" si="5"/>
        <v>7590296</v>
      </c>
      <c r="D44" s="41">
        <f t="shared" si="6"/>
        <v>2</v>
      </c>
      <c r="E44" s="42" t="str">
        <f t="shared" si="2"/>
        <v>BAHIA DE CADIZ</v>
      </c>
      <c r="F44" s="42">
        <f t="shared" si="7"/>
        <v>995487</v>
      </c>
      <c r="G44" s="42">
        <f t="shared" si="8"/>
        <v>1299317</v>
      </c>
    </row>
    <row r="45" spans="1:9" x14ac:dyDescent="0.25">
      <c r="A45" s="42" t="str">
        <f t="shared" si="3"/>
        <v>BARCELONA</v>
      </c>
      <c r="B45" s="41">
        <f t="shared" si="4"/>
        <v>7792465</v>
      </c>
      <c r="C45" s="41">
        <f t="shared" si="5"/>
        <v>7074833</v>
      </c>
      <c r="D45" s="41">
        <f t="shared" si="6"/>
        <v>1</v>
      </c>
      <c r="E45" s="42" t="str">
        <f t="shared" si="2"/>
        <v>VIGO</v>
      </c>
      <c r="F45" s="42">
        <f t="shared" si="7"/>
        <v>994400</v>
      </c>
      <c r="G45" s="42">
        <f t="shared" si="8"/>
        <v>750228</v>
      </c>
    </row>
    <row r="46" spans="1:9" x14ac:dyDescent="0.25">
      <c r="A46" s="42" t="str">
        <f t="shared" si="3"/>
        <v>BILBAO</v>
      </c>
      <c r="B46" s="41">
        <f t="shared" si="4"/>
        <v>392886</v>
      </c>
      <c r="C46" s="41">
        <f t="shared" si="5"/>
        <v>517684</v>
      </c>
      <c r="D46" s="41">
        <f t="shared" si="6"/>
        <v>14</v>
      </c>
      <c r="E46" s="42" t="str">
        <f t="shared" si="2"/>
        <v>SANTANDER</v>
      </c>
      <c r="F46" s="42">
        <f t="shared" si="7"/>
        <v>722239</v>
      </c>
      <c r="G46" s="42">
        <f t="shared" si="8"/>
        <v>693951</v>
      </c>
    </row>
    <row r="47" spans="1:9" x14ac:dyDescent="0.25">
      <c r="A47" s="42" t="str">
        <f t="shared" si="3"/>
        <v>CARTAGENA</v>
      </c>
      <c r="B47" s="41">
        <f t="shared" si="4"/>
        <v>316</v>
      </c>
      <c r="C47" s="41">
        <f t="shared" si="5"/>
        <v>0</v>
      </c>
      <c r="D47" s="41">
        <f t="shared" si="6"/>
        <v>22</v>
      </c>
      <c r="E47" s="42" t="str">
        <f t="shared" si="2"/>
        <v>CEUTA</v>
      </c>
      <c r="F47" s="42">
        <f t="shared" si="7"/>
        <v>701429</v>
      </c>
      <c r="G47" s="42">
        <f t="shared" si="8"/>
        <v>639717</v>
      </c>
    </row>
    <row r="48" spans="1:9" x14ac:dyDescent="0.25">
      <c r="A48" s="42" t="str">
        <f t="shared" si="3"/>
        <v>CASTELLON</v>
      </c>
      <c r="B48" s="41">
        <f t="shared" si="4"/>
        <v>143251</v>
      </c>
      <c r="C48" s="41">
        <f t="shared" si="5"/>
        <v>180448</v>
      </c>
      <c r="D48" s="41">
        <f t="shared" si="6"/>
        <v>20</v>
      </c>
      <c r="E48" s="42" t="str">
        <f t="shared" si="2"/>
        <v>PASAIA</v>
      </c>
      <c r="F48" s="42">
        <f t="shared" si="7"/>
        <v>478545</v>
      </c>
      <c r="G48" s="42">
        <f t="shared" si="8"/>
        <v>380958</v>
      </c>
    </row>
    <row r="49" spans="1:7" x14ac:dyDescent="0.25">
      <c r="A49" s="42" t="str">
        <f t="shared" si="3"/>
        <v>CEUTA</v>
      </c>
      <c r="B49" s="41">
        <f t="shared" si="4"/>
        <v>701429</v>
      </c>
      <c r="C49" s="41">
        <f t="shared" si="5"/>
        <v>639717</v>
      </c>
      <c r="D49" s="41">
        <f t="shared" si="6"/>
        <v>10</v>
      </c>
      <c r="E49" s="42" t="str">
        <f t="shared" si="2"/>
        <v>TARRAGONA</v>
      </c>
      <c r="F49" s="42">
        <f t="shared" si="7"/>
        <v>460725</v>
      </c>
      <c r="G49" s="42">
        <f t="shared" si="8"/>
        <v>625166</v>
      </c>
    </row>
    <row r="50" spans="1:7" x14ac:dyDescent="0.25">
      <c r="A50" s="42" t="str">
        <f t="shared" si="3"/>
        <v>FERROL-SAN CIBRAO</v>
      </c>
      <c r="B50" s="41">
        <f t="shared" si="4"/>
        <v>166339</v>
      </c>
      <c r="C50" s="41">
        <f t="shared" si="5"/>
        <v>157985</v>
      </c>
      <c r="D50" s="41">
        <f t="shared" si="6"/>
        <v>19</v>
      </c>
      <c r="E50" s="42" t="str">
        <f t="shared" si="2"/>
        <v>MELILLA</v>
      </c>
      <c r="F50" s="42">
        <f t="shared" si="7"/>
        <v>414630</v>
      </c>
      <c r="G50" s="42">
        <f t="shared" si="8"/>
        <v>410479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BILBAO</v>
      </c>
      <c r="F51" s="42">
        <f t="shared" si="7"/>
        <v>392886</v>
      </c>
      <c r="G51" s="42">
        <f t="shared" si="8"/>
        <v>517684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367000</v>
      </c>
      <c r="G52" s="42">
        <f t="shared" si="8"/>
        <v>318192</v>
      </c>
    </row>
    <row r="53" spans="1:7" x14ac:dyDescent="0.25">
      <c r="A53" s="42" t="str">
        <f t="shared" si="3"/>
        <v>LAS PALMAS</v>
      </c>
      <c r="B53" s="41">
        <f t="shared" si="4"/>
        <v>2111822</v>
      </c>
      <c r="C53" s="41">
        <f t="shared" si="5"/>
        <v>2246673</v>
      </c>
      <c r="D53" s="41">
        <f t="shared" si="6"/>
        <v>6</v>
      </c>
      <c r="E53" s="42" t="str">
        <f t="shared" si="2"/>
        <v>ALMERIA</v>
      </c>
      <c r="F53" s="42">
        <f t="shared" si="7"/>
        <v>315596</v>
      </c>
      <c r="G53" s="42">
        <f t="shared" si="8"/>
        <v>294509</v>
      </c>
    </row>
    <row r="54" spans="1:7" x14ac:dyDescent="0.25">
      <c r="A54" s="42" t="str">
        <f t="shared" si="3"/>
        <v>MALAGA</v>
      </c>
      <c r="B54" s="41">
        <f t="shared" si="4"/>
        <v>367000</v>
      </c>
      <c r="C54" s="41">
        <f t="shared" si="5"/>
        <v>318192</v>
      </c>
      <c r="D54" s="41">
        <f t="shared" si="6"/>
        <v>15</v>
      </c>
      <c r="E54" s="42" t="str">
        <f t="shared" si="2"/>
        <v>ALICANTE</v>
      </c>
      <c r="F54" s="42">
        <f t="shared" si="7"/>
        <v>244473</v>
      </c>
      <c r="G54" s="42">
        <f t="shared" si="8"/>
        <v>229151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180279</v>
      </c>
      <c r="G55" s="42">
        <f t="shared" si="8"/>
        <v>154753</v>
      </c>
    </row>
    <row r="56" spans="1:7" x14ac:dyDescent="0.25">
      <c r="A56" s="42" t="str">
        <f t="shared" si="3"/>
        <v>MELILLA</v>
      </c>
      <c r="B56" s="41">
        <f t="shared" si="4"/>
        <v>414630</v>
      </c>
      <c r="C56" s="41">
        <f t="shared" si="5"/>
        <v>410479</v>
      </c>
      <c r="D56" s="41">
        <f t="shared" si="6"/>
        <v>13</v>
      </c>
      <c r="E56" s="42" t="str">
        <f t="shared" si="2"/>
        <v>FERROL-SAN CIBRAO</v>
      </c>
      <c r="F56" s="42">
        <f t="shared" si="9"/>
        <v>166339</v>
      </c>
      <c r="G56" s="42">
        <f t="shared" si="8"/>
        <v>157985</v>
      </c>
    </row>
    <row r="57" spans="1:7" x14ac:dyDescent="0.25">
      <c r="A57" s="42" t="str">
        <f t="shared" si="3"/>
        <v>MOTRIL</v>
      </c>
      <c r="B57" s="41">
        <f t="shared" si="4"/>
        <v>1503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9"/>
        <v>143251</v>
      </c>
      <c r="G57" s="42">
        <f t="shared" si="8"/>
        <v>180448</v>
      </c>
    </row>
    <row r="58" spans="1:7" x14ac:dyDescent="0.25">
      <c r="A58" s="42" t="str">
        <f t="shared" si="3"/>
        <v>PASAIA</v>
      </c>
      <c r="B58" s="41">
        <f t="shared" si="4"/>
        <v>478545</v>
      </c>
      <c r="C58" s="41">
        <f t="shared" si="5"/>
        <v>380958</v>
      </c>
      <c r="D58" s="41">
        <f t="shared" si="6"/>
        <v>11</v>
      </c>
      <c r="E58" s="42" t="str">
        <f t="shared" si="2"/>
        <v>MOTRIL</v>
      </c>
      <c r="F58" s="42">
        <f t="shared" si="9"/>
        <v>1503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2892324</v>
      </c>
      <c r="C59" s="41">
        <f t="shared" si="5"/>
        <v>2826687</v>
      </c>
      <c r="D59" s="41">
        <f t="shared" si="6"/>
        <v>5</v>
      </c>
      <c r="E59" s="42" t="str">
        <f t="shared" si="2"/>
        <v>CARTAGENA</v>
      </c>
      <c r="F59" s="42">
        <f t="shared" si="9"/>
        <v>316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722239</v>
      </c>
      <c r="C60" s="41">
        <f t="shared" si="5"/>
        <v>693951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180279</v>
      </c>
      <c r="C61" s="41">
        <f t="shared" si="5"/>
        <v>154753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460725</v>
      </c>
      <c r="C62" s="41">
        <f t="shared" si="5"/>
        <v>625166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3539811</v>
      </c>
      <c r="C63" s="41">
        <f t="shared" si="5"/>
        <v>3066451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994400</v>
      </c>
      <c r="C64" s="41">
        <f t="shared" si="5"/>
        <v>750228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191</v>
      </c>
      <c r="C7" s="35">
        <v>1330</v>
      </c>
      <c r="D7" s="35">
        <v>193</v>
      </c>
      <c r="E7" s="35">
        <v>6692</v>
      </c>
      <c r="F7" s="10">
        <f>((E7*100)/D7)-100</f>
        <v>3367.3575129533679</v>
      </c>
      <c r="G7" s="1"/>
      <c r="H7" s="1"/>
      <c r="I7" s="1"/>
    </row>
    <row r="8" spans="1:12" x14ac:dyDescent="0.25">
      <c r="A8" s="11" t="s">
        <v>42</v>
      </c>
      <c r="B8" s="36">
        <v>14224</v>
      </c>
      <c r="C8" s="36">
        <v>15269</v>
      </c>
      <c r="D8" s="36">
        <v>124744</v>
      </c>
      <c r="E8" s="36">
        <v>136009</v>
      </c>
      <c r="F8" s="13">
        <f t="shared" ref="F8:F35" si="0">((E8*100)/D8)-100</f>
        <v>9.0304944526390045</v>
      </c>
      <c r="G8" s="1"/>
      <c r="H8" s="1"/>
      <c r="I8" s="1"/>
    </row>
    <row r="9" spans="1:12" x14ac:dyDescent="0.25">
      <c r="A9" s="8" t="s">
        <v>43</v>
      </c>
      <c r="B9" s="35">
        <v>9</v>
      </c>
      <c r="C9" s="35">
        <v>7</v>
      </c>
      <c r="D9" s="35">
        <v>144</v>
      </c>
      <c r="E9" s="35">
        <v>61</v>
      </c>
      <c r="F9" s="10">
        <f t="shared" si="0"/>
        <v>-57.638888888888886</v>
      </c>
      <c r="G9" s="1"/>
      <c r="H9" s="1"/>
      <c r="I9" s="1"/>
    </row>
    <row r="10" spans="1:12" x14ac:dyDescent="0.25">
      <c r="A10" s="11" t="s">
        <v>44</v>
      </c>
      <c r="B10" s="36">
        <v>582</v>
      </c>
      <c r="C10" s="36">
        <v>712</v>
      </c>
      <c r="D10" s="36">
        <v>6847</v>
      </c>
      <c r="E10" s="36">
        <v>5987</v>
      </c>
      <c r="F10" s="17">
        <f t="shared" si="0"/>
        <v>-12.560245362932676</v>
      </c>
      <c r="G10" s="1"/>
      <c r="H10" s="1"/>
      <c r="I10" s="1"/>
    </row>
    <row r="11" spans="1:12" x14ac:dyDescent="0.25">
      <c r="A11" s="8" t="s">
        <v>45</v>
      </c>
      <c r="B11" s="35">
        <v>291843</v>
      </c>
      <c r="C11" s="35">
        <v>287169</v>
      </c>
      <c r="D11" s="35">
        <v>2340609</v>
      </c>
      <c r="E11" s="35">
        <v>2557244</v>
      </c>
      <c r="F11" s="10">
        <f t="shared" si="0"/>
        <v>9.2554971804346593</v>
      </c>
      <c r="G11" s="1"/>
      <c r="H11" s="1"/>
      <c r="I11" s="1"/>
    </row>
    <row r="12" spans="1:12" x14ac:dyDescent="0.25">
      <c r="A12" s="11" t="s">
        <v>46</v>
      </c>
      <c r="B12" s="36">
        <v>13746</v>
      </c>
      <c r="C12" s="36">
        <v>11831.5</v>
      </c>
      <c r="D12" s="36">
        <v>113130</v>
      </c>
      <c r="E12" s="36">
        <v>104685.5</v>
      </c>
      <c r="F12" s="13">
        <f t="shared" si="0"/>
        <v>-7.4644214620348208</v>
      </c>
      <c r="G12" s="1"/>
      <c r="H12" s="1"/>
      <c r="I12" s="1"/>
    </row>
    <row r="13" spans="1:12" x14ac:dyDescent="0.25">
      <c r="A13" s="8" t="s">
        <v>47</v>
      </c>
      <c r="B13" s="35">
        <v>15877</v>
      </c>
      <c r="C13" s="35">
        <v>14755</v>
      </c>
      <c r="D13" s="35">
        <v>159897</v>
      </c>
      <c r="E13" s="35">
        <v>153827</v>
      </c>
      <c r="F13" s="10">
        <f t="shared" si="0"/>
        <v>-3.7961937997585977</v>
      </c>
      <c r="G13" s="1"/>
      <c r="H13" s="1"/>
      <c r="I13" s="1"/>
    </row>
    <row r="14" spans="1:12" x14ac:dyDescent="0.25">
      <c r="A14" s="11" t="s">
        <v>48</v>
      </c>
      <c r="B14" s="36">
        <v>194756</v>
      </c>
      <c r="C14" s="36">
        <v>215817.5</v>
      </c>
      <c r="D14" s="36">
        <v>1728800</v>
      </c>
      <c r="E14" s="36">
        <v>1944204.5</v>
      </c>
      <c r="F14" s="13">
        <f t="shared" si="0"/>
        <v>12.459769782508104</v>
      </c>
      <c r="G14" s="1"/>
      <c r="H14" s="1"/>
      <c r="I14" s="1"/>
    </row>
    <row r="15" spans="1:12" x14ac:dyDescent="0.25">
      <c r="A15" s="8" t="s">
        <v>49</v>
      </c>
      <c r="B15" s="35">
        <v>43134</v>
      </c>
      <c r="C15" s="35">
        <v>44351</v>
      </c>
      <c r="D15" s="35">
        <v>385722</v>
      </c>
      <c r="E15" s="35">
        <v>402632</v>
      </c>
      <c r="F15" s="10">
        <f t="shared" si="0"/>
        <v>4.3839863943461808</v>
      </c>
      <c r="G15" s="1"/>
      <c r="H15" s="1"/>
      <c r="I15" s="1"/>
    </row>
    <row r="16" spans="1:12" x14ac:dyDescent="0.25">
      <c r="A16" s="11" t="s">
        <v>50</v>
      </c>
      <c r="B16" s="36">
        <v>4607</v>
      </c>
      <c r="C16" s="36">
        <v>5518</v>
      </c>
      <c r="D16" s="36">
        <v>34343</v>
      </c>
      <c r="E16" s="36">
        <v>33517</v>
      </c>
      <c r="F16" s="13">
        <f t="shared" si="0"/>
        <v>-2.4051480651078805</v>
      </c>
      <c r="G16" s="1"/>
      <c r="H16" s="1"/>
      <c r="I16" s="1"/>
    </row>
    <row r="17" spans="1:9" x14ac:dyDescent="0.25">
      <c r="A17" s="8" t="s">
        <v>51</v>
      </c>
      <c r="B17" s="35">
        <v>8059</v>
      </c>
      <c r="C17" s="35">
        <v>9282</v>
      </c>
      <c r="D17" s="35">
        <v>49496</v>
      </c>
      <c r="E17" s="35">
        <v>77164</v>
      </c>
      <c r="F17" s="10">
        <f t="shared" si="0"/>
        <v>55.89946662356553</v>
      </c>
      <c r="G17" s="1"/>
      <c r="H17" s="1"/>
      <c r="I17" s="1"/>
    </row>
    <row r="18" spans="1:9" x14ac:dyDescent="0.25">
      <c r="A18" s="11" t="s">
        <v>52</v>
      </c>
      <c r="B18" s="36">
        <v>1028</v>
      </c>
      <c r="C18" s="36">
        <v>1275</v>
      </c>
      <c r="D18" s="36">
        <v>6908</v>
      </c>
      <c r="E18" s="36">
        <v>10167</v>
      </c>
      <c r="F18" s="13">
        <f t="shared" si="0"/>
        <v>47.177185871453389</v>
      </c>
      <c r="G18" s="1"/>
      <c r="H18" s="1"/>
      <c r="I18" s="1"/>
    </row>
    <row r="19" spans="1:9" x14ac:dyDescent="0.25">
      <c r="A19" s="8" t="s">
        <v>53</v>
      </c>
      <c r="B19" s="35">
        <v>14</v>
      </c>
      <c r="C19" s="35">
        <v>568</v>
      </c>
      <c r="D19" s="35">
        <v>137</v>
      </c>
      <c r="E19" s="35">
        <v>7367</v>
      </c>
      <c r="F19" s="10">
        <f t="shared" si="0"/>
        <v>5277.3722627737225</v>
      </c>
      <c r="G19" s="1"/>
      <c r="H19" s="1"/>
      <c r="I19" s="1"/>
    </row>
    <row r="20" spans="1:9" x14ac:dyDescent="0.25">
      <c r="A20" s="11" t="s">
        <v>54</v>
      </c>
      <c r="B20" s="36">
        <v>956</v>
      </c>
      <c r="C20" s="36">
        <v>1173</v>
      </c>
      <c r="D20" s="36">
        <v>4966</v>
      </c>
      <c r="E20" s="36">
        <v>7781</v>
      </c>
      <c r="F20" s="13">
        <f t="shared" si="0"/>
        <v>56.685461135722903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109505</v>
      </c>
      <c r="C22" s="36">
        <v>115332</v>
      </c>
      <c r="D22" s="36">
        <v>954782</v>
      </c>
      <c r="E22" s="36">
        <v>956823</v>
      </c>
      <c r="F22" s="13">
        <f t="shared" si="0"/>
        <v>0.21376607434996231</v>
      </c>
      <c r="G22" s="1"/>
      <c r="H22" s="1"/>
      <c r="I22" s="1"/>
    </row>
    <row r="23" spans="1:9" x14ac:dyDescent="0.25">
      <c r="A23" s="8" t="s">
        <v>57</v>
      </c>
      <c r="B23" s="35">
        <v>40956</v>
      </c>
      <c r="C23" s="35">
        <v>45090</v>
      </c>
      <c r="D23" s="35">
        <v>317403</v>
      </c>
      <c r="E23" s="35">
        <v>440920</v>
      </c>
      <c r="F23" s="10">
        <f t="shared" si="0"/>
        <v>38.914881081779328</v>
      </c>
      <c r="G23" s="1"/>
      <c r="H23" s="1"/>
      <c r="I23" s="1"/>
    </row>
    <row r="24" spans="1:9" x14ac:dyDescent="0.25">
      <c r="A24" s="11" t="s">
        <v>58</v>
      </c>
      <c r="B24" s="36">
        <v>3398</v>
      </c>
      <c r="C24" s="36">
        <v>3443</v>
      </c>
      <c r="D24" s="36">
        <v>27850</v>
      </c>
      <c r="E24" s="36">
        <v>34880</v>
      </c>
      <c r="F24" s="13">
        <f t="shared" si="0"/>
        <v>25.242369838420103</v>
      </c>
      <c r="G24" s="1"/>
      <c r="H24" s="1"/>
      <c r="I24" s="1"/>
    </row>
    <row r="25" spans="1:9" x14ac:dyDescent="0.25">
      <c r="A25" s="8" t="s">
        <v>59</v>
      </c>
      <c r="B25" s="35">
        <v>2013</v>
      </c>
      <c r="C25" s="35">
        <v>1690</v>
      </c>
      <c r="D25" s="35">
        <v>15427</v>
      </c>
      <c r="E25" s="35">
        <v>15759</v>
      </c>
      <c r="F25" s="10">
        <f t="shared" si="0"/>
        <v>2.1520710442730291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13</v>
      </c>
      <c r="E26" s="36">
        <v>2</v>
      </c>
      <c r="F26" s="13">
        <f t="shared" si="0"/>
        <v>-84.615384615384613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38944</v>
      </c>
      <c r="C28" s="36">
        <v>36940</v>
      </c>
      <c r="D28" s="36">
        <v>341435</v>
      </c>
      <c r="E28" s="36">
        <v>363415</v>
      </c>
      <c r="F28" s="13">
        <f t="shared" si="0"/>
        <v>6.4375356949346099</v>
      </c>
      <c r="G28" s="1"/>
      <c r="H28" s="1"/>
      <c r="I28" s="1"/>
    </row>
    <row r="29" spans="1:9" x14ac:dyDescent="0.25">
      <c r="A29" s="8" t="s">
        <v>63</v>
      </c>
      <c r="B29" s="35">
        <v>14</v>
      </c>
      <c r="C29" s="35">
        <v>8</v>
      </c>
      <c r="D29" s="35">
        <v>94</v>
      </c>
      <c r="E29" s="35">
        <v>142</v>
      </c>
      <c r="F29" s="10">
        <f t="shared" si="0"/>
        <v>51.063829787234056</v>
      </c>
      <c r="G29" s="1"/>
      <c r="H29" s="1"/>
      <c r="I29" s="1"/>
    </row>
    <row r="30" spans="1:9" x14ac:dyDescent="0.25">
      <c r="A30" s="11" t="s">
        <v>64</v>
      </c>
      <c r="B30" s="36">
        <v>11276</v>
      </c>
      <c r="C30" s="36">
        <v>10784</v>
      </c>
      <c r="D30" s="36">
        <v>88587</v>
      </c>
      <c r="E30" s="36">
        <v>101449</v>
      </c>
      <c r="F30" s="13">
        <f t="shared" si="0"/>
        <v>14.519060358743388</v>
      </c>
      <c r="G30" s="1"/>
      <c r="H30" s="1"/>
      <c r="I30" s="1"/>
    </row>
    <row r="31" spans="1:9" x14ac:dyDescent="0.25">
      <c r="A31" s="8" t="s">
        <v>65</v>
      </c>
      <c r="B31" s="35">
        <v>496</v>
      </c>
      <c r="C31" s="35">
        <v>4107</v>
      </c>
      <c r="D31" s="35">
        <v>5331.5</v>
      </c>
      <c r="E31" s="35">
        <v>32937</v>
      </c>
      <c r="F31" s="10">
        <f t="shared" si="0"/>
        <v>517.78111225733846</v>
      </c>
      <c r="G31" s="1"/>
      <c r="H31" s="1"/>
      <c r="I31" s="1"/>
    </row>
    <row r="32" spans="1:9" x14ac:dyDescent="0.25">
      <c r="A32" s="11" t="s">
        <v>66</v>
      </c>
      <c r="B32" s="36">
        <v>229639</v>
      </c>
      <c r="C32" s="36">
        <v>245570</v>
      </c>
      <c r="D32" s="36">
        <v>1972827</v>
      </c>
      <c r="E32" s="36">
        <v>2252235</v>
      </c>
      <c r="F32" s="13">
        <f t="shared" si="0"/>
        <v>14.162823197371083</v>
      </c>
      <c r="G32" s="1"/>
      <c r="H32" s="1"/>
      <c r="I32" s="1"/>
    </row>
    <row r="33" spans="1:9" x14ac:dyDescent="0.25">
      <c r="A33" s="8" t="s">
        <v>67</v>
      </c>
      <c r="B33" s="35">
        <v>20088</v>
      </c>
      <c r="C33" s="35">
        <v>20643</v>
      </c>
      <c r="D33" s="35">
        <v>171048</v>
      </c>
      <c r="E33" s="35">
        <v>177804</v>
      </c>
      <c r="F33" s="10">
        <f t="shared" si="0"/>
        <v>3.9497684860390052</v>
      </c>
      <c r="G33" s="1"/>
      <c r="H33" s="1"/>
      <c r="I33" s="1"/>
    </row>
    <row r="34" spans="1:9" x14ac:dyDescent="0.25">
      <c r="A34" s="11" t="s">
        <v>68</v>
      </c>
      <c r="B34" s="36">
        <v>55</v>
      </c>
      <c r="C34" s="36">
        <v>0</v>
      </c>
      <c r="D34" s="36">
        <v>131</v>
      </c>
      <c r="E34" s="36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1045410</v>
      </c>
      <c r="C35" s="15">
        <f t="shared" ref="C35:E35" si="1">SUM(C7:C34)</f>
        <v>1092665</v>
      </c>
      <c r="D35" s="15">
        <f t="shared" si="1"/>
        <v>8850869.5</v>
      </c>
      <c r="E35" s="15">
        <f t="shared" si="1"/>
        <v>9823704</v>
      </c>
      <c r="F35" s="16">
        <f t="shared" si="0"/>
        <v>10.991400336430218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6692</v>
      </c>
      <c r="C38" s="41">
        <f>D7</f>
        <v>193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2557244</v>
      </c>
      <c r="G38" s="42">
        <f>LOOKUP(E38,$A$38:$A$65,$C$38:$C$65)</f>
        <v>2340609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136009</v>
      </c>
      <c r="C39" s="41">
        <f t="shared" ref="C39:C65" si="5">D8</f>
        <v>124744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2252235</v>
      </c>
      <c r="G39" s="42">
        <f t="shared" ref="G39:G65" si="8">LOOKUP(E39,$A$38:$A$65,$C$38:$C$65)</f>
        <v>1972827</v>
      </c>
    </row>
    <row r="40" spans="1:9" x14ac:dyDescent="0.25">
      <c r="A40" s="42" t="str">
        <f t="shared" si="3"/>
        <v>ALMERIA</v>
      </c>
      <c r="B40" s="41">
        <f t="shared" si="4"/>
        <v>61</v>
      </c>
      <c r="C40" s="41">
        <f t="shared" si="5"/>
        <v>144</v>
      </c>
      <c r="D40" s="41">
        <f t="shared" si="6"/>
        <v>24</v>
      </c>
      <c r="E40" s="42" t="str">
        <f t="shared" si="2"/>
        <v>BARCELONA</v>
      </c>
      <c r="F40" s="42">
        <f t="shared" si="7"/>
        <v>1944204.5</v>
      </c>
      <c r="G40" s="42">
        <f t="shared" si="8"/>
        <v>1728800</v>
      </c>
    </row>
    <row r="41" spans="1:9" x14ac:dyDescent="0.25">
      <c r="A41" s="42" t="str">
        <f t="shared" si="3"/>
        <v>AVILES</v>
      </c>
      <c r="B41" s="41">
        <f t="shared" si="4"/>
        <v>5987</v>
      </c>
      <c r="C41" s="41">
        <f t="shared" si="5"/>
        <v>6847</v>
      </c>
      <c r="D41" s="41">
        <f t="shared" si="6"/>
        <v>22</v>
      </c>
      <c r="E41" s="42" t="str">
        <f t="shared" si="2"/>
        <v>LAS PALMAS</v>
      </c>
      <c r="F41" s="42">
        <f t="shared" si="7"/>
        <v>956823</v>
      </c>
      <c r="G41" s="42">
        <f t="shared" si="8"/>
        <v>954782</v>
      </c>
    </row>
    <row r="42" spans="1:9" x14ac:dyDescent="0.25">
      <c r="A42" s="42" t="str">
        <f t="shared" si="3"/>
        <v>BAHIA DE ALGECIRAS</v>
      </c>
      <c r="B42" s="41">
        <f t="shared" si="4"/>
        <v>2557244</v>
      </c>
      <c r="C42" s="41">
        <f t="shared" si="5"/>
        <v>2340609</v>
      </c>
      <c r="D42" s="41">
        <f t="shared" si="6"/>
        <v>1</v>
      </c>
      <c r="E42" s="42" t="str">
        <f t="shared" si="2"/>
        <v>MALAGA</v>
      </c>
      <c r="F42" s="42">
        <f t="shared" si="7"/>
        <v>440920</v>
      </c>
      <c r="G42" s="42">
        <f t="shared" si="8"/>
        <v>317403</v>
      </c>
    </row>
    <row r="43" spans="1:9" x14ac:dyDescent="0.25">
      <c r="A43" s="42" t="str">
        <f t="shared" si="3"/>
        <v>BAHIA DE CADIZ</v>
      </c>
      <c r="B43" s="41">
        <f t="shared" si="4"/>
        <v>104685.5</v>
      </c>
      <c r="C43" s="41">
        <f t="shared" si="5"/>
        <v>113130</v>
      </c>
      <c r="D43" s="41">
        <f t="shared" si="6"/>
        <v>11</v>
      </c>
      <c r="E43" s="42" t="str">
        <f t="shared" si="2"/>
        <v>BILBAO</v>
      </c>
      <c r="F43" s="42">
        <f t="shared" si="7"/>
        <v>402632</v>
      </c>
      <c r="G43" s="42">
        <f t="shared" si="8"/>
        <v>385722</v>
      </c>
    </row>
    <row r="44" spans="1:9" x14ac:dyDescent="0.25">
      <c r="A44" s="42" t="str">
        <f t="shared" si="3"/>
        <v>BALEARES</v>
      </c>
      <c r="B44" s="41">
        <f t="shared" si="4"/>
        <v>153827</v>
      </c>
      <c r="C44" s="41">
        <f t="shared" si="5"/>
        <v>159897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363415</v>
      </c>
      <c r="G44" s="42">
        <f t="shared" si="8"/>
        <v>341435</v>
      </c>
    </row>
    <row r="45" spans="1:9" x14ac:dyDescent="0.25">
      <c r="A45" s="42" t="str">
        <f t="shared" si="3"/>
        <v>BARCELONA</v>
      </c>
      <c r="B45" s="41">
        <f t="shared" si="4"/>
        <v>1944204.5</v>
      </c>
      <c r="C45" s="41">
        <f t="shared" si="5"/>
        <v>1728800</v>
      </c>
      <c r="D45" s="41">
        <f t="shared" si="6"/>
        <v>3</v>
      </c>
      <c r="E45" s="42" t="str">
        <f t="shared" si="2"/>
        <v>VIGO</v>
      </c>
      <c r="F45" s="42">
        <f t="shared" si="7"/>
        <v>177804</v>
      </c>
      <c r="G45" s="42">
        <f t="shared" si="8"/>
        <v>171048</v>
      </c>
    </row>
    <row r="46" spans="1:9" x14ac:dyDescent="0.25">
      <c r="A46" s="42" t="str">
        <f t="shared" si="3"/>
        <v>BILBAO</v>
      </c>
      <c r="B46" s="41">
        <f t="shared" si="4"/>
        <v>402632</v>
      </c>
      <c r="C46" s="41">
        <f t="shared" si="5"/>
        <v>385722</v>
      </c>
      <c r="D46" s="41">
        <f t="shared" si="6"/>
        <v>6</v>
      </c>
      <c r="E46" s="42" t="str">
        <f t="shared" si="2"/>
        <v>BALEARES</v>
      </c>
      <c r="F46" s="42">
        <f t="shared" si="7"/>
        <v>153827</v>
      </c>
      <c r="G46" s="42">
        <f t="shared" si="8"/>
        <v>159897</v>
      </c>
    </row>
    <row r="47" spans="1:9" x14ac:dyDescent="0.25">
      <c r="A47" s="42" t="str">
        <f t="shared" si="3"/>
        <v>CARTAGENA</v>
      </c>
      <c r="B47" s="41">
        <f t="shared" si="4"/>
        <v>33517</v>
      </c>
      <c r="C47" s="41">
        <f t="shared" si="5"/>
        <v>34343</v>
      </c>
      <c r="D47" s="41">
        <f t="shared" si="6"/>
        <v>15</v>
      </c>
      <c r="E47" s="42" t="str">
        <f t="shared" si="2"/>
        <v>ALICANTE</v>
      </c>
      <c r="F47" s="42">
        <f t="shared" si="7"/>
        <v>136009</v>
      </c>
      <c r="G47" s="42">
        <f t="shared" si="8"/>
        <v>124744</v>
      </c>
    </row>
    <row r="48" spans="1:9" x14ac:dyDescent="0.25">
      <c r="A48" s="42" t="str">
        <f t="shared" si="3"/>
        <v>CASTELLON</v>
      </c>
      <c r="B48" s="41">
        <f t="shared" si="4"/>
        <v>77164</v>
      </c>
      <c r="C48" s="41">
        <f t="shared" si="5"/>
        <v>49496</v>
      </c>
      <c r="D48" s="41">
        <f t="shared" si="6"/>
        <v>13</v>
      </c>
      <c r="E48" s="42" t="str">
        <f t="shared" si="2"/>
        <v>BAHIA DE CADIZ</v>
      </c>
      <c r="F48" s="42">
        <f t="shared" si="7"/>
        <v>104685.5</v>
      </c>
      <c r="G48" s="42">
        <f t="shared" si="8"/>
        <v>113130</v>
      </c>
    </row>
    <row r="49" spans="1:7" x14ac:dyDescent="0.25">
      <c r="A49" s="42" t="str">
        <f t="shared" si="3"/>
        <v>CEUTA</v>
      </c>
      <c r="B49" s="41">
        <f t="shared" si="4"/>
        <v>10167</v>
      </c>
      <c r="C49" s="41">
        <f t="shared" si="5"/>
        <v>6908</v>
      </c>
      <c r="D49" s="41">
        <f t="shared" si="6"/>
        <v>18</v>
      </c>
      <c r="E49" s="42" t="str">
        <f t="shared" si="2"/>
        <v>SEVILLA</v>
      </c>
      <c r="F49" s="42">
        <f t="shared" si="7"/>
        <v>101449</v>
      </c>
      <c r="G49" s="42">
        <f t="shared" si="8"/>
        <v>88587</v>
      </c>
    </row>
    <row r="50" spans="1:7" x14ac:dyDescent="0.25">
      <c r="A50" s="42" t="str">
        <f t="shared" si="3"/>
        <v>FERROL-SAN CIBRAO</v>
      </c>
      <c r="B50" s="41">
        <f t="shared" si="4"/>
        <v>7367</v>
      </c>
      <c r="C50" s="41">
        <f t="shared" si="5"/>
        <v>137</v>
      </c>
      <c r="D50" s="41">
        <f t="shared" si="6"/>
        <v>20</v>
      </c>
      <c r="E50" s="42" t="str">
        <f t="shared" si="2"/>
        <v>CASTELLON</v>
      </c>
      <c r="F50" s="42">
        <f t="shared" si="7"/>
        <v>77164</v>
      </c>
      <c r="G50" s="42">
        <f t="shared" si="8"/>
        <v>49496</v>
      </c>
    </row>
    <row r="51" spans="1:7" x14ac:dyDescent="0.25">
      <c r="A51" s="42" t="str">
        <f t="shared" si="3"/>
        <v>GIJON</v>
      </c>
      <c r="B51" s="41">
        <f t="shared" si="4"/>
        <v>7781</v>
      </c>
      <c r="C51" s="41">
        <f t="shared" si="5"/>
        <v>4966</v>
      </c>
      <c r="D51" s="41">
        <f t="shared" si="6"/>
        <v>19</v>
      </c>
      <c r="E51" s="42" t="str">
        <f t="shared" si="2"/>
        <v>MARIN Y RIA DE PONTEVEDRA</v>
      </c>
      <c r="F51" s="42">
        <f t="shared" si="7"/>
        <v>34880</v>
      </c>
      <c r="G51" s="42">
        <f t="shared" si="8"/>
        <v>27850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33517</v>
      </c>
      <c r="G52" s="42">
        <f t="shared" si="8"/>
        <v>34343</v>
      </c>
    </row>
    <row r="53" spans="1:7" x14ac:dyDescent="0.25">
      <c r="A53" s="42" t="str">
        <f t="shared" si="3"/>
        <v>LAS PALMAS</v>
      </c>
      <c r="B53" s="41">
        <f t="shared" si="4"/>
        <v>956823</v>
      </c>
      <c r="C53" s="41">
        <f t="shared" si="5"/>
        <v>954782</v>
      </c>
      <c r="D53" s="41">
        <f t="shared" si="6"/>
        <v>4</v>
      </c>
      <c r="E53" s="42" t="str">
        <f t="shared" si="2"/>
        <v>TARRAGONA</v>
      </c>
      <c r="F53" s="42">
        <f t="shared" si="7"/>
        <v>32937</v>
      </c>
      <c r="G53" s="42">
        <f t="shared" si="8"/>
        <v>5331.5</v>
      </c>
    </row>
    <row r="54" spans="1:7" x14ac:dyDescent="0.25">
      <c r="A54" s="42" t="str">
        <f t="shared" si="3"/>
        <v>MALAGA</v>
      </c>
      <c r="B54" s="41">
        <f t="shared" si="4"/>
        <v>440920</v>
      </c>
      <c r="C54" s="41">
        <f t="shared" si="5"/>
        <v>317403</v>
      </c>
      <c r="D54" s="41">
        <f t="shared" si="6"/>
        <v>5</v>
      </c>
      <c r="E54" s="42" t="str">
        <f t="shared" si="2"/>
        <v>MELILLA</v>
      </c>
      <c r="F54" s="42">
        <f t="shared" si="7"/>
        <v>15759</v>
      </c>
      <c r="G54" s="42">
        <f t="shared" si="8"/>
        <v>15427</v>
      </c>
    </row>
    <row r="55" spans="1:7" x14ac:dyDescent="0.25">
      <c r="A55" s="42" t="str">
        <f t="shared" si="3"/>
        <v>MARIN Y RIA DE PONTEVEDRA</v>
      </c>
      <c r="B55" s="41">
        <f t="shared" si="4"/>
        <v>34880</v>
      </c>
      <c r="C55" s="41">
        <f t="shared" si="5"/>
        <v>27850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10167</v>
      </c>
      <c r="G55" s="42">
        <f t="shared" si="8"/>
        <v>6908</v>
      </c>
    </row>
    <row r="56" spans="1:7" x14ac:dyDescent="0.25">
      <c r="A56" s="42" t="str">
        <f t="shared" si="3"/>
        <v>MELILLA</v>
      </c>
      <c r="B56" s="41">
        <f t="shared" si="4"/>
        <v>15759</v>
      </c>
      <c r="C56" s="41">
        <f t="shared" si="5"/>
        <v>15427</v>
      </c>
      <c r="D56" s="41">
        <f t="shared" si="6"/>
        <v>17</v>
      </c>
      <c r="E56" s="42" t="str">
        <f t="shared" si="2"/>
        <v>GIJON</v>
      </c>
      <c r="F56" s="42">
        <f t="shared" si="9"/>
        <v>7781</v>
      </c>
      <c r="G56" s="42">
        <f t="shared" si="8"/>
        <v>4966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13</v>
      </c>
      <c r="D57" s="41">
        <f t="shared" si="6"/>
        <v>25</v>
      </c>
      <c r="E57" s="42" t="str">
        <f t="shared" si="2"/>
        <v>FERROL-SAN CIBRAO</v>
      </c>
      <c r="F57" s="42">
        <f t="shared" si="9"/>
        <v>7367</v>
      </c>
      <c r="G57" s="42">
        <f t="shared" si="8"/>
        <v>137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5</v>
      </c>
      <c r="D58" s="41">
        <f t="shared" si="6"/>
        <v>28</v>
      </c>
      <c r="E58" s="42" t="str">
        <f t="shared" si="2"/>
        <v>A CORUÑA</v>
      </c>
      <c r="F58" s="42">
        <f t="shared" si="9"/>
        <v>6692</v>
      </c>
      <c r="G58" s="42">
        <f t="shared" si="8"/>
        <v>193</v>
      </c>
    </row>
    <row r="59" spans="1:7" x14ac:dyDescent="0.25">
      <c r="A59" s="42" t="str">
        <f t="shared" si="3"/>
        <v>SANTA CRUZ DE TENERIFE</v>
      </c>
      <c r="B59" s="41">
        <f t="shared" si="4"/>
        <v>363415</v>
      </c>
      <c r="C59" s="41">
        <f t="shared" si="5"/>
        <v>341435</v>
      </c>
      <c r="D59" s="41">
        <f t="shared" si="6"/>
        <v>7</v>
      </c>
      <c r="E59" s="42" t="str">
        <f t="shared" si="2"/>
        <v>AVILES</v>
      </c>
      <c r="F59" s="42">
        <f t="shared" si="9"/>
        <v>5987</v>
      </c>
      <c r="G59" s="42">
        <f t="shared" si="8"/>
        <v>6847</v>
      </c>
    </row>
    <row r="60" spans="1:7" x14ac:dyDescent="0.25">
      <c r="A60" s="42" t="str">
        <f t="shared" si="3"/>
        <v>SANTANDER</v>
      </c>
      <c r="B60" s="41">
        <f t="shared" si="4"/>
        <v>142</v>
      </c>
      <c r="C60" s="41">
        <f t="shared" si="5"/>
        <v>94</v>
      </c>
      <c r="D60" s="41">
        <f t="shared" si="6"/>
        <v>23</v>
      </c>
      <c r="E60" s="42" t="str">
        <f t="shared" si="2"/>
        <v>SANTANDER</v>
      </c>
      <c r="F60" s="42">
        <f t="shared" si="9"/>
        <v>142</v>
      </c>
      <c r="G60" s="42">
        <f t="shared" si="8"/>
        <v>94</v>
      </c>
    </row>
    <row r="61" spans="1:7" x14ac:dyDescent="0.25">
      <c r="A61" s="42" t="str">
        <f t="shared" si="3"/>
        <v>SEVILLA</v>
      </c>
      <c r="B61" s="41">
        <f t="shared" si="4"/>
        <v>101449</v>
      </c>
      <c r="C61" s="41">
        <f t="shared" si="5"/>
        <v>88587</v>
      </c>
      <c r="D61" s="41">
        <f t="shared" si="6"/>
        <v>12</v>
      </c>
      <c r="E61" s="42" t="str">
        <f t="shared" si="2"/>
        <v>ALMERIA</v>
      </c>
      <c r="F61" s="42">
        <f t="shared" si="9"/>
        <v>61</v>
      </c>
      <c r="G61" s="42">
        <f t="shared" si="8"/>
        <v>144</v>
      </c>
    </row>
    <row r="62" spans="1:7" x14ac:dyDescent="0.25">
      <c r="A62" s="42" t="str">
        <f t="shared" si="3"/>
        <v>TARRAGONA</v>
      </c>
      <c r="B62" s="41">
        <f t="shared" si="4"/>
        <v>32937</v>
      </c>
      <c r="C62" s="41">
        <f t="shared" si="5"/>
        <v>5331.5</v>
      </c>
      <c r="D62" s="41">
        <f t="shared" si="6"/>
        <v>16</v>
      </c>
      <c r="E62" s="42" t="str">
        <f t="shared" si="2"/>
        <v>MOTRIL</v>
      </c>
      <c r="F62" s="42">
        <f t="shared" si="9"/>
        <v>2</v>
      </c>
      <c r="G62" s="42">
        <f t="shared" si="8"/>
        <v>13</v>
      </c>
    </row>
    <row r="63" spans="1:7" x14ac:dyDescent="0.25">
      <c r="A63" s="42" t="str">
        <f t="shared" si="3"/>
        <v>VALENCIA</v>
      </c>
      <c r="B63" s="41">
        <f t="shared" si="4"/>
        <v>2252235</v>
      </c>
      <c r="C63" s="41">
        <f t="shared" si="5"/>
        <v>1972827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177804</v>
      </c>
      <c r="C64" s="41">
        <f t="shared" si="5"/>
        <v>171048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131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4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277368</v>
      </c>
      <c r="C11" s="37">
        <v>271119</v>
      </c>
      <c r="D11" s="37">
        <v>2040977</v>
      </c>
      <c r="E11" s="37">
        <v>2432116</v>
      </c>
      <c r="F11" s="10">
        <f t="shared" si="0"/>
        <v>19.164302194488229</v>
      </c>
      <c r="G11" s="1"/>
      <c r="H11" s="1"/>
      <c r="I11" s="1"/>
    </row>
    <row r="12" spans="1:12" x14ac:dyDescent="0.25">
      <c r="A12" s="11" t="s">
        <v>46</v>
      </c>
      <c r="B12" s="38">
        <v>1584</v>
      </c>
      <c r="C12" s="38">
        <v>907</v>
      </c>
      <c r="D12" s="38">
        <v>18450</v>
      </c>
      <c r="E12" s="38">
        <v>5717</v>
      </c>
      <c r="F12" s="13">
        <f t="shared" si="0"/>
        <v>-69.013550135501362</v>
      </c>
      <c r="G12" s="1"/>
      <c r="H12" s="1"/>
      <c r="I12" s="1"/>
    </row>
    <row r="13" spans="1:12" x14ac:dyDescent="0.25">
      <c r="A13" s="8" t="s">
        <v>47</v>
      </c>
      <c r="B13" s="37">
        <v>41</v>
      </c>
      <c r="C13" s="37">
        <v>39</v>
      </c>
      <c r="D13" s="37">
        <v>563</v>
      </c>
      <c r="E13" s="37">
        <v>559</v>
      </c>
      <c r="F13" s="10">
        <f t="shared" si="0"/>
        <v>-0.71047957371224868</v>
      </c>
      <c r="G13" s="1"/>
      <c r="H13" s="1"/>
      <c r="I13" s="1"/>
    </row>
    <row r="14" spans="1:12" x14ac:dyDescent="0.25">
      <c r="A14" s="11" t="s">
        <v>48</v>
      </c>
      <c r="B14" s="38">
        <v>70160</v>
      </c>
      <c r="C14" s="38">
        <v>79140</v>
      </c>
      <c r="D14" s="38">
        <v>643853</v>
      </c>
      <c r="E14" s="38">
        <v>731539</v>
      </c>
      <c r="F14" s="13">
        <f t="shared" si="0"/>
        <v>13.618947182043101</v>
      </c>
      <c r="G14" s="1"/>
      <c r="H14" s="1"/>
      <c r="I14" s="1"/>
    </row>
    <row r="15" spans="1:12" x14ac:dyDescent="0.25">
      <c r="A15" s="8" t="s">
        <v>49</v>
      </c>
      <c r="B15" s="37">
        <v>492</v>
      </c>
      <c r="C15" s="37">
        <v>342</v>
      </c>
      <c r="D15" s="37">
        <v>6564</v>
      </c>
      <c r="E15" s="37">
        <v>3540</v>
      </c>
      <c r="F15" s="10">
        <f t="shared" si="0"/>
        <v>-46.06946983546618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10</v>
      </c>
      <c r="C17" s="37">
        <v>0</v>
      </c>
      <c r="D17" s="37">
        <v>127</v>
      </c>
      <c r="E17" s="37">
        <v>78</v>
      </c>
      <c r="F17" s="10">
        <f t="shared" si="0"/>
        <v>-38.582677165354333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2</v>
      </c>
      <c r="D18" s="38">
        <v>25</v>
      </c>
      <c r="E18" s="38">
        <v>72</v>
      </c>
      <c r="F18" s="17">
        <f t="shared" si="0"/>
        <v>188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65963</v>
      </c>
      <c r="C22" s="38">
        <v>69262</v>
      </c>
      <c r="D22" s="38">
        <v>562648</v>
      </c>
      <c r="E22" s="38">
        <v>571167</v>
      </c>
      <c r="F22" s="13">
        <f t="shared" si="0"/>
        <v>1.5140905148512047</v>
      </c>
      <c r="G22" s="1"/>
      <c r="H22" s="1"/>
      <c r="I22" s="1"/>
    </row>
    <row r="23" spans="1:9" x14ac:dyDescent="0.25">
      <c r="A23" s="8" t="s">
        <v>57</v>
      </c>
      <c r="B23" s="37">
        <v>39546</v>
      </c>
      <c r="C23" s="37">
        <v>43870</v>
      </c>
      <c r="D23" s="37">
        <v>307374</v>
      </c>
      <c r="E23" s="37">
        <v>425283</v>
      </c>
      <c r="F23" s="10">
        <f t="shared" si="0"/>
        <v>38.360108532276627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2</v>
      </c>
      <c r="D24" s="38">
        <v>22</v>
      </c>
      <c r="E24" s="38">
        <v>812</v>
      </c>
      <c r="F24" s="13">
        <f t="shared" si="0"/>
        <v>3590.909090909091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2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1735</v>
      </c>
      <c r="C28" s="38">
        <v>2856</v>
      </c>
      <c r="D28" s="38">
        <v>16472</v>
      </c>
      <c r="E28" s="38">
        <v>18893</v>
      </c>
      <c r="F28" s="13">
        <f t="shared" si="0"/>
        <v>14.697668771248175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1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24</v>
      </c>
      <c r="D31" s="37">
        <v>1052</v>
      </c>
      <c r="E31" s="37">
        <v>388</v>
      </c>
      <c r="F31" s="10">
        <f t="shared" si="0"/>
        <v>-63.117870722433459</v>
      </c>
      <c r="G31" s="1"/>
      <c r="H31" s="1"/>
      <c r="I31" s="1"/>
    </row>
    <row r="32" spans="1:9" x14ac:dyDescent="0.25">
      <c r="A32" s="11" t="s">
        <v>66</v>
      </c>
      <c r="B32" s="38">
        <v>63153</v>
      </c>
      <c r="C32" s="38">
        <v>81525</v>
      </c>
      <c r="D32" s="38">
        <v>594229</v>
      </c>
      <c r="E32" s="38">
        <v>759416</v>
      </c>
      <c r="F32" s="13">
        <f t="shared" si="0"/>
        <v>27.79854231281206</v>
      </c>
      <c r="G32" s="1"/>
      <c r="H32" s="1"/>
      <c r="I32" s="1"/>
    </row>
    <row r="33" spans="1:9" x14ac:dyDescent="0.25">
      <c r="A33" s="8" t="s">
        <v>67</v>
      </c>
      <c r="B33" s="37">
        <v>445</v>
      </c>
      <c r="C33" s="37">
        <v>171</v>
      </c>
      <c r="D33" s="37">
        <v>2232</v>
      </c>
      <c r="E33" s="37">
        <v>1778</v>
      </c>
      <c r="F33" s="10">
        <f t="shared" si="0"/>
        <v>-20.340501792114694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520497</v>
      </c>
      <c r="C35" s="15">
        <f t="shared" ref="C35:E35" si="1">SUM(C7:C34)</f>
        <v>549259</v>
      </c>
      <c r="D35" s="15">
        <f t="shared" si="1"/>
        <v>4194595</v>
      </c>
      <c r="E35" s="15">
        <f t="shared" si="1"/>
        <v>4951365</v>
      </c>
      <c r="F35" s="16">
        <f t="shared" si="0"/>
        <v>18.041551091344928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2432116</v>
      </c>
      <c r="G38" s="42">
        <f>LOOKUP(E38,$A$38:$A$65,$C$38:$C$65)</f>
        <v>2040977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4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759416</v>
      </c>
      <c r="G39" s="42">
        <f t="shared" ref="G39:G65" si="8">LOOKUP(E39,$A$38:$A$65,$C$38:$C$65)</f>
        <v>594229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731539</v>
      </c>
      <c r="G40" s="42">
        <f t="shared" si="8"/>
        <v>643853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571167</v>
      </c>
      <c r="G41" s="42">
        <f t="shared" si="8"/>
        <v>562648</v>
      </c>
    </row>
    <row r="42" spans="1:9" x14ac:dyDescent="0.25">
      <c r="A42" s="42" t="str">
        <f t="shared" si="3"/>
        <v>BAHIA DE ALGECIRAS</v>
      </c>
      <c r="B42" s="41">
        <f t="shared" si="4"/>
        <v>2432116</v>
      </c>
      <c r="C42" s="41">
        <f t="shared" si="5"/>
        <v>2040977</v>
      </c>
      <c r="D42" s="41">
        <f t="shared" si="6"/>
        <v>1</v>
      </c>
      <c r="E42" s="42" t="str">
        <f t="shared" si="2"/>
        <v>MALAGA</v>
      </c>
      <c r="F42" s="42">
        <f t="shared" si="7"/>
        <v>425283</v>
      </c>
      <c r="G42" s="42">
        <f t="shared" si="8"/>
        <v>307374</v>
      </c>
    </row>
    <row r="43" spans="1:9" x14ac:dyDescent="0.25">
      <c r="A43" s="42" t="str">
        <f t="shared" si="3"/>
        <v>BAHIA DE CADIZ</v>
      </c>
      <c r="B43" s="41">
        <f t="shared" si="4"/>
        <v>5717</v>
      </c>
      <c r="C43" s="41">
        <f t="shared" si="5"/>
        <v>18450</v>
      </c>
      <c r="D43" s="41">
        <f t="shared" si="6"/>
        <v>7</v>
      </c>
      <c r="E43" s="42" t="str">
        <f t="shared" si="2"/>
        <v>SANTA CRUZ DE TENERIFE</v>
      </c>
      <c r="F43" s="42">
        <f t="shared" si="7"/>
        <v>18893</v>
      </c>
      <c r="G43" s="42">
        <f t="shared" si="8"/>
        <v>16472</v>
      </c>
    </row>
    <row r="44" spans="1:9" x14ac:dyDescent="0.25">
      <c r="A44" s="42" t="str">
        <f t="shared" si="3"/>
        <v>BALEARES</v>
      </c>
      <c r="B44" s="41">
        <f t="shared" si="4"/>
        <v>559</v>
      </c>
      <c r="C44" s="41">
        <f t="shared" si="5"/>
        <v>563</v>
      </c>
      <c r="D44" s="41">
        <f t="shared" si="6"/>
        <v>11</v>
      </c>
      <c r="E44" s="42" t="str">
        <f t="shared" si="2"/>
        <v>BAHIA DE CADIZ</v>
      </c>
      <c r="F44" s="42">
        <f t="shared" si="7"/>
        <v>5717</v>
      </c>
      <c r="G44" s="42">
        <f t="shared" si="8"/>
        <v>18450</v>
      </c>
    </row>
    <row r="45" spans="1:9" x14ac:dyDescent="0.25">
      <c r="A45" s="42" t="str">
        <f t="shared" si="3"/>
        <v>BARCELONA</v>
      </c>
      <c r="B45" s="41">
        <f t="shared" si="4"/>
        <v>731539</v>
      </c>
      <c r="C45" s="41">
        <f t="shared" si="5"/>
        <v>643853</v>
      </c>
      <c r="D45" s="41">
        <f t="shared" si="6"/>
        <v>3</v>
      </c>
      <c r="E45" s="42" t="str">
        <f t="shared" si="2"/>
        <v>BILBAO</v>
      </c>
      <c r="F45" s="42">
        <f t="shared" si="7"/>
        <v>3540</v>
      </c>
      <c r="G45" s="42">
        <f t="shared" si="8"/>
        <v>6564</v>
      </c>
    </row>
    <row r="46" spans="1:9" x14ac:dyDescent="0.25">
      <c r="A46" s="42" t="str">
        <f t="shared" si="3"/>
        <v>BILBAO</v>
      </c>
      <c r="B46" s="41">
        <f t="shared" si="4"/>
        <v>3540</v>
      </c>
      <c r="C46" s="41">
        <f t="shared" si="5"/>
        <v>6564</v>
      </c>
      <c r="D46" s="41">
        <f t="shared" si="6"/>
        <v>8</v>
      </c>
      <c r="E46" s="42" t="str">
        <f t="shared" si="2"/>
        <v>VIGO</v>
      </c>
      <c r="F46" s="42">
        <f t="shared" si="7"/>
        <v>1778</v>
      </c>
      <c r="G46" s="42">
        <f t="shared" si="8"/>
        <v>2232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812</v>
      </c>
      <c r="G47" s="42">
        <f t="shared" si="8"/>
        <v>22</v>
      </c>
    </row>
    <row r="48" spans="1:9" x14ac:dyDescent="0.25">
      <c r="A48" s="42" t="str">
        <f t="shared" si="3"/>
        <v>CASTELLON</v>
      </c>
      <c r="B48" s="41">
        <f t="shared" si="4"/>
        <v>78</v>
      </c>
      <c r="C48" s="41">
        <f t="shared" si="5"/>
        <v>127</v>
      </c>
      <c r="D48" s="41">
        <f t="shared" si="6"/>
        <v>13</v>
      </c>
      <c r="E48" s="42" t="str">
        <f t="shared" si="2"/>
        <v>BALEARES</v>
      </c>
      <c r="F48" s="42">
        <f t="shared" si="7"/>
        <v>559</v>
      </c>
      <c r="G48" s="42">
        <f t="shared" si="8"/>
        <v>563</v>
      </c>
    </row>
    <row r="49" spans="1:7" x14ac:dyDescent="0.25">
      <c r="A49" s="42" t="str">
        <f t="shared" si="3"/>
        <v>CEUTA</v>
      </c>
      <c r="B49" s="41">
        <f t="shared" si="4"/>
        <v>72</v>
      </c>
      <c r="C49" s="41">
        <f t="shared" si="5"/>
        <v>25</v>
      </c>
      <c r="D49" s="41">
        <f t="shared" si="6"/>
        <v>14</v>
      </c>
      <c r="E49" s="42" t="str">
        <f t="shared" si="2"/>
        <v>TARRAGONA</v>
      </c>
      <c r="F49" s="42">
        <f t="shared" si="7"/>
        <v>388</v>
      </c>
      <c r="G49" s="42">
        <f t="shared" si="8"/>
        <v>1052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78</v>
      </c>
      <c r="G50" s="42">
        <f t="shared" si="8"/>
        <v>127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72</v>
      </c>
      <c r="G51" s="42">
        <f t="shared" si="8"/>
        <v>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571167</v>
      </c>
      <c r="C53" s="41">
        <f t="shared" si="5"/>
        <v>562648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2</v>
      </c>
    </row>
    <row r="54" spans="1:7" x14ac:dyDescent="0.25">
      <c r="A54" s="42" t="str">
        <f t="shared" si="3"/>
        <v>MALAGA</v>
      </c>
      <c r="B54" s="41">
        <f t="shared" si="4"/>
        <v>425283</v>
      </c>
      <c r="C54" s="41">
        <f t="shared" si="5"/>
        <v>307374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812</v>
      </c>
      <c r="C55" s="41">
        <f t="shared" si="5"/>
        <v>22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2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18893</v>
      </c>
      <c r="C59" s="41">
        <f t="shared" si="5"/>
        <v>16472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388</v>
      </c>
      <c r="C62" s="41">
        <f t="shared" si="5"/>
        <v>1052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759416</v>
      </c>
      <c r="C63" s="41">
        <f t="shared" si="5"/>
        <v>594229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1778</v>
      </c>
      <c r="C64" s="41">
        <f t="shared" si="5"/>
        <v>2232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9466</v>
      </c>
      <c r="C7" s="9">
        <v>11518</v>
      </c>
      <c r="D7" s="9">
        <v>32373</v>
      </c>
      <c r="E7" s="9">
        <v>33402</v>
      </c>
      <c r="F7" s="10">
        <f>((E7*100)/D7)-100</f>
        <v>3.1785747382077716</v>
      </c>
      <c r="G7" s="1"/>
      <c r="H7" s="1"/>
      <c r="I7" s="1"/>
    </row>
    <row r="8" spans="1:12" x14ac:dyDescent="0.25">
      <c r="A8" s="11" t="s">
        <v>42</v>
      </c>
      <c r="B8" s="12">
        <v>43140</v>
      </c>
      <c r="C8" s="12">
        <v>42527</v>
      </c>
      <c r="D8" s="12">
        <v>299256</v>
      </c>
      <c r="E8" s="12">
        <v>297356</v>
      </c>
      <c r="F8" s="13">
        <f t="shared" ref="F8:F35" si="0">((E8*100)/D8)-100</f>
        <v>-0.63490790493757743</v>
      </c>
      <c r="G8" s="1"/>
      <c r="H8" s="1"/>
      <c r="I8" s="1"/>
    </row>
    <row r="9" spans="1:12" x14ac:dyDescent="0.25">
      <c r="A9" s="8" t="s">
        <v>43</v>
      </c>
      <c r="B9" s="9">
        <v>102354</v>
      </c>
      <c r="C9" s="9">
        <v>100309</v>
      </c>
      <c r="D9" s="9">
        <v>929662</v>
      </c>
      <c r="E9" s="9">
        <v>947288</v>
      </c>
      <c r="F9" s="10">
        <f t="shared" si="0"/>
        <v>1.895957885769235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481957</v>
      </c>
      <c r="C11" s="9">
        <v>445866</v>
      </c>
      <c r="D11" s="9">
        <v>4146173</v>
      </c>
      <c r="E11" s="9">
        <v>4181892</v>
      </c>
      <c r="F11" s="10">
        <f t="shared" si="0"/>
        <v>0.86149323725759075</v>
      </c>
      <c r="G11" s="1"/>
      <c r="H11" s="1"/>
      <c r="I11" s="1"/>
    </row>
    <row r="12" spans="1:12" x14ac:dyDescent="0.25">
      <c r="A12" s="11" t="s">
        <v>46</v>
      </c>
      <c r="B12" s="12">
        <v>40295</v>
      </c>
      <c r="C12" s="12">
        <v>32200</v>
      </c>
      <c r="D12" s="12">
        <v>150653</v>
      </c>
      <c r="E12" s="12">
        <v>151002</v>
      </c>
      <c r="F12" s="13">
        <f t="shared" si="0"/>
        <v>0.23165818138370753</v>
      </c>
      <c r="G12" s="1"/>
      <c r="H12" s="1"/>
      <c r="I12" s="1"/>
    </row>
    <row r="13" spans="1:12" x14ac:dyDescent="0.25">
      <c r="A13" s="8" t="s">
        <v>47</v>
      </c>
      <c r="B13" s="9">
        <v>717100</v>
      </c>
      <c r="C13" s="9">
        <v>750637</v>
      </c>
      <c r="D13" s="9">
        <v>4665010</v>
      </c>
      <c r="E13" s="9">
        <v>4967098</v>
      </c>
      <c r="F13" s="10">
        <f t="shared" si="0"/>
        <v>6.4756131283748601</v>
      </c>
      <c r="G13" s="1"/>
      <c r="H13" s="1"/>
      <c r="I13" s="1"/>
    </row>
    <row r="14" spans="1:12" x14ac:dyDescent="0.25">
      <c r="A14" s="11" t="s">
        <v>48</v>
      </c>
      <c r="B14" s="12">
        <v>310173</v>
      </c>
      <c r="C14" s="12">
        <v>324388</v>
      </c>
      <c r="D14" s="12">
        <v>2073504</v>
      </c>
      <c r="E14" s="12">
        <v>2287759</v>
      </c>
      <c r="F14" s="13">
        <f t="shared" si="0"/>
        <v>10.332991882340238</v>
      </c>
      <c r="G14" s="1"/>
      <c r="H14" s="1"/>
      <c r="I14" s="1"/>
    </row>
    <row r="15" spans="1:12" x14ac:dyDescent="0.25">
      <c r="A15" s="8" t="s">
        <v>49</v>
      </c>
      <c r="B15" s="9">
        <v>25440</v>
      </c>
      <c r="C15" s="9">
        <v>17705</v>
      </c>
      <c r="D15" s="9">
        <v>145042</v>
      </c>
      <c r="E15" s="9">
        <v>136011</v>
      </c>
      <c r="F15" s="10">
        <f t="shared" si="0"/>
        <v>-6.2264723321520705</v>
      </c>
      <c r="G15" s="1"/>
      <c r="H15" s="1"/>
      <c r="I15" s="1"/>
    </row>
    <row r="16" spans="1:12" x14ac:dyDescent="0.25">
      <c r="A16" s="11" t="s">
        <v>50</v>
      </c>
      <c r="B16" s="12">
        <v>4897</v>
      </c>
      <c r="C16" s="12">
        <v>6084</v>
      </c>
      <c r="D16" s="12">
        <v>22155</v>
      </c>
      <c r="E16" s="12">
        <v>21265</v>
      </c>
      <c r="F16" s="13">
        <f t="shared" si="0"/>
        <v>-4.0171518844504561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217884</v>
      </c>
      <c r="C18" s="12">
        <v>220268</v>
      </c>
      <c r="D18" s="12">
        <v>1858951</v>
      </c>
      <c r="E18" s="12">
        <v>1974992</v>
      </c>
      <c r="F18" s="13">
        <f t="shared" si="0"/>
        <v>6.2422839547680411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1391</v>
      </c>
      <c r="E20" s="12">
        <v>1197</v>
      </c>
      <c r="F20" s="13">
        <f t="shared" si="0"/>
        <v>-13.946800862688718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264</v>
      </c>
      <c r="E21" s="9">
        <v>207</v>
      </c>
      <c r="F21" s="10">
        <f t="shared" si="0"/>
        <v>-21.590909090909093</v>
      </c>
      <c r="G21" s="1"/>
      <c r="H21" s="1"/>
      <c r="I21" s="1"/>
    </row>
    <row r="22" spans="1:9" x14ac:dyDescent="0.25">
      <c r="A22" s="11" t="s">
        <v>56</v>
      </c>
      <c r="B22" s="12">
        <v>58081</v>
      </c>
      <c r="C22" s="12">
        <v>44740</v>
      </c>
      <c r="D22" s="12">
        <v>508475</v>
      </c>
      <c r="E22" s="12">
        <v>551686</v>
      </c>
      <c r="F22" s="13">
        <f t="shared" si="0"/>
        <v>8.4981562515364573</v>
      </c>
      <c r="G22" s="1"/>
      <c r="H22" s="1"/>
      <c r="I22" s="1"/>
    </row>
    <row r="23" spans="1:9" x14ac:dyDescent="0.25">
      <c r="A23" s="8" t="s">
        <v>57</v>
      </c>
      <c r="B23" s="9">
        <v>55728</v>
      </c>
      <c r="C23" s="9">
        <v>68419</v>
      </c>
      <c r="D23" s="9">
        <v>363685</v>
      </c>
      <c r="E23" s="9">
        <v>430127</v>
      </c>
      <c r="F23" s="10">
        <f t="shared" si="0"/>
        <v>18.269106507004693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41726</v>
      </c>
      <c r="C25" s="9">
        <v>47618</v>
      </c>
      <c r="D25" s="9">
        <v>348705</v>
      </c>
      <c r="E25" s="9">
        <v>416829</v>
      </c>
      <c r="F25" s="10">
        <f t="shared" si="0"/>
        <v>19.536284251731402</v>
      </c>
      <c r="G25" s="1"/>
      <c r="H25" s="1"/>
      <c r="I25" s="1"/>
    </row>
    <row r="26" spans="1:9" x14ac:dyDescent="0.25">
      <c r="A26" s="11" t="s">
        <v>60</v>
      </c>
      <c r="B26" s="12">
        <v>254</v>
      </c>
      <c r="C26" s="12">
        <v>631</v>
      </c>
      <c r="D26" s="12">
        <v>1411</v>
      </c>
      <c r="E26" s="12">
        <v>3232</v>
      </c>
      <c r="F26" s="13">
        <f t="shared" si="0"/>
        <v>129.05740609496812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395489</v>
      </c>
      <c r="C28" s="12">
        <v>413367</v>
      </c>
      <c r="D28" s="12">
        <v>3447323</v>
      </c>
      <c r="E28" s="12">
        <v>3640658</v>
      </c>
      <c r="F28" s="13">
        <f t="shared" si="0"/>
        <v>5.6082647317933407</v>
      </c>
      <c r="G28" s="1"/>
      <c r="H28" s="1"/>
      <c r="I28" s="1"/>
    </row>
    <row r="29" spans="1:9" x14ac:dyDescent="0.25">
      <c r="A29" s="8" t="s">
        <v>63</v>
      </c>
      <c r="B29" s="9">
        <v>19885</v>
      </c>
      <c r="C29" s="9">
        <v>18849</v>
      </c>
      <c r="D29" s="9">
        <v>123329</v>
      </c>
      <c r="E29" s="9">
        <v>126240</v>
      </c>
      <c r="F29" s="10">
        <f t="shared" si="0"/>
        <v>2.3603532015989686</v>
      </c>
      <c r="G29" s="1"/>
      <c r="H29" s="1"/>
      <c r="I29" s="1"/>
    </row>
    <row r="30" spans="1:9" x14ac:dyDescent="0.25">
      <c r="A30" s="11" t="s">
        <v>64</v>
      </c>
      <c r="B30" s="12">
        <v>1843</v>
      </c>
      <c r="C30" s="12">
        <v>1550</v>
      </c>
      <c r="D30" s="12">
        <v>10534</v>
      </c>
      <c r="E30" s="12">
        <v>12698</v>
      </c>
      <c r="F30" s="13">
        <f t="shared" si="0"/>
        <v>20.543003607366629</v>
      </c>
      <c r="G30" s="1"/>
      <c r="H30" s="1"/>
      <c r="I30" s="1"/>
    </row>
    <row r="31" spans="1:9" x14ac:dyDescent="0.25">
      <c r="A31" s="8" t="s">
        <v>65</v>
      </c>
      <c r="B31" s="9">
        <v>265</v>
      </c>
      <c r="C31" s="9">
        <v>503</v>
      </c>
      <c r="D31" s="9">
        <v>1273</v>
      </c>
      <c r="E31" s="9">
        <v>2183</v>
      </c>
      <c r="F31" s="10">
        <f t="shared" si="0"/>
        <v>71.484681853888446</v>
      </c>
      <c r="G31" s="1"/>
      <c r="H31" s="1"/>
      <c r="I31" s="1"/>
    </row>
    <row r="32" spans="1:9" x14ac:dyDescent="0.25">
      <c r="A32" s="11" t="s">
        <v>66</v>
      </c>
      <c r="B32" s="12">
        <v>35601</v>
      </c>
      <c r="C32" s="12">
        <v>47248</v>
      </c>
      <c r="D32" s="12">
        <v>282816</v>
      </c>
      <c r="E32" s="12">
        <v>369830</v>
      </c>
      <c r="F32" s="13">
        <f t="shared" si="0"/>
        <v>30.767000452591077</v>
      </c>
      <c r="G32" s="1"/>
      <c r="H32" s="1"/>
      <c r="I32" s="1"/>
    </row>
    <row r="33" spans="1:9" x14ac:dyDescent="0.25">
      <c r="A33" s="8" t="s">
        <v>67</v>
      </c>
      <c r="B33" s="9">
        <v>27741</v>
      </c>
      <c r="C33" s="9">
        <v>29556</v>
      </c>
      <c r="D33" s="9">
        <v>108448</v>
      </c>
      <c r="E33" s="9">
        <v>114731</v>
      </c>
      <c r="F33" s="10">
        <f t="shared" si="0"/>
        <v>5.7935600472115709</v>
      </c>
      <c r="G33" s="1"/>
      <c r="H33" s="1"/>
      <c r="I33" s="1"/>
    </row>
    <row r="34" spans="1:9" x14ac:dyDescent="0.25">
      <c r="A34" s="11" t="s">
        <v>68</v>
      </c>
      <c r="B34" s="12">
        <v>1267</v>
      </c>
      <c r="C34" s="12">
        <v>1797</v>
      </c>
      <c r="D34" s="12">
        <v>5795</v>
      </c>
      <c r="E34" s="12">
        <v>4376</v>
      </c>
      <c r="F34" s="13">
        <f t="shared" si="0"/>
        <v>-24.486626402070755</v>
      </c>
      <c r="G34" s="1"/>
      <c r="H34" s="1"/>
      <c r="I34" s="1"/>
    </row>
    <row r="35" spans="1:9" x14ac:dyDescent="0.25">
      <c r="A35" s="14" t="s">
        <v>69</v>
      </c>
      <c r="B35" s="15">
        <f>SUM(B7:B34)</f>
        <v>2590586</v>
      </c>
      <c r="C35" s="15">
        <f t="shared" ref="C35:E35" si="1">SUM(C7:C34)</f>
        <v>2625780</v>
      </c>
      <c r="D35" s="15">
        <f t="shared" si="1"/>
        <v>19527827</v>
      </c>
      <c r="E35" s="15">
        <f t="shared" si="1"/>
        <v>20673512</v>
      </c>
      <c r="F35" s="16">
        <f t="shared" si="0"/>
        <v>5.8669354250219499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33402</v>
      </c>
      <c r="C38" s="41">
        <f>D7</f>
        <v>32373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4967098</v>
      </c>
      <c r="G38" s="42">
        <f>LOOKUP(E38,$A$38:$A$65,$C$38:$C$65)</f>
        <v>4665010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297356</v>
      </c>
      <c r="C39" s="41">
        <f t="shared" ref="C39:C65" si="5">D8</f>
        <v>299256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4181892</v>
      </c>
      <c r="G39" s="42">
        <f t="shared" ref="G39:G65" si="8">LOOKUP(E39,$A$38:$A$65,$C$38:$C$65)</f>
        <v>4146173</v>
      </c>
    </row>
    <row r="40" spans="1:9" x14ac:dyDescent="0.25">
      <c r="A40" s="42" t="str">
        <f t="shared" si="3"/>
        <v>ALMERIA</v>
      </c>
      <c r="B40" s="41">
        <f t="shared" si="4"/>
        <v>947288</v>
      </c>
      <c r="C40" s="41">
        <f t="shared" si="5"/>
        <v>929662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3640658</v>
      </c>
      <c r="G40" s="42">
        <f t="shared" si="8"/>
        <v>3447323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2287759</v>
      </c>
      <c r="G41" s="42">
        <f t="shared" si="8"/>
        <v>2073504</v>
      </c>
    </row>
    <row r="42" spans="1:9" x14ac:dyDescent="0.25">
      <c r="A42" s="42" t="str">
        <f t="shared" si="3"/>
        <v>BAHIA DE ALGECIRAS</v>
      </c>
      <c r="B42" s="41">
        <f t="shared" si="4"/>
        <v>4181892</v>
      </c>
      <c r="C42" s="41">
        <f t="shared" si="5"/>
        <v>4146173</v>
      </c>
      <c r="D42" s="41">
        <f t="shared" si="6"/>
        <v>2</v>
      </c>
      <c r="E42" s="42" t="str">
        <f t="shared" si="2"/>
        <v>CEUTA</v>
      </c>
      <c r="F42" s="42">
        <f t="shared" si="7"/>
        <v>1974992</v>
      </c>
      <c r="G42" s="42">
        <f t="shared" si="8"/>
        <v>1858951</v>
      </c>
    </row>
    <row r="43" spans="1:9" x14ac:dyDescent="0.25">
      <c r="A43" s="42" t="str">
        <f t="shared" si="3"/>
        <v>BAHIA DE CADIZ</v>
      </c>
      <c r="B43" s="41">
        <f t="shared" si="4"/>
        <v>151002</v>
      </c>
      <c r="C43" s="41">
        <f t="shared" si="5"/>
        <v>150653</v>
      </c>
      <c r="D43" s="41">
        <f t="shared" si="6"/>
        <v>12</v>
      </c>
      <c r="E43" s="42" t="str">
        <f t="shared" si="2"/>
        <v>ALMERIA</v>
      </c>
      <c r="F43" s="42">
        <f t="shared" si="7"/>
        <v>947288</v>
      </c>
      <c r="G43" s="42">
        <f t="shared" si="8"/>
        <v>929662</v>
      </c>
    </row>
    <row r="44" spans="1:9" x14ac:dyDescent="0.25">
      <c r="A44" s="42" t="str">
        <f t="shared" si="3"/>
        <v>BALEARES</v>
      </c>
      <c r="B44" s="41">
        <f t="shared" si="4"/>
        <v>4967098</v>
      </c>
      <c r="C44" s="41">
        <f t="shared" si="5"/>
        <v>4665010</v>
      </c>
      <c r="D44" s="41">
        <f t="shared" si="6"/>
        <v>1</v>
      </c>
      <c r="E44" s="42" t="str">
        <f t="shared" si="2"/>
        <v>LAS PALMAS</v>
      </c>
      <c r="F44" s="42">
        <f t="shared" si="7"/>
        <v>551686</v>
      </c>
      <c r="G44" s="42">
        <f t="shared" si="8"/>
        <v>508475</v>
      </c>
    </row>
    <row r="45" spans="1:9" x14ac:dyDescent="0.25">
      <c r="A45" s="42" t="str">
        <f t="shared" si="3"/>
        <v>BARCELONA</v>
      </c>
      <c r="B45" s="41">
        <f t="shared" si="4"/>
        <v>2287759</v>
      </c>
      <c r="C45" s="41">
        <f t="shared" si="5"/>
        <v>2073504</v>
      </c>
      <c r="D45" s="41">
        <f t="shared" si="6"/>
        <v>4</v>
      </c>
      <c r="E45" s="42" t="str">
        <f t="shared" si="2"/>
        <v>MALAGA</v>
      </c>
      <c r="F45" s="42">
        <f t="shared" si="7"/>
        <v>430127</v>
      </c>
      <c r="G45" s="42">
        <f t="shared" si="8"/>
        <v>363685</v>
      </c>
    </row>
    <row r="46" spans="1:9" x14ac:dyDescent="0.25">
      <c r="A46" s="42" t="str">
        <f t="shared" si="3"/>
        <v>BILBAO</v>
      </c>
      <c r="B46" s="41">
        <f t="shared" si="4"/>
        <v>136011</v>
      </c>
      <c r="C46" s="41">
        <f t="shared" si="5"/>
        <v>145042</v>
      </c>
      <c r="D46" s="41">
        <f t="shared" si="6"/>
        <v>13</v>
      </c>
      <c r="E46" s="42" t="str">
        <f t="shared" si="2"/>
        <v>MELILLA</v>
      </c>
      <c r="F46" s="42">
        <f t="shared" si="7"/>
        <v>416829</v>
      </c>
      <c r="G46" s="42">
        <f t="shared" si="8"/>
        <v>348705</v>
      </c>
    </row>
    <row r="47" spans="1:9" x14ac:dyDescent="0.25">
      <c r="A47" s="42" t="str">
        <f t="shared" si="3"/>
        <v>CARTAGENA</v>
      </c>
      <c r="B47" s="41">
        <f t="shared" si="4"/>
        <v>21265</v>
      </c>
      <c r="C47" s="41">
        <f t="shared" si="5"/>
        <v>22155</v>
      </c>
      <c r="D47" s="41">
        <f t="shared" si="6"/>
        <v>17</v>
      </c>
      <c r="E47" s="42" t="str">
        <f t="shared" si="2"/>
        <v>VALENCIA</v>
      </c>
      <c r="F47" s="42">
        <f t="shared" si="7"/>
        <v>369830</v>
      </c>
      <c r="G47" s="42">
        <f t="shared" si="8"/>
        <v>282816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297356</v>
      </c>
      <c r="G48" s="42">
        <f t="shared" si="8"/>
        <v>299256</v>
      </c>
    </row>
    <row r="49" spans="1:7" x14ac:dyDescent="0.25">
      <c r="A49" s="42" t="str">
        <f t="shared" si="3"/>
        <v>CEUTA</v>
      </c>
      <c r="B49" s="41">
        <f t="shared" si="4"/>
        <v>1974992</v>
      </c>
      <c r="C49" s="41">
        <f t="shared" si="5"/>
        <v>1858951</v>
      </c>
      <c r="D49" s="41">
        <f t="shared" si="6"/>
        <v>5</v>
      </c>
      <c r="E49" s="42" t="str">
        <f t="shared" si="2"/>
        <v>BAHIA DE CADIZ</v>
      </c>
      <c r="F49" s="42">
        <f t="shared" si="7"/>
        <v>151002</v>
      </c>
      <c r="G49" s="42">
        <f t="shared" si="8"/>
        <v>150653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22</v>
      </c>
      <c r="E50" s="42" t="str">
        <f t="shared" si="2"/>
        <v>BILBAO</v>
      </c>
      <c r="F50" s="42">
        <f t="shared" si="7"/>
        <v>136011</v>
      </c>
      <c r="G50" s="42">
        <f t="shared" si="8"/>
        <v>145042</v>
      </c>
    </row>
    <row r="51" spans="1:7" x14ac:dyDescent="0.25">
      <c r="A51" s="42" t="str">
        <f t="shared" si="3"/>
        <v>GIJON</v>
      </c>
      <c r="B51" s="41">
        <f t="shared" si="4"/>
        <v>1197</v>
      </c>
      <c r="C51" s="41">
        <f t="shared" si="5"/>
        <v>1391</v>
      </c>
      <c r="D51" s="41">
        <f t="shared" si="6"/>
        <v>23</v>
      </c>
      <c r="E51" s="42" t="str">
        <f t="shared" si="2"/>
        <v>SANTANDER</v>
      </c>
      <c r="F51" s="42">
        <f t="shared" si="7"/>
        <v>126240</v>
      </c>
      <c r="G51" s="42">
        <f t="shared" si="8"/>
        <v>123329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264</v>
      </c>
      <c r="D52" s="41">
        <f t="shared" si="6"/>
        <v>24</v>
      </c>
      <c r="E52" s="42" t="str">
        <f t="shared" si="2"/>
        <v>VIGO</v>
      </c>
      <c r="F52" s="42">
        <f t="shared" si="7"/>
        <v>114731</v>
      </c>
      <c r="G52" s="42">
        <f t="shared" si="8"/>
        <v>108448</v>
      </c>
    </row>
    <row r="53" spans="1:7" x14ac:dyDescent="0.25">
      <c r="A53" s="42" t="str">
        <f t="shared" si="3"/>
        <v>LAS PALMAS</v>
      </c>
      <c r="B53" s="41">
        <f t="shared" si="4"/>
        <v>551686</v>
      </c>
      <c r="C53" s="41">
        <f t="shared" si="5"/>
        <v>508475</v>
      </c>
      <c r="D53" s="41">
        <f t="shared" si="6"/>
        <v>7</v>
      </c>
      <c r="E53" s="42" t="str">
        <f t="shared" si="2"/>
        <v>A CORUÑA</v>
      </c>
      <c r="F53" s="42">
        <f t="shared" si="7"/>
        <v>33402</v>
      </c>
      <c r="G53" s="42">
        <f t="shared" si="8"/>
        <v>32373</v>
      </c>
    </row>
    <row r="54" spans="1:7" x14ac:dyDescent="0.25">
      <c r="A54" s="42" t="str">
        <f t="shared" si="3"/>
        <v>MALAGA</v>
      </c>
      <c r="B54" s="41">
        <f t="shared" si="4"/>
        <v>430127</v>
      </c>
      <c r="C54" s="41">
        <f t="shared" si="5"/>
        <v>363685</v>
      </c>
      <c r="D54" s="41">
        <f t="shared" si="6"/>
        <v>8</v>
      </c>
      <c r="E54" s="42" t="str">
        <f t="shared" si="2"/>
        <v>CARTAGENA</v>
      </c>
      <c r="F54" s="42">
        <f t="shared" si="7"/>
        <v>21265</v>
      </c>
      <c r="G54" s="42">
        <f t="shared" si="8"/>
        <v>22155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12698</v>
      </c>
      <c r="G55" s="42">
        <f t="shared" si="8"/>
        <v>10534</v>
      </c>
    </row>
    <row r="56" spans="1:7" x14ac:dyDescent="0.25">
      <c r="A56" s="42" t="str">
        <f t="shared" si="3"/>
        <v>MELILLA</v>
      </c>
      <c r="B56" s="41">
        <f t="shared" si="4"/>
        <v>416829</v>
      </c>
      <c r="C56" s="41">
        <f t="shared" si="5"/>
        <v>348705</v>
      </c>
      <c r="D56" s="41">
        <f t="shared" si="6"/>
        <v>9</v>
      </c>
      <c r="E56" s="42" t="str">
        <f t="shared" si="2"/>
        <v>VILAGARCIA</v>
      </c>
      <c r="F56" s="42">
        <f t="shared" si="9"/>
        <v>4376</v>
      </c>
      <c r="G56" s="42">
        <f t="shared" si="8"/>
        <v>5795</v>
      </c>
    </row>
    <row r="57" spans="1:7" x14ac:dyDescent="0.25">
      <c r="A57" s="42" t="str">
        <f t="shared" si="3"/>
        <v>MOTRIL</v>
      </c>
      <c r="B57" s="41">
        <f t="shared" si="4"/>
        <v>3232</v>
      </c>
      <c r="C57" s="41">
        <f t="shared" si="5"/>
        <v>1411</v>
      </c>
      <c r="D57" s="41">
        <f t="shared" si="6"/>
        <v>20</v>
      </c>
      <c r="E57" s="42" t="str">
        <f t="shared" si="2"/>
        <v>MOTRIL</v>
      </c>
      <c r="F57" s="42">
        <f t="shared" si="9"/>
        <v>3232</v>
      </c>
      <c r="G57" s="42">
        <f t="shared" si="8"/>
        <v>1411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2183</v>
      </c>
      <c r="G58" s="42">
        <f t="shared" si="8"/>
        <v>1273</v>
      </c>
    </row>
    <row r="59" spans="1:7" x14ac:dyDescent="0.25">
      <c r="A59" s="42" t="str">
        <f t="shared" si="3"/>
        <v>SANTA CRUZ DE TENERIFE</v>
      </c>
      <c r="B59" s="41">
        <f t="shared" si="4"/>
        <v>3640658</v>
      </c>
      <c r="C59" s="41">
        <f t="shared" si="5"/>
        <v>3447323</v>
      </c>
      <c r="D59" s="41">
        <f t="shared" si="6"/>
        <v>3</v>
      </c>
      <c r="E59" s="42" t="str">
        <f t="shared" si="2"/>
        <v>FERROL-SAN CIBRAO</v>
      </c>
      <c r="F59" s="42">
        <f t="shared" si="9"/>
        <v>1453</v>
      </c>
      <c r="G59" s="42">
        <f t="shared" si="8"/>
        <v>1599</v>
      </c>
    </row>
    <row r="60" spans="1:7" x14ac:dyDescent="0.25">
      <c r="A60" s="42" t="str">
        <f t="shared" si="3"/>
        <v>SANTANDER</v>
      </c>
      <c r="B60" s="41">
        <f t="shared" si="4"/>
        <v>126240</v>
      </c>
      <c r="C60" s="41">
        <f t="shared" si="5"/>
        <v>123329</v>
      </c>
      <c r="D60" s="41">
        <f t="shared" si="6"/>
        <v>14</v>
      </c>
      <c r="E60" s="42" t="str">
        <f t="shared" si="2"/>
        <v>GIJON</v>
      </c>
      <c r="F60" s="42">
        <f t="shared" si="9"/>
        <v>1197</v>
      </c>
      <c r="G60" s="42">
        <f t="shared" si="8"/>
        <v>1391</v>
      </c>
    </row>
    <row r="61" spans="1:7" x14ac:dyDescent="0.25">
      <c r="A61" s="42" t="str">
        <f t="shared" si="3"/>
        <v>SEVILLA</v>
      </c>
      <c r="B61" s="41">
        <f t="shared" si="4"/>
        <v>12698</v>
      </c>
      <c r="C61" s="41">
        <f t="shared" si="5"/>
        <v>10534</v>
      </c>
      <c r="D61" s="41">
        <f t="shared" si="6"/>
        <v>18</v>
      </c>
      <c r="E61" s="42" t="str">
        <f t="shared" si="2"/>
        <v>HUELVA</v>
      </c>
      <c r="F61" s="42">
        <f t="shared" si="9"/>
        <v>207</v>
      </c>
      <c r="G61" s="42">
        <f t="shared" si="8"/>
        <v>264</v>
      </c>
    </row>
    <row r="62" spans="1:7" x14ac:dyDescent="0.25">
      <c r="A62" s="42" t="str">
        <f t="shared" si="3"/>
        <v>TARRAGONA</v>
      </c>
      <c r="B62" s="41">
        <f t="shared" si="4"/>
        <v>2183</v>
      </c>
      <c r="C62" s="41">
        <f t="shared" si="5"/>
        <v>1273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369830</v>
      </c>
      <c r="C63" s="41">
        <f t="shared" si="5"/>
        <v>282816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114731</v>
      </c>
      <c r="C64" s="41">
        <f t="shared" si="5"/>
        <v>108448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4376</v>
      </c>
      <c r="C65" s="41">
        <f t="shared" si="5"/>
        <v>5795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9466</v>
      </c>
      <c r="C7" s="9">
        <v>11518</v>
      </c>
      <c r="D7" s="9">
        <v>32373</v>
      </c>
      <c r="E7" s="9">
        <v>32962</v>
      </c>
      <c r="F7" s="10">
        <f>((E7*100)/D7)-100</f>
        <v>1.8194174157476937</v>
      </c>
      <c r="G7" s="1"/>
      <c r="H7" s="1"/>
      <c r="I7" s="1"/>
    </row>
    <row r="8" spans="1:12" x14ac:dyDescent="0.25">
      <c r="A8" s="11" t="s">
        <v>42</v>
      </c>
      <c r="B8" s="12">
        <v>5208</v>
      </c>
      <c r="C8" s="12">
        <v>7111</v>
      </c>
      <c r="D8" s="12">
        <v>33584</v>
      </c>
      <c r="E8" s="12">
        <v>36875</v>
      </c>
      <c r="F8" s="13">
        <f t="shared" ref="F8:F35" si="0">((E8*100)/D8)-100</f>
        <v>9.7993091948546862</v>
      </c>
      <c r="G8" s="1"/>
      <c r="H8" s="1"/>
      <c r="I8" s="1"/>
    </row>
    <row r="9" spans="1:12" x14ac:dyDescent="0.25">
      <c r="A9" s="8" t="s">
        <v>43</v>
      </c>
      <c r="B9" s="9">
        <v>2686</v>
      </c>
      <c r="C9" s="9">
        <v>5622</v>
      </c>
      <c r="D9" s="9">
        <v>21002</v>
      </c>
      <c r="E9" s="9">
        <v>25756</v>
      </c>
      <c r="F9" s="10">
        <f t="shared" si="0"/>
        <v>22.635939434339591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78</v>
      </c>
      <c r="E11" s="9">
        <v>83</v>
      </c>
      <c r="F11" s="10">
        <f t="shared" si="0"/>
        <v>6.4102564102564088</v>
      </c>
      <c r="G11" s="1"/>
      <c r="H11" s="1"/>
      <c r="I11" s="1"/>
    </row>
    <row r="12" spans="1:12" x14ac:dyDescent="0.25">
      <c r="A12" s="11" t="s">
        <v>46</v>
      </c>
      <c r="B12" s="12">
        <v>37589</v>
      </c>
      <c r="C12" s="12">
        <v>27996</v>
      </c>
      <c r="D12" s="12">
        <v>131978</v>
      </c>
      <c r="E12" s="12">
        <v>123390</v>
      </c>
      <c r="F12" s="13">
        <f t="shared" si="0"/>
        <v>-6.5071451302489862</v>
      </c>
      <c r="G12" s="1"/>
      <c r="H12" s="1"/>
      <c r="I12" s="1"/>
    </row>
    <row r="13" spans="1:12" x14ac:dyDescent="0.25">
      <c r="A13" s="8" t="s">
        <v>47</v>
      </c>
      <c r="B13" s="9">
        <v>165641</v>
      </c>
      <c r="C13" s="9">
        <v>164981</v>
      </c>
      <c r="D13" s="9">
        <v>821870</v>
      </c>
      <c r="E13" s="9">
        <v>993797</v>
      </c>
      <c r="F13" s="10">
        <f t="shared" si="0"/>
        <v>20.919001788604035</v>
      </c>
      <c r="G13" s="1"/>
      <c r="H13" s="1"/>
      <c r="I13" s="1"/>
    </row>
    <row r="14" spans="1:12" x14ac:dyDescent="0.25">
      <c r="A14" s="11" t="s">
        <v>48</v>
      </c>
      <c r="B14" s="12">
        <v>194907</v>
      </c>
      <c r="C14" s="12">
        <v>206631</v>
      </c>
      <c r="D14" s="12">
        <v>1083138</v>
      </c>
      <c r="E14" s="12">
        <v>1326013</v>
      </c>
      <c r="F14" s="13">
        <f t="shared" si="0"/>
        <v>22.42327385799409</v>
      </c>
      <c r="G14" s="1"/>
      <c r="H14" s="1"/>
      <c r="I14" s="1"/>
    </row>
    <row r="15" spans="1:12" x14ac:dyDescent="0.25">
      <c r="A15" s="8" t="s">
        <v>49</v>
      </c>
      <c r="B15" s="9">
        <v>16</v>
      </c>
      <c r="C15" s="9">
        <v>1102</v>
      </c>
      <c r="D15" s="9">
        <v>14246</v>
      </c>
      <c r="E15" s="9">
        <v>19921</v>
      </c>
      <c r="F15" s="10">
        <f t="shared" si="0"/>
        <v>39.835743366559029</v>
      </c>
      <c r="G15" s="1"/>
      <c r="H15" s="1"/>
      <c r="I15" s="1"/>
    </row>
    <row r="16" spans="1:12" x14ac:dyDescent="0.25">
      <c r="A16" s="11" t="s">
        <v>50</v>
      </c>
      <c r="B16" s="12">
        <v>4897</v>
      </c>
      <c r="C16" s="12">
        <v>6084</v>
      </c>
      <c r="D16" s="12">
        <v>22155</v>
      </c>
      <c r="E16" s="12">
        <v>21265</v>
      </c>
      <c r="F16" s="13">
        <f t="shared" si="0"/>
        <v>-4.0171518844504561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740</v>
      </c>
      <c r="D18" s="12">
        <v>1832</v>
      </c>
      <c r="E18" s="12">
        <v>6240</v>
      </c>
      <c r="F18" s="13">
        <f t="shared" si="0"/>
        <v>240.6113537117904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1391</v>
      </c>
      <c r="E20" s="12">
        <v>1197</v>
      </c>
      <c r="F20" s="13">
        <f t="shared" si="0"/>
        <v>-13.946800862688718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264</v>
      </c>
      <c r="E21" s="9">
        <v>207</v>
      </c>
      <c r="F21" s="18">
        <f t="shared" si="0"/>
        <v>-21.590909090909093</v>
      </c>
      <c r="G21" s="1"/>
      <c r="H21" s="1"/>
      <c r="I21" s="1"/>
    </row>
    <row r="22" spans="1:9" x14ac:dyDescent="0.25">
      <c r="A22" s="11" t="s">
        <v>56</v>
      </c>
      <c r="B22" s="12">
        <v>14516</v>
      </c>
      <c r="C22" s="12">
        <v>37584</v>
      </c>
      <c r="D22" s="12">
        <v>192814</v>
      </c>
      <c r="E22" s="12">
        <v>303741</v>
      </c>
      <c r="F22" s="13">
        <f t="shared" si="0"/>
        <v>57.53057350607321</v>
      </c>
      <c r="G22" s="1"/>
      <c r="H22" s="1"/>
      <c r="I22" s="1"/>
    </row>
    <row r="23" spans="1:9" x14ac:dyDescent="0.25">
      <c r="A23" s="8" t="s">
        <v>57</v>
      </c>
      <c r="B23" s="9">
        <v>28392</v>
      </c>
      <c r="C23" s="9">
        <v>37064</v>
      </c>
      <c r="D23" s="9">
        <v>141772</v>
      </c>
      <c r="E23" s="9">
        <v>169686</v>
      </c>
      <c r="F23" s="10">
        <f t="shared" si="0"/>
        <v>19.689360381457547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960</v>
      </c>
      <c r="E25" s="9">
        <v>209</v>
      </c>
      <c r="F25" s="10">
        <f t="shared" si="0"/>
        <v>-78.229166666666671</v>
      </c>
      <c r="G25" s="1"/>
      <c r="H25" s="1"/>
      <c r="I25" s="1"/>
    </row>
    <row r="26" spans="1:9" x14ac:dyDescent="0.25">
      <c r="A26" s="11" t="s">
        <v>60</v>
      </c>
      <c r="B26" s="12">
        <v>254</v>
      </c>
      <c r="C26" s="12">
        <v>631</v>
      </c>
      <c r="D26" s="12">
        <v>1411</v>
      </c>
      <c r="E26" s="12">
        <v>3232</v>
      </c>
      <c r="F26" s="13">
        <f t="shared" si="0"/>
        <v>129.05740609496812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19364</v>
      </c>
      <c r="C28" s="12">
        <v>16124</v>
      </c>
      <c r="D28" s="12">
        <v>248338</v>
      </c>
      <c r="E28" s="12">
        <v>256881</v>
      </c>
      <c r="F28" s="13">
        <f t="shared" si="0"/>
        <v>3.4400695825850249</v>
      </c>
      <c r="G28" s="1"/>
      <c r="H28" s="1"/>
      <c r="I28" s="1"/>
    </row>
    <row r="29" spans="1:9" x14ac:dyDescent="0.25">
      <c r="A29" s="8" t="s">
        <v>63</v>
      </c>
      <c r="B29" s="9">
        <v>1672</v>
      </c>
      <c r="C29" s="9">
        <v>626</v>
      </c>
      <c r="D29" s="9">
        <v>6031</v>
      </c>
      <c r="E29" s="9">
        <v>3331</v>
      </c>
      <c r="F29" s="10">
        <f t="shared" si="0"/>
        <v>-44.768695075443539</v>
      </c>
      <c r="G29" s="1"/>
      <c r="H29" s="1"/>
      <c r="I29" s="1"/>
    </row>
    <row r="30" spans="1:9" x14ac:dyDescent="0.25">
      <c r="A30" s="11" t="s">
        <v>64</v>
      </c>
      <c r="B30" s="12">
        <v>1843</v>
      </c>
      <c r="C30" s="12">
        <v>1691</v>
      </c>
      <c r="D30" s="12">
        <v>10534</v>
      </c>
      <c r="E30" s="12">
        <v>12839</v>
      </c>
      <c r="F30" s="13">
        <f t="shared" si="0"/>
        <v>21.881526485665461</v>
      </c>
      <c r="G30" s="1"/>
      <c r="H30" s="1"/>
      <c r="I30" s="1"/>
    </row>
    <row r="31" spans="1:9" x14ac:dyDescent="0.25">
      <c r="A31" s="8" t="s">
        <v>65</v>
      </c>
      <c r="B31" s="9">
        <v>265</v>
      </c>
      <c r="C31" s="9">
        <v>503</v>
      </c>
      <c r="D31" s="9">
        <v>1273</v>
      </c>
      <c r="E31" s="9">
        <v>2183</v>
      </c>
      <c r="F31" s="10">
        <f t="shared" si="0"/>
        <v>71.484681853888446</v>
      </c>
      <c r="G31" s="1"/>
      <c r="H31" s="1"/>
      <c r="I31" s="1"/>
    </row>
    <row r="32" spans="1:9" x14ac:dyDescent="0.25">
      <c r="A32" s="11" t="s">
        <v>66</v>
      </c>
      <c r="B32" s="12">
        <v>10747</v>
      </c>
      <c r="C32" s="12">
        <v>16305</v>
      </c>
      <c r="D32" s="12">
        <v>71971</v>
      </c>
      <c r="E32" s="12">
        <v>130965</v>
      </c>
      <c r="F32" s="13">
        <f t="shared" si="0"/>
        <v>81.969126453710516</v>
      </c>
      <c r="G32" s="1"/>
      <c r="H32" s="1"/>
      <c r="I32" s="1"/>
    </row>
    <row r="33" spans="1:9" x14ac:dyDescent="0.25">
      <c r="A33" s="8" t="s">
        <v>67</v>
      </c>
      <c r="B33" s="9">
        <v>27741</v>
      </c>
      <c r="C33" s="9">
        <v>29556</v>
      </c>
      <c r="D33" s="9">
        <v>108448</v>
      </c>
      <c r="E33" s="9">
        <v>114731</v>
      </c>
      <c r="F33" s="10">
        <f t="shared" si="0"/>
        <v>5.7935600472115709</v>
      </c>
      <c r="G33" s="1"/>
      <c r="H33" s="1"/>
      <c r="I33" s="1"/>
    </row>
    <row r="34" spans="1:9" x14ac:dyDescent="0.25">
      <c r="A34" s="11" t="s">
        <v>68</v>
      </c>
      <c r="B34" s="12">
        <v>1267</v>
      </c>
      <c r="C34" s="12">
        <v>1797</v>
      </c>
      <c r="D34" s="12">
        <v>5795</v>
      </c>
      <c r="E34" s="12">
        <v>4376</v>
      </c>
      <c r="F34" s="13">
        <f t="shared" si="0"/>
        <v>-24.486626402070755</v>
      </c>
      <c r="G34" s="1"/>
      <c r="H34" s="1"/>
      <c r="I34" s="1"/>
    </row>
    <row r="35" spans="1:9" x14ac:dyDescent="0.25">
      <c r="A35" s="14" t="s">
        <v>69</v>
      </c>
      <c r="B35" s="15">
        <f>SUM(B7:B34)</f>
        <v>526471</v>
      </c>
      <c r="C35" s="15">
        <f t="shared" ref="C35:E35" si="1">SUM(C7:C34)</f>
        <v>573666</v>
      </c>
      <c r="D35" s="15">
        <f t="shared" si="1"/>
        <v>2954857</v>
      </c>
      <c r="E35" s="15">
        <f t="shared" si="1"/>
        <v>3591333</v>
      </c>
      <c r="F35" s="16">
        <f t="shared" si="0"/>
        <v>21.539993305936633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32962</v>
      </c>
      <c r="C38" s="41">
        <f>D7</f>
        <v>32373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1326013</v>
      </c>
      <c r="G38" s="42">
        <f>LOOKUP(E38,$A$38:$A$65,$C$38:$C$65)</f>
        <v>1083138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36875</v>
      </c>
      <c r="C39" s="41">
        <f t="shared" ref="C39:C65" si="5">D8</f>
        <v>33584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993797</v>
      </c>
      <c r="G39" s="42">
        <f t="shared" ref="G39:G65" si="8">LOOKUP(E39,$A$38:$A$65,$C$38:$C$65)</f>
        <v>821870</v>
      </c>
    </row>
    <row r="40" spans="1:9" x14ac:dyDescent="0.25">
      <c r="A40" s="42" t="str">
        <f t="shared" si="3"/>
        <v>ALMERIA</v>
      </c>
      <c r="B40" s="41">
        <f t="shared" si="4"/>
        <v>25756</v>
      </c>
      <c r="C40" s="41">
        <f t="shared" si="5"/>
        <v>21002</v>
      </c>
      <c r="D40" s="41">
        <f t="shared" si="6"/>
        <v>11</v>
      </c>
      <c r="E40" s="42" t="str">
        <f t="shared" si="2"/>
        <v>LAS PALMAS</v>
      </c>
      <c r="F40" s="42">
        <f t="shared" si="7"/>
        <v>303741</v>
      </c>
      <c r="G40" s="42">
        <f t="shared" si="8"/>
        <v>192814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256881</v>
      </c>
      <c r="G41" s="42">
        <f t="shared" si="8"/>
        <v>248338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78</v>
      </c>
      <c r="D42" s="41">
        <f t="shared" si="6"/>
        <v>24</v>
      </c>
      <c r="E42" s="42" t="str">
        <f t="shared" si="2"/>
        <v>MALAGA</v>
      </c>
      <c r="F42" s="42">
        <f t="shared" si="7"/>
        <v>169686</v>
      </c>
      <c r="G42" s="42">
        <f t="shared" si="8"/>
        <v>141772</v>
      </c>
    </row>
    <row r="43" spans="1:9" x14ac:dyDescent="0.25">
      <c r="A43" s="42" t="str">
        <f t="shared" si="3"/>
        <v>BAHIA DE CADIZ</v>
      </c>
      <c r="B43" s="41">
        <f t="shared" si="4"/>
        <v>123390</v>
      </c>
      <c r="C43" s="41">
        <f t="shared" si="5"/>
        <v>131978</v>
      </c>
      <c r="D43" s="41">
        <f t="shared" si="6"/>
        <v>7</v>
      </c>
      <c r="E43" s="42" t="str">
        <f t="shared" si="2"/>
        <v>VALENCIA</v>
      </c>
      <c r="F43" s="42">
        <f t="shared" si="7"/>
        <v>130965</v>
      </c>
      <c r="G43" s="42">
        <f t="shared" si="8"/>
        <v>71971</v>
      </c>
    </row>
    <row r="44" spans="1:9" x14ac:dyDescent="0.25">
      <c r="A44" s="42" t="str">
        <f t="shared" si="3"/>
        <v>BALEARES</v>
      </c>
      <c r="B44" s="41">
        <f t="shared" si="4"/>
        <v>993797</v>
      </c>
      <c r="C44" s="41">
        <f t="shared" si="5"/>
        <v>821870</v>
      </c>
      <c r="D44" s="41">
        <f t="shared" si="6"/>
        <v>2</v>
      </c>
      <c r="E44" s="42" t="str">
        <f t="shared" si="2"/>
        <v>BAHIA DE CADIZ</v>
      </c>
      <c r="F44" s="42">
        <f t="shared" si="7"/>
        <v>123390</v>
      </c>
      <c r="G44" s="42">
        <f t="shared" si="8"/>
        <v>131978</v>
      </c>
    </row>
    <row r="45" spans="1:9" x14ac:dyDescent="0.25">
      <c r="A45" s="42" t="str">
        <f t="shared" si="3"/>
        <v>BARCELONA</v>
      </c>
      <c r="B45" s="41">
        <f t="shared" si="4"/>
        <v>1326013</v>
      </c>
      <c r="C45" s="41">
        <f t="shared" si="5"/>
        <v>1083138</v>
      </c>
      <c r="D45" s="41">
        <f t="shared" si="6"/>
        <v>1</v>
      </c>
      <c r="E45" s="42" t="str">
        <f t="shared" si="2"/>
        <v>VIGO</v>
      </c>
      <c r="F45" s="42">
        <f t="shared" si="7"/>
        <v>114731</v>
      </c>
      <c r="G45" s="42">
        <f t="shared" si="8"/>
        <v>108448</v>
      </c>
    </row>
    <row r="46" spans="1:9" x14ac:dyDescent="0.25">
      <c r="A46" s="42" t="str">
        <f t="shared" si="3"/>
        <v>BILBAO</v>
      </c>
      <c r="B46" s="41">
        <f t="shared" si="4"/>
        <v>19921</v>
      </c>
      <c r="C46" s="41">
        <f t="shared" si="5"/>
        <v>14246</v>
      </c>
      <c r="D46" s="41">
        <f t="shared" si="6"/>
        <v>13</v>
      </c>
      <c r="E46" s="42" t="str">
        <f t="shared" si="2"/>
        <v>ALICANTE</v>
      </c>
      <c r="F46" s="42">
        <f t="shared" si="7"/>
        <v>36875</v>
      </c>
      <c r="G46" s="42">
        <f t="shared" si="8"/>
        <v>33584</v>
      </c>
    </row>
    <row r="47" spans="1:9" x14ac:dyDescent="0.25">
      <c r="A47" s="42" t="str">
        <f t="shared" si="3"/>
        <v>CARTAGENA</v>
      </c>
      <c r="B47" s="41">
        <f t="shared" si="4"/>
        <v>21265</v>
      </c>
      <c r="C47" s="41">
        <f t="shared" si="5"/>
        <v>22155</v>
      </c>
      <c r="D47" s="41">
        <f t="shared" si="6"/>
        <v>12</v>
      </c>
      <c r="E47" s="42" t="str">
        <f t="shared" si="2"/>
        <v>A CORUÑA</v>
      </c>
      <c r="F47" s="42">
        <f t="shared" si="7"/>
        <v>32962</v>
      </c>
      <c r="G47" s="42">
        <f t="shared" si="8"/>
        <v>32373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25756</v>
      </c>
      <c r="G48" s="42">
        <f t="shared" si="8"/>
        <v>21002</v>
      </c>
    </row>
    <row r="49" spans="1:7" x14ac:dyDescent="0.25">
      <c r="A49" s="42" t="str">
        <f t="shared" si="3"/>
        <v>CEUTA</v>
      </c>
      <c r="B49" s="41">
        <f t="shared" si="4"/>
        <v>6240</v>
      </c>
      <c r="C49" s="41">
        <f t="shared" si="5"/>
        <v>1832</v>
      </c>
      <c r="D49" s="41">
        <f t="shared" si="6"/>
        <v>15</v>
      </c>
      <c r="E49" s="42" t="str">
        <f t="shared" si="2"/>
        <v>CARTAGENA</v>
      </c>
      <c r="F49" s="42">
        <f t="shared" si="7"/>
        <v>21265</v>
      </c>
      <c r="G49" s="42">
        <f t="shared" si="8"/>
        <v>22155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20</v>
      </c>
      <c r="E50" s="42" t="str">
        <f t="shared" si="2"/>
        <v>BILBAO</v>
      </c>
      <c r="F50" s="42">
        <f t="shared" si="7"/>
        <v>19921</v>
      </c>
      <c r="G50" s="42">
        <f t="shared" si="8"/>
        <v>14246</v>
      </c>
    </row>
    <row r="51" spans="1:7" x14ac:dyDescent="0.25">
      <c r="A51" s="42" t="str">
        <f t="shared" si="3"/>
        <v>GIJON</v>
      </c>
      <c r="B51" s="41">
        <f t="shared" si="4"/>
        <v>1197</v>
      </c>
      <c r="C51" s="41">
        <f t="shared" si="5"/>
        <v>1391</v>
      </c>
      <c r="D51" s="41">
        <f t="shared" si="6"/>
        <v>21</v>
      </c>
      <c r="E51" s="42" t="str">
        <f t="shared" si="2"/>
        <v>SEVILLA</v>
      </c>
      <c r="F51" s="42">
        <f t="shared" si="7"/>
        <v>12839</v>
      </c>
      <c r="G51" s="42">
        <f t="shared" si="8"/>
        <v>10534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264</v>
      </c>
      <c r="D52" s="41">
        <f t="shared" si="6"/>
        <v>23</v>
      </c>
      <c r="E52" s="42" t="str">
        <f t="shared" si="2"/>
        <v>CEUTA</v>
      </c>
      <c r="F52" s="42">
        <f t="shared" si="7"/>
        <v>6240</v>
      </c>
      <c r="G52" s="42">
        <f t="shared" si="8"/>
        <v>1832</v>
      </c>
    </row>
    <row r="53" spans="1:7" x14ac:dyDescent="0.25">
      <c r="A53" s="42" t="str">
        <f t="shared" si="3"/>
        <v>LAS PALMAS</v>
      </c>
      <c r="B53" s="41">
        <f t="shared" si="4"/>
        <v>303741</v>
      </c>
      <c r="C53" s="41">
        <f t="shared" si="5"/>
        <v>192814</v>
      </c>
      <c r="D53" s="41">
        <f t="shared" si="6"/>
        <v>3</v>
      </c>
      <c r="E53" s="42" t="str">
        <f t="shared" si="2"/>
        <v>VILAGARCIA</v>
      </c>
      <c r="F53" s="42">
        <f t="shared" si="7"/>
        <v>4376</v>
      </c>
      <c r="G53" s="42">
        <f t="shared" si="8"/>
        <v>5795</v>
      </c>
    </row>
    <row r="54" spans="1:7" x14ac:dyDescent="0.25">
      <c r="A54" s="42" t="str">
        <f t="shared" si="3"/>
        <v>MALAGA</v>
      </c>
      <c r="B54" s="41">
        <f t="shared" si="4"/>
        <v>169686</v>
      </c>
      <c r="C54" s="41">
        <f t="shared" si="5"/>
        <v>141772</v>
      </c>
      <c r="D54" s="41">
        <f t="shared" si="6"/>
        <v>5</v>
      </c>
      <c r="E54" s="42" t="str">
        <f t="shared" si="2"/>
        <v>SANTANDER</v>
      </c>
      <c r="F54" s="42">
        <f t="shared" si="7"/>
        <v>3331</v>
      </c>
      <c r="G54" s="42">
        <f t="shared" si="8"/>
        <v>6031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3232</v>
      </c>
      <c r="G55" s="42">
        <f t="shared" si="8"/>
        <v>1411</v>
      </c>
    </row>
    <row r="56" spans="1:7" x14ac:dyDescent="0.25">
      <c r="A56" s="42" t="str">
        <f t="shared" si="3"/>
        <v>MELILLA</v>
      </c>
      <c r="B56" s="41">
        <f t="shared" si="4"/>
        <v>209</v>
      </c>
      <c r="C56" s="41">
        <f t="shared" si="5"/>
        <v>960</v>
      </c>
      <c r="D56" s="41">
        <f t="shared" si="6"/>
        <v>22</v>
      </c>
      <c r="E56" s="42" t="str">
        <f t="shared" si="2"/>
        <v>TARRAGONA</v>
      </c>
      <c r="F56" s="42">
        <f t="shared" si="9"/>
        <v>2183</v>
      </c>
      <c r="G56" s="42">
        <f t="shared" si="8"/>
        <v>1273</v>
      </c>
    </row>
    <row r="57" spans="1:7" x14ac:dyDescent="0.25">
      <c r="A57" s="42" t="str">
        <f t="shared" si="3"/>
        <v>MOTRIL</v>
      </c>
      <c r="B57" s="41">
        <f t="shared" si="4"/>
        <v>3232</v>
      </c>
      <c r="C57" s="41">
        <f t="shared" si="5"/>
        <v>1411</v>
      </c>
      <c r="D57" s="41">
        <f t="shared" si="6"/>
        <v>18</v>
      </c>
      <c r="E57" s="42" t="str">
        <f t="shared" si="2"/>
        <v>FERROL-SAN CIBRAO</v>
      </c>
      <c r="F57" s="42">
        <f t="shared" si="9"/>
        <v>1453</v>
      </c>
      <c r="G57" s="42">
        <f t="shared" si="8"/>
        <v>1599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1197</v>
      </c>
      <c r="G58" s="42">
        <f t="shared" si="8"/>
        <v>1391</v>
      </c>
    </row>
    <row r="59" spans="1:7" x14ac:dyDescent="0.25">
      <c r="A59" s="42" t="str">
        <f t="shared" si="3"/>
        <v>SANTA CRUZ DE TENERIFE</v>
      </c>
      <c r="B59" s="41">
        <f t="shared" si="4"/>
        <v>256881</v>
      </c>
      <c r="C59" s="41">
        <f t="shared" si="5"/>
        <v>248338</v>
      </c>
      <c r="D59" s="41">
        <f t="shared" si="6"/>
        <v>4</v>
      </c>
      <c r="E59" s="42" t="str">
        <f t="shared" si="2"/>
        <v>MELILLA</v>
      </c>
      <c r="F59" s="42">
        <f t="shared" si="9"/>
        <v>209</v>
      </c>
      <c r="G59" s="42">
        <f t="shared" si="8"/>
        <v>960</v>
      </c>
    </row>
    <row r="60" spans="1:7" x14ac:dyDescent="0.25">
      <c r="A60" s="42" t="str">
        <f t="shared" si="3"/>
        <v>SANTANDER</v>
      </c>
      <c r="B60" s="41">
        <f t="shared" si="4"/>
        <v>3331</v>
      </c>
      <c r="C60" s="41">
        <f t="shared" si="5"/>
        <v>6031</v>
      </c>
      <c r="D60" s="41">
        <f t="shared" si="6"/>
        <v>17</v>
      </c>
      <c r="E60" s="42" t="str">
        <f t="shared" si="2"/>
        <v>HUELVA</v>
      </c>
      <c r="F60" s="42">
        <f t="shared" si="9"/>
        <v>207</v>
      </c>
      <c r="G60" s="42">
        <f t="shared" si="8"/>
        <v>264</v>
      </c>
    </row>
    <row r="61" spans="1:7" x14ac:dyDescent="0.25">
      <c r="A61" s="42" t="str">
        <f t="shared" si="3"/>
        <v>SEVILLA</v>
      </c>
      <c r="B61" s="41">
        <f t="shared" si="4"/>
        <v>12839</v>
      </c>
      <c r="C61" s="41">
        <f t="shared" si="5"/>
        <v>10534</v>
      </c>
      <c r="D61" s="41">
        <f t="shared" si="6"/>
        <v>14</v>
      </c>
      <c r="E61" s="42" t="str">
        <f t="shared" si="2"/>
        <v>BAHIA DE ALGECIRAS</v>
      </c>
      <c r="F61" s="42">
        <f t="shared" si="9"/>
        <v>83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2183</v>
      </c>
      <c r="C62" s="41">
        <f t="shared" si="5"/>
        <v>1273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130965</v>
      </c>
      <c r="C63" s="41">
        <f t="shared" si="5"/>
        <v>71971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114731</v>
      </c>
      <c r="C64" s="41">
        <f t="shared" si="5"/>
        <v>108448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4376</v>
      </c>
      <c r="C65" s="41">
        <f t="shared" si="5"/>
        <v>5795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8867</v>
      </c>
      <c r="C8" s="12">
        <v>8073</v>
      </c>
      <c r="D8" s="12">
        <v>57970</v>
      </c>
      <c r="E8" s="12">
        <v>56813</v>
      </c>
      <c r="F8" s="13">
        <f t="shared" ref="F8:F35" si="0">((E8*100)/D8)-100</f>
        <v>-1.9958599275487359</v>
      </c>
      <c r="G8" s="1"/>
      <c r="H8" s="1"/>
      <c r="I8" s="1"/>
    </row>
    <row r="9" spans="1:12" x14ac:dyDescent="0.25">
      <c r="A9" s="8" t="s">
        <v>43</v>
      </c>
      <c r="B9" s="9">
        <v>24323</v>
      </c>
      <c r="C9" s="9">
        <v>21837</v>
      </c>
      <c r="D9" s="9">
        <v>216356</v>
      </c>
      <c r="E9" s="9">
        <v>212149</v>
      </c>
      <c r="F9" s="10">
        <f t="shared" si="0"/>
        <v>-1.9444803934256498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108180</v>
      </c>
      <c r="C11" s="9">
        <v>112612</v>
      </c>
      <c r="D11" s="9">
        <v>912660</v>
      </c>
      <c r="E11" s="9">
        <v>1022392</v>
      </c>
      <c r="F11" s="10">
        <f t="shared" si="0"/>
        <v>12.023316459579689</v>
      </c>
      <c r="G11" s="1"/>
      <c r="H11" s="1"/>
      <c r="I11" s="1"/>
    </row>
    <row r="12" spans="1:12" x14ac:dyDescent="0.25">
      <c r="A12" s="11" t="s">
        <v>46</v>
      </c>
      <c r="B12" s="12">
        <v>2241</v>
      </c>
      <c r="C12" s="12">
        <v>2681</v>
      </c>
      <c r="D12" s="12">
        <v>13732</v>
      </c>
      <c r="E12" s="12">
        <v>16227</v>
      </c>
      <c r="F12" s="13">
        <f t="shared" si="0"/>
        <v>18.169239732012812</v>
      </c>
      <c r="G12" s="1"/>
      <c r="H12" s="1"/>
      <c r="I12" s="1"/>
    </row>
    <row r="13" spans="1:12" x14ac:dyDescent="0.25">
      <c r="A13" s="8" t="s">
        <v>47</v>
      </c>
      <c r="B13" s="9">
        <v>64317</v>
      </c>
      <c r="C13" s="9">
        <v>78476</v>
      </c>
      <c r="D13" s="9">
        <v>463044</v>
      </c>
      <c r="E13" s="9">
        <v>488939</v>
      </c>
      <c r="F13" s="10">
        <f t="shared" si="0"/>
        <v>5.5923411166109531</v>
      </c>
      <c r="G13" s="1"/>
      <c r="H13" s="1"/>
      <c r="I13" s="1"/>
    </row>
    <row r="14" spans="1:12" x14ac:dyDescent="0.25">
      <c r="A14" s="11" t="s">
        <v>48</v>
      </c>
      <c r="B14" s="12">
        <v>28845</v>
      </c>
      <c r="C14" s="12">
        <v>31087</v>
      </c>
      <c r="D14" s="12">
        <v>217487</v>
      </c>
      <c r="E14" s="12">
        <v>224256</v>
      </c>
      <c r="F14" s="13">
        <f t="shared" si="0"/>
        <v>3.1123699347547245</v>
      </c>
      <c r="G14" s="1"/>
      <c r="H14" s="1"/>
      <c r="I14" s="1"/>
    </row>
    <row r="15" spans="1:12" x14ac:dyDescent="0.25">
      <c r="A15" s="8" t="s">
        <v>49</v>
      </c>
      <c r="B15" s="9">
        <v>6308</v>
      </c>
      <c r="C15" s="9">
        <v>3708</v>
      </c>
      <c r="D15" s="9">
        <v>31605</v>
      </c>
      <c r="E15" s="9">
        <v>28547</v>
      </c>
      <c r="F15" s="10">
        <f t="shared" si="0"/>
        <v>-9.6756842271792465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41318</v>
      </c>
      <c r="C18" s="12">
        <v>51450</v>
      </c>
      <c r="D18" s="12">
        <v>348459</v>
      </c>
      <c r="E18" s="12">
        <v>431710</v>
      </c>
      <c r="F18" s="13">
        <f t="shared" si="0"/>
        <v>23.891189494316407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13854</v>
      </c>
      <c r="C22" s="12">
        <v>14105</v>
      </c>
      <c r="D22" s="12">
        <v>91070</v>
      </c>
      <c r="E22" s="12">
        <v>102938</v>
      </c>
      <c r="F22" s="13">
        <f t="shared" si="0"/>
        <v>13.031733831118913</v>
      </c>
      <c r="G22" s="1"/>
      <c r="H22" s="1"/>
      <c r="I22" s="1"/>
    </row>
    <row r="23" spans="1:9" x14ac:dyDescent="0.25">
      <c r="A23" s="8" t="s">
        <v>57</v>
      </c>
      <c r="B23" s="9">
        <v>4234</v>
      </c>
      <c r="C23" s="9">
        <v>5260</v>
      </c>
      <c r="D23" s="9">
        <v>31717</v>
      </c>
      <c r="E23" s="9">
        <v>39855</v>
      </c>
      <c r="F23" s="10">
        <f t="shared" si="0"/>
        <v>25.658164391335873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7606</v>
      </c>
      <c r="C25" s="9">
        <v>9260</v>
      </c>
      <c r="D25" s="9">
        <v>56734</v>
      </c>
      <c r="E25" s="9">
        <v>75364</v>
      </c>
      <c r="F25" s="10">
        <f t="shared" si="0"/>
        <v>32.83745196883703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2</v>
      </c>
      <c r="E27" s="9">
        <v>1</v>
      </c>
      <c r="F27" s="18">
        <f t="shared" si="0"/>
        <v>-50</v>
      </c>
      <c r="G27" s="1"/>
      <c r="H27" s="1"/>
      <c r="I27" s="1"/>
    </row>
    <row r="28" spans="1:9" x14ac:dyDescent="0.25">
      <c r="A28" s="11" t="s">
        <v>62</v>
      </c>
      <c r="B28" s="12">
        <v>70668</v>
      </c>
      <c r="C28" s="12">
        <v>76648</v>
      </c>
      <c r="D28" s="12">
        <v>524225</v>
      </c>
      <c r="E28" s="12">
        <v>584040</v>
      </c>
      <c r="F28" s="13">
        <f t="shared" si="0"/>
        <v>11.410176927845868</v>
      </c>
      <c r="G28" s="1"/>
      <c r="H28" s="1"/>
      <c r="I28" s="1"/>
    </row>
    <row r="29" spans="1:9" x14ac:dyDescent="0.25">
      <c r="A29" s="8" t="s">
        <v>63</v>
      </c>
      <c r="B29" s="9">
        <v>6054</v>
      </c>
      <c r="C29" s="9">
        <v>6082</v>
      </c>
      <c r="D29" s="9">
        <v>31838</v>
      </c>
      <c r="E29" s="9">
        <v>35903</v>
      </c>
      <c r="F29" s="10">
        <f t="shared" si="0"/>
        <v>12.767761794082546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</v>
      </c>
      <c r="D31" s="9">
        <v>248</v>
      </c>
      <c r="E31" s="9">
        <v>2</v>
      </c>
      <c r="F31" s="10">
        <f t="shared" si="0"/>
        <v>-99.193548387096769</v>
      </c>
      <c r="G31" s="1"/>
      <c r="H31" s="1"/>
      <c r="I31" s="1"/>
    </row>
    <row r="32" spans="1:9" x14ac:dyDescent="0.25">
      <c r="A32" s="11" t="s">
        <v>66</v>
      </c>
      <c r="B32" s="12">
        <v>7149</v>
      </c>
      <c r="C32" s="12">
        <v>8251</v>
      </c>
      <c r="D32" s="12">
        <v>49873</v>
      </c>
      <c r="E32" s="12">
        <v>61509</v>
      </c>
      <c r="F32" s="13">
        <f t="shared" si="0"/>
        <v>23.331261403966067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5</v>
      </c>
      <c r="E33" s="9">
        <v>0</v>
      </c>
      <c r="F33" s="18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393964</v>
      </c>
      <c r="C35" s="15">
        <f t="shared" ref="C35:E35" si="1">SUM(C7:C34)</f>
        <v>429531</v>
      </c>
      <c r="D35" s="15">
        <f t="shared" si="1"/>
        <v>3047032</v>
      </c>
      <c r="E35" s="15">
        <f t="shared" si="1"/>
        <v>3380665</v>
      </c>
      <c r="F35" s="16">
        <f t="shared" si="0"/>
        <v>10.949441948755378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1022392</v>
      </c>
      <c r="G38" s="42">
        <f>LOOKUP(E38,$A$38:$A$65,$C$38:$C$65)</f>
        <v>912660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56813</v>
      </c>
      <c r="C39" s="41">
        <f t="shared" ref="C39:C65" si="5">D8</f>
        <v>57970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584040</v>
      </c>
      <c r="G39" s="42">
        <f t="shared" ref="G39:G65" si="8">LOOKUP(E39,$A$38:$A$65,$C$38:$C$65)</f>
        <v>524225</v>
      </c>
    </row>
    <row r="40" spans="1:9" x14ac:dyDescent="0.25">
      <c r="A40" s="42" t="str">
        <f t="shared" si="3"/>
        <v>ALMERIA</v>
      </c>
      <c r="B40" s="41">
        <f t="shared" si="4"/>
        <v>212149</v>
      </c>
      <c r="C40" s="41">
        <f t="shared" si="5"/>
        <v>216356</v>
      </c>
      <c r="D40" s="41">
        <f t="shared" si="6"/>
        <v>6</v>
      </c>
      <c r="E40" s="42" t="str">
        <f t="shared" si="2"/>
        <v>BALEARES</v>
      </c>
      <c r="F40" s="42">
        <f t="shared" si="7"/>
        <v>488939</v>
      </c>
      <c r="G40" s="42">
        <f t="shared" si="8"/>
        <v>463044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431710</v>
      </c>
      <c r="G41" s="42">
        <f t="shared" si="8"/>
        <v>348459</v>
      </c>
    </row>
    <row r="42" spans="1:9" x14ac:dyDescent="0.25">
      <c r="A42" s="42" t="str">
        <f t="shared" si="3"/>
        <v>BAHIA DE ALGECIRAS</v>
      </c>
      <c r="B42" s="41">
        <f t="shared" si="4"/>
        <v>1022392</v>
      </c>
      <c r="C42" s="41">
        <f t="shared" si="5"/>
        <v>912660</v>
      </c>
      <c r="D42" s="41">
        <f t="shared" si="6"/>
        <v>1</v>
      </c>
      <c r="E42" s="42" t="str">
        <f t="shared" si="2"/>
        <v>BARCELONA</v>
      </c>
      <c r="F42" s="42">
        <f t="shared" si="7"/>
        <v>224256</v>
      </c>
      <c r="G42" s="42">
        <f t="shared" si="8"/>
        <v>217487</v>
      </c>
    </row>
    <row r="43" spans="1:9" x14ac:dyDescent="0.25">
      <c r="A43" s="42" t="str">
        <f t="shared" si="3"/>
        <v>BAHIA DE CADIZ</v>
      </c>
      <c r="B43" s="41">
        <f t="shared" si="4"/>
        <v>16227</v>
      </c>
      <c r="C43" s="41">
        <f t="shared" si="5"/>
        <v>13732</v>
      </c>
      <c r="D43" s="41">
        <f t="shared" si="6"/>
        <v>14</v>
      </c>
      <c r="E43" s="42" t="str">
        <f t="shared" si="2"/>
        <v>ALMERIA</v>
      </c>
      <c r="F43" s="42">
        <f t="shared" si="7"/>
        <v>212149</v>
      </c>
      <c r="G43" s="42">
        <f t="shared" si="8"/>
        <v>216356</v>
      </c>
    </row>
    <row r="44" spans="1:9" x14ac:dyDescent="0.25">
      <c r="A44" s="42" t="str">
        <f t="shared" si="3"/>
        <v>BALEARES</v>
      </c>
      <c r="B44" s="41">
        <f t="shared" si="4"/>
        <v>488939</v>
      </c>
      <c r="C44" s="41">
        <f t="shared" si="5"/>
        <v>463044</v>
      </c>
      <c r="D44" s="41">
        <f t="shared" si="6"/>
        <v>3</v>
      </c>
      <c r="E44" s="42" t="str">
        <f t="shared" si="2"/>
        <v>LAS PALMAS</v>
      </c>
      <c r="F44" s="42">
        <f t="shared" si="7"/>
        <v>102938</v>
      </c>
      <c r="G44" s="42">
        <f t="shared" si="8"/>
        <v>91070</v>
      </c>
    </row>
    <row r="45" spans="1:9" x14ac:dyDescent="0.25">
      <c r="A45" s="42" t="str">
        <f t="shared" si="3"/>
        <v>BARCELONA</v>
      </c>
      <c r="B45" s="41">
        <f t="shared" si="4"/>
        <v>224256</v>
      </c>
      <c r="C45" s="41">
        <f t="shared" si="5"/>
        <v>217487</v>
      </c>
      <c r="D45" s="41">
        <f t="shared" si="6"/>
        <v>5</v>
      </c>
      <c r="E45" s="42" t="str">
        <f t="shared" si="2"/>
        <v>MELILLA</v>
      </c>
      <c r="F45" s="42">
        <f t="shared" si="7"/>
        <v>75364</v>
      </c>
      <c r="G45" s="42">
        <f t="shared" si="8"/>
        <v>56734</v>
      </c>
    </row>
    <row r="46" spans="1:9" x14ac:dyDescent="0.25">
      <c r="A46" s="42" t="str">
        <f t="shared" si="3"/>
        <v>BILBAO</v>
      </c>
      <c r="B46" s="41">
        <f t="shared" si="4"/>
        <v>28547</v>
      </c>
      <c r="C46" s="41">
        <f t="shared" si="5"/>
        <v>31605</v>
      </c>
      <c r="D46" s="41">
        <f t="shared" si="6"/>
        <v>13</v>
      </c>
      <c r="E46" s="42" t="str">
        <f t="shared" si="2"/>
        <v>VALENCIA</v>
      </c>
      <c r="F46" s="42">
        <f t="shared" si="7"/>
        <v>61509</v>
      </c>
      <c r="G46" s="42">
        <f t="shared" si="8"/>
        <v>49873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56813</v>
      </c>
      <c r="G47" s="42">
        <f t="shared" si="8"/>
        <v>57970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39855</v>
      </c>
      <c r="G48" s="42">
        <f t="shared" si="8"/>
        <v>31717</v>
      </c>
    </row>
    <row r="49" spans="1:7" x14ac:dyDescent="0.25">
      <c r="A49" s="42" t="str">
        <f t="shared" si="3"/>
        <v>CEUTA</v>
      </c>
      <c r="B49" s="41">
        <f t="shared" si="4"/>
        <v>431710</v>
      </c>
      <c r="C49" s="41">
        <f t="shared" si="5"/>
        <v>348459</v>
      </c>
      <c r="D49" s="41">
        <f t="shared" si="6"/>
        <v>4</v>
      </c>
      <c r="E49" s="42" t="str">
        <f t="shared" si="2"/>
        <v>SANTANDER</v>
      </c>
      <c r="F49" s="42">
        <f t="shared" si="7"/>
        <v>35903</v>
      </c>
      <c r="G49" s="42">
        <f t="shared" si="8"/>
        <v>31838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28547</v>
      </c>
      <c r="G50" s="42">
        <f t="shared" si="8"/>
        <v>31605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15</v>
      </c>
      <c r="E51" s="42" t="str">
        <f t="shared" si="2"/>
        <v>BAHIA DE CADIZ</v>
      </c>
      <c r="F51" s="42">
        <f t="shared" si="7"/>
        <v>16227</v>
      </c>
      <c r="G51" s="42">
        <f t="shared" si="8"/>
        <v>13732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20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102938</v>
      </c>
      <c r="C53" s="41">
        <f t="shared" si="5"/>
        <v>91070</v>
      </c>
      <c r="D53" s="41">
        <f t="shared" si="6"/>
        <v>7</v>
      </c>
      <c r="E53" s="42" t="str">
        <f t="shared" si="2"/>
        <v>TARRAGONA</v>
      </c>
      <c r="F53" s="42">
        <f t="shared" si="7"/>
        <v>2</v>
      </c>
      <c r="G53" s="42">
        <f t="shared" si="8"/>
        <v>248</v>
      </c>
    </row>
    <row r="54" spans="1:7" x14ac:dyDescent="0.25">
      <c r="A54" s="42" t="str">
        <f t="shared" si="3"/>
        <v>MALAGA</v>
      </c>
      <c r="B54" s="41">
        <f t="shared" si="4"/>
        <v>39855</v>
      </c>
      <c r="C54" s="41">
        <f t="shared" si="5"/>
        <v>31717</v>
      </c>
      <c r="D54" s="41">
        <f t="shared" si="6"/>
        <v>11</v>
      </c>
      <c r="E54" s="42" t="str">
        <f t="shared" si="2"/>
        <v>PASAIA</v>
      </c>
      <c r="F54" s="42">
        <f t="shared" si="7"/>
        <v>1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75364</v>
      </c>
      <c r="C56" s="41">
        <f t="shared" si="5"/>
        <v>56734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1</v>
      </c>
      <c r="C58" s="41">
        <f t="shared" si="5"/>
        <v>2</v>
      </c>
      <c r="D58" s="41">
        <f t="shared" si="6"/>
        <v>17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584040</v>
      </c>
      <c r="C59" s="41">
        <f t="shared" si="5"/>
        <v>524225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35903</v>
      </c>
      <c r="C60" s="41">
        <f t="shared" si="5"/>
        <v>31838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248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61509</v>
      </c>
      <c r="C63" s="41">
        <f t="shared" si="5"/>
        <v>49873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5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148</v>
      </c>
      <c r="C7" s="9">
        <v>113</v>
      </c>
      <c r="D7" s="9">
        <v>1077</v>
      </c>
      <c r="E7" s="9">
        <v>1107</v>
      </c>
      <c r="F7" s="10">
        <f>((E7*100)/D7)-100</f>
        <v>2.7855153203342553</v>
      </c>
      <c r="G7" s="1"/>
      <c r="H7" s="1"/>
      <c r="I7" s="1"/>
    </row>
    <row r="8" spans="1:12" x14ac:dyDescent="0.25">
      <c r="A8" s="11" t="s">
        <v>42</v>
      </c>
      <c r="B8" s="12">
        <v>140</v>
      </c>
      <c r="C8" s="12">
        <v>137</v>
      </c>
      <c r="D8" s="12">
        <v>1122</v>
      </c>
      <c r="E8" s="12">
        <v>1146</v>
      </c>
      <c r="F8" s="13">
        <f t="shared" ref="F8:F35" si="0">((E8*100)/D8)-100</f>
        <v>2.1390374331550817</v>
      </c>
      <c r="G8" s="1"/>
      <c r="H8" s="1"/>
      <c r="I8" s="1"/>
    </row>
    <row r="9" spans="1:12" x14ac:dyDescent="0.25">
      <c r="A9" s="8" t="s">
        <v>43</v>
      </c>
      <c r="B9" s="9">
        <v>209</v>
      </c>
      <c r="C9" s="9">
        <v>234</v>
      </c>
      <c r="D9" s="9">
        <v>1838</v>
      </c>
      <c r="E9" s="9">
        <v>1920</v>
      </c>
      <c r="F9" s="10">
        <f t="shared" si="0"/>
        <v>4.4613710554951069</v>
      </c>
      <c r="G9" s="1"/>
      <c r="H9" s="1"/>
      <c r="I9" s="1"/>
    </row>
    <row r="10" spans="1:12" x14ac:dyDescent="0.25">
      <c r="A10" s="11" t="s">
        <v>44</v>
      </c>
      <c r="B10" s="12">
        <v>86</v>
      </c>
      <c r="C10" s="12">
        <v>84</v>
      </c>
      <c r="D10" s="12">
        <v>788</v>
      </c>
      <c r="E10" s="12">
        <v>749</v>
      </c>
      <c r="F10" s="13">
        <f t="shared" si="0"/>
        <v>-4.9492385786802089</v>
      </c>
      <c r="G10" s="1"/>
      <c r="H10" s="1"/>
      <c r="I10" s="1"/>
    </row>
    <row r="11" spans="1:12" x14ac:dyDescent="0.25">
      <c r="A11" s="8" t="s">
        <v>45</v>
      </c>
      <c r="B11" s="9">
        <v>1980</v>
      </c>
      <c r="C11" s="9">
        <v>2372</v>
      </c>
      <c r="D11" s="9">
        <v>16471</v>
      </c>
      <c r="E11" s="9">
        <v>19806</v>
      </c>
      <c r="F11" s="10">
        <f t="shared" si="0"/>
        <v>20.247708093011966</v>
      </c>
      <c r="G11" s="1"/>
      <c r="H11" s="1"/>
      <c r="I11" s="1"/>
    </row>
    <row r="12" spans="1:12" x14ac:dyDescent="0.25">
      <c r="A12" s="11" t="s">
        <v>46</v>
      </c>
      <c r="B12" s="12">
        <v>165</v>
      </c>
      <c r="C12" s="12">
        <v>176</v>
      </c>
      <c r="D12" s="12">
        <v>1324</v>
      </c>
      <c r="E12" s="12">
        <v>1404</v>
      </c>
      <c r="F12" s="13">
        <f t="shared" si="0"/>
        <v>6.0422960725075541</v>
      </c>
      <c r="G12" s="1"/>
      <c r="H12" s="1"/>
      <c r="I12" s="1"/>
    </row>
    <row r="13" spans="1:12" x14ac:dyDescent="0.25">
      <c r="A13" s="8" t="s">
        <v>47</v>
      </c>
      <c r="B13" s="9">
        <v>1206</v>
      </c>
      <c r="C13" s="9">
        <v>1145</v>
      </c>
      <c r="D13" s="9">
        <v>9254</v>
      </c>
      <c r="E13" s="9">
        <v>9208</v>
      </c>
      <c r="F13" s="10">
        <f t="shared" si="0"/>
        <v>-0.49708234277069607</v>
      </c>
      <c r="G13" s="1"/>
      <c r="H13" s="1"/>
      <c r="I13" s="1"/>
    </row>
    <row r="14" spans="1:12" x14ac:dyDescent="0.25">
      <c r="A14" s="11" t="s">
        <v>48</v>
      </c>
      <c r="B14" s="12">
        <v>899</v>
      </c>
      <c r="C14" s="12">
        <v>893</v>
      </c>
      <c r="D14" s="12">
        <v>7353</v>
      </c>
      <c r="E14" s="12">
        <v>7628</v>
      </c>
      <c r="F14" s="13">
        <f t="shared" si="0"/>
        <v>3.7399700802393596</v>
      </c>
      <c r="G14" s="1"/>
      <c r="H14" s="1"/>
      <c r="I14" s="1"/>
    </row>
    <row r="15" spans="1:12" x14ac:dyDescent="0.25">
      <c r="A15" s="8" t="s">
        <v>49</v>
      </c>
      <c r="B15" s="9">
        <v>323</v>
      </c>
      <c r="C15" s="9">
        <v>300</v>
      </c>
      <c r="D15" s="9">
        <v>2758</v>
      </c>
      <c r="E15" s="9">
        <v>2605</v>
      </c>
      <c r="F15" s="10">
        <f t="shared" si="0"/>
        <v>-5.5474981870921027</v>
      </c>
      <c r="G15" s="1"/>
      <c r="H15" s="1"/>
      <c r="I15" s="1"/>
    </row>
    <row r="16" spans="1:12" x14ac:dyDescent="0.25">
      <c r="A16" s="11" t="s">
        <v>50</v>
      </c>
      <c r="B16" s="12">
        <v>146</v>
      </c>
      <c r="C16" s="12">
        <v>126</v>
      </c>
      <c r="D16" s="12">
        <v>1302</v>
      </c>
      <c r="E16" s="12">
        <v>1125</v>
      </c>
      <c r="F16" s="13">
        <f t="shared" si="0"/>
        <v>-13.594470046082947</v>
      </c>
      <c r="G16" s="1"/>
      <c r="H16" s="1"/>
      <c r="I16" s="1"/>
    </row>
    <row r="17" spans="1:9" x14ac:dyDescent="0.25">
      <c r="A17" s="8" t="s">
        <v>51</v>
      </c>
      <c r="B17" s="9">
        <v>109</v>
      </c>
      <c r="C17" s="9">
        <v>114</v>
      </c>
      <c r="D17" s="9">
        <v>945</v>
      </c>
      <c r="E17" s="9">
        <v>1099</v>
      </c>
      <c r="F17" s="10">
        <f t="shared" si="0"/>
        <v>16.296296296296291</v>
      </c>
      <c r="G17" s="1"/>
      <c r="H17" s="1"/>
      <c r="I17" s="1"/>
    </row>
    <row r="18" spans="1:9" x14ac:dyDescent="0.25">
      <c r="A18" s="11" t="s">
        <v>52</v>
      </c>
      <c r="B18" s="12">
        <v>876</v>
      </c>
      <c r="C18" s="12">
        <v>1306</v>
      </c>
      <c r="D18" s="12">
        <v>7275</v>
      </c>
      <c r="E18" s="12">
        <v>10793</v>
      </c>
      <c r="F18" s="13">
        <f t="shared" si="0"/>
        <v>48.357388316151201</v>
      </c>
      <c r="G18" s="1"/>
      <c r="H18" s="1"/>
      <c r="I18" s="1"/>
    </row>
    <row r="19" spans="1:9" x14ac:dyDescent="0.25">
      <c r="A19" s="8" t="s">
        <v>53</v>
      </c>
      <c r="B19" s="9">
        <v>107</v>
      </c>
      <c r="C19" s="9">
        <v>100</v>
      </c>
      <c r="D19" s="9">
        <v>839</v>
      </c>
      <c r="E19" s="9">
        <v>959</v>
      </c>
      <c r="F19" s="10">
        <f t="shared" si="0"/>
        <v>14.302741358760429</v>
      </c>
      <c r="G19" s="1"/>
      <c r="H19" s="1"/>
      <c r="I19" s="1"/>
    </row>
    <row r="20" spans="1:9" x14ac:dyDescent="0.25">
      <c r="A20" s="11" t="s">
        <v>54</v>
      </c>
      <c r="B20" s="12">
        <v>94</v>
      </c>
      <c r="C20" s="12">
        <v>92</v>
      </c>
      <c r="D20" s="12">
        <v>744</v>
      </c>
      <c r="E20" s="12">
        <v>807</v>
      </c>
      <c r="F20" s="13">
        <f t="shared" si="0"/>
        <v>8.4677419354838719</v>
      </c>
      <c r="G20" s="1"/>
      <c r="H20" s="1"/>
      <c r="I20" s="1"/>
    </row>
    <row r="21" spans="1:9" x14ac:dyDescent="0.25">
      <c r="A21" s="8" t="s">
        <v>55</v>
      </c>
      <c r="B21" s="9">
        <v>140</v>
      </c>
      <c r="C21" s="9">
        <v>138</v>
      </c>
      <c r="D21" s="9">
        <v>1180</v>
      </c>
      <c r="E21" s="9">
        <v>1233</v>
      </c>
      <c r="F21" s="10">
        <f t="shared" si="0"/>
        <v>4.4915254237288167</v>
      </c>
      <c r="G21" s="1"/>
      <c r="H21" s="1"/>
      <c r="I21" s="1"/>
    </row>
    <row r="22" spans="1:9" x14ac:dyDescent="0.25">
      <c r="A22" s="11" t="s">
        <v>56</v>
      </c>
      <c r="B22" s="12">
        <v>860</v>
      </c>
      <c r="C22" s="12">
        <v>919</v>
      </c>
      <c r="D22" s="12">
        <v>7694</v>
      </c>
      <c r="E22" s="12">
        <v>7940</v>
      </c>
      <c r="F22" s="13">
        <f t="shared" si="0"/>
        <v>3.1972965947491616</v>
      </c>
      <c r="G22" s="1"/>
      <c r="H22" s="1"/>
      <c r="I22" s="1"/>
    </row>
    <row r="23" spans="1:9" x14ac:dyDescent="0.25">
      <c r="A23" s="8" t="s">
        <v>57</v>
      </c>
      <c r="B23" s="9">
        <v>177</v>
      </c>
      <c r="C23" s="9">
        <v>201</v>
      </c>
      <c r="D23" s="9">
        <v>1363</v>
      </c>
      <c r="E23" s="9">
        <v>1499</v>
      </c>
      <c r="F23" s="10">
        <f t="shared" si="0"/>
        <v>9.9779897285399812</v>
      </c>
      <c r="G23" s="1"/>
      <c r="H23" s="1"/>
      <c r="I23" s="1"/>
    </row>
    <row r="24" spans="1:9" x14ac:dyDescent="0.25">
      <c r="A24" s="11" t="s">
        <v>58</v>
      </c>
      <c r="B24" s="12">
        <v>92</v>
      </c>
      <c r="C24" s="12">
        <v>104</v>
      </c>
      <c r="D24" s="12">
        <v>795</v>
      </c>
      <c r="E24" s="12">
        <v>837</v>
      </c>
      <c r="F24" s="13">
        <f t="shared" si="0"/>
        <v>5.2830188679245254</v>
      </c>
      <c r="G24" s="1"/>
      <c r="H24" s="1"/>
      <c r="I24" s="1"/>
    </row>
    <row r="25" spans="1:9" x14ac:dyDescent="0.25">
      <c r="A25" s="8" t="s">
        <v>59</v>
      </c>
      <c r="B25" s="9">
        <v>112</v>
      </c>
      <c r="C25" s="9">
        <v>118</v>
      </c>
      <c r="D25" s="9">
        <v>862</v>
      </c>
      <c r="E25" s="9">
        <v>1031</v>
      </c>
      <c r="F25" s="10">
        <f t="shared" si="0"/>
        <v>19.60556844547564</v>
      </c>
      <c r="G25" s="1"/>
      <c r="H25" s="1"/>
      <c r="I25" s="1"/>
    </row>
    <row r="26" spans="1:9" x14ac:dyDescent="0.25">
      <c r="A26" s="11" t="s">
        <v>60</v>
      </c>
      <c r="B26" s="12">
        <v>41</v>
      </c>
      <c r="C26" s="12">
        <v>40</v>
      </c>
      <c r="D26" s="12">
        <v>351</v>
      </c>
      <c r="E26" s="12">
        <v>339</v>
      </c>
      <c r="F26" s="13">
        <f t="shared" si="0"/>
        <v>-3.4188034188034209</v>
      </c>
      <c r="G26" s="1"/>
      <c r="H26" s="1"/>
      <c r="I26" s="1"/>
    </row>
    <row r="27" spans="1:9" x14ac:dyDescent="0.25">
      <c r="A27" s="8" t="s">
        <v>61</v>
      </c>
      <c r="B27" s="9">
        <v>129</v>
      </c>
      <c r="C27" s="9">
        <v>115</v>
      </c>
      <c r="D27" s="9">
        <v>1144</v>
      </c>
      <c r="E27" s="9">
        <v>1067</v>
      </c>
      <c r="F27" s="10">
        <f t="shared" si="0"/>
        <v>-6.7307692307692264</v>
      </c>
      <c r="G27" s="1"/>
      <c r="H27" s="1"/>
      <c r="I27" s="1"/>
    </row>
    <row r="28" spans="1:9" x14ac:dyDescent="0.25">
      <c r="A28" s="11" t="s">
        <v>62</v>
      </c>
      <c r="B28" s="12">
        <v>1493</v>
      </c>
      <c r="C28" s="12">
        <v>1463</v>
      </c>
      <c r="D28" s="12">
        <v>13118</v>
      </c>
      <c r="E28" s="12">
        <v>13225</v>
      </c>
      <c r="F28" s="13">
        <f t="shared" si="0"/>
        <v>0.8156731209025736</v>
      </c>
      <c r="G28" s="1"/>
      <c r="H28" s="1"/>
      <c r="I28" s="1"/>
    </row>
    <row r="29" spans="1:9" x14ac:dyDescent="0.25">
      <c r="A29" s="8" t="s">
        <v>63</v>
      </c>
      <c r="B29" s="9">
        <v>124</v>
      </c>
      <c r="C29" s="9">
        <v>127</v>
      </c>
      <c r="D29" s="9">
        <v>1147</v>
      </c>
      <c r="E29" s="9">
        <v>1129</v>
      </c>
      <c r="F29" s="10">
        <f t="shared" si="0"/>
        <v>-1.5693112467306065</v>
      </c>
      <c r="G29" s="1"/>
      <c r="H29" s="1"/>
      <c r="I29" s="1"/>
    </row>
    <row r="30" spans="1:9" x14ac:dyDescent="0.25">
      <c r="A30" s="11" t="s">
        <v>64</v>
      </c>
      <c r="B30" s="12">
        <v>127</v>
      </c>
      <c r="C30" s="12">
        <v>92</v>
      </c>
      <c r="D30" s="12">
        <v>1123</v>
      </c>
      <c r="E30" s="12">
        <v>978</v>
      </c>
      <c r="F30" s="13">
        <f t="shared" si="0"/>
        <v>-12.911843276936779</v>
      </c>
      <c r="G30" s="1"/>
      <c r="H30" s="1"/>
      <c r="I30" s="1"/>
    </row>
    <row r="31" spans="1:9" x14ac:dyDescent="0.25">
      <c r="A31" s="8" t="s">
        <v>65</v>
      </c>
      <c r="B31" s="9">
        <v>229</v>
      </c>
      <c r="C31" s="9">
        <v>253</v>
      </c>
      <c r="D31" s="9">
        <v>1991</v>
      </c>
      <c r="E31" s="9">
        <v>2150</v>
      </c>
      <c r="F31" s="10">
        <f t="shared" si="0"/>
        <v>7.9859367152184859</v>
      </c>
      <c r="G31" s="1"/>
      <c r="H31" s="1"/>
      <c r="I31" s="1"/>
    </row>
    <row r="32" spans="1:9" x14ac:dyDescent="0.25">
      <c r="A32" s="11" t="s">
        <v>66</v>
      </c>
      <c r="B32" s="12">
        <v>583</v>
      </c>
      <c r="C32" s="12">
        <v>625</v>
      </c>
      <c r="D32" s="12">
        <v>5356</v>
      </c>
      <c r="E32" s="12">
        <v>5496</v>
      </c>
      <c r="F32" s="13">
        <f t="shared" si="0"/>
        <v>2.6138909634055238</v>
      </c>
      <c r="G32" s="1"/>
      <c r="H32" s="1"/>
      <c r="I32" s="1"/>
    </row>
    <row r="33" spans="1:9" x14ac:dyDescent="0.25">
      <c r="A33" s="8" t="s">
        <v>67</v>
      </c>
      <c r="B33" s="9">
        <v>228</v>
      </c>
      <c r="C33" s="9">
        <v>205</v>
      </c>
      <c r="D33" s="9">
        <v>1783</v>
      </c>
      <c r="E33" s="9">
        <v>1887</v>
      </c>
      <c r="F33" s="10">
        <f t="shared" si="0"/>
        <v>5.8328659562534995</v>
      </c>
      <c r="G33" s="1"/>
      <c r="H33" s="1"/>
      <c r="I33" s="1"/>
    </row>
    <row r="34" spans="1:9" x14ac:dyDescent="0.25">
      <c r="A34" s="11" t="s">
        <v>68</v>
      </c>
      <c r="B34" s="12">
        <v>31</v>
      </c>
      <c r="C34" s="12">
        <v>29</v>
      </c>
      <c r="D34" s="12">
        <v>272</v>
      </c>
      <c r="E34" s="12">
        <v>241</v>
      </c>
      <c r="F34" s="13">
        <f t="shared" si="0"/>
        <v>-11.397058823529406</v>
      </c>
      <c r="G34" s="1"/>
      <c r="H34" s="1"/>
      <c r="I34" s="1"/>
    </row>
    <row r="35" spans="1:9" x14ac:dyDescent="0.25">
      <c r="A35" s="14" t="s">
        <v>69</v>
      </c>
      <c r="B35" s="15">
        <f>SUM(B7:B34)</f>
        <v>10854</v>
      </c>
      <c r="C35" s="15">
        <f t="shared" ref="C35:E35" si="1">SUM(C7:C34)</f>
        <v>11621</v>
      </c>
      <c r="D35" s="15">
        <f t="shared" si="1"/>
        <v>91269</v>
      </c>
      <c r="E35" s="15">
        <f t="shared" si="1"/>
        <v>99408</v>
      </c>
      <c r="F35" s="16">
        <f t="shared" si="0"/>
        <v>8.9175952404430916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1107</v>
      </c>
      <c r="C38" s="41">
        <f>D7</f>
        <v>1077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19806</v>
      </c>
      <c r="G38" s="42">
        <f>LOOKUP(E38,$A$38:$A$65,$C$38:$C$65)</f>
        <v>16471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1146</v>
      </c>
      <c r="C39" s="41">
        <f t="shared" ref="C39:C65" si="5">D8</f>
        <v>1122</v>
      </c>
      <c r="D39" s="41">
        <f t="shared" ref="D39:D65" si="6">_xlfn.RANK.EQ(B39,$B$38:$B$65)+COUNTIF($B$38:$B$65,B39)-1</f>
        <v>15</v>
      </c>
      <c r="E39" s="42" t="str">
        <f t="shared" si="2"/>
        <v>SANTA CRUZ DE TENERIFE</v>
      </c>
      <c r="F39" s="42">
        <f t="shared" ref="F39:F54" si="7">LOOKUP(E39,$A$38:$A$65,$B$38:$B$65)</f>
        <v>13225</v>
      </c>
      <c r="G39" s="42">
        <f t="shared" ref="G39:G65" si="8">LOOKUP(E39,$A$38:$A$65,$C$38:$C$65)</f>
        <v>13118</v>
      </c>
    </row>
    <row r="40" spans="1:9" x14ac:dyDescent="0.25">
      <c r="A40" s="42" t="str">
        <f t="shared" si="3"/>
        <v>ALMERIA</v>
      </c>
      <c r="B40" s="41">
        <f t="shared" si="4"/>
        <v>1920</v>
      </c>
      <c r="C40" s="41">
        <f t="shared" si="5"/>
        <v>1838</v>
      </c>
      <c r="D40" s="41">
        <f t="shared" si="6"/>
        <v>10</v>
      </c>
      <c r="E40" s="42" t="str">
        <f t="shared" si="2"/>
        <v>CEUTA</v>
      </c>
      <c r="F40" s="42">
        <f t="shared" si="7"/>
        <v>10793</v>
      </c>
      <c r="G40" s="42">
        <f t="shared" si="8"/>
        <v>7275</v>
      </c>
    </row>
    <row r="41" spans="1:9" x14ac:dyDescent="0.25">
      <c r="A41" s="42" t="str">
        <f t="shared" si="3"/>
        <v>AVILES</v>
      </c>
      <c r="B41" s="41">
        <f t="shared" si="4"/>
        <v>749</v>
      </c>
      <c r="C41" s="41">
        <f t="shared" si="5"/>
        <v>788</v>
      </c>
      <c r="D41" s="41">
        <f t="shared" si="6"/>
        <v>26</v>
      </c>
      <c r="E41" s="42" t="str">
        <f t="shared" si="2"/>
        <v>BALEARES</v>
      </c>
      <c r="F41" s="42">
        <f t="shared" si="7"/>
        <v>9208</v>
      </c>
      <c r="G41" s="42">
        <f t="shared" si="8"/>
        <v>9254</v>
      </c>
    </row>
    <row r="42" spans="1:9" x14ac:dyDescent="0.25">
      <c r="A42" s="42" t="str">
        <f t="shared" si="3"/>
        <v>BAHIA DE ALGECIRAS</v>
      </c>
      <c r="B42" s="41">
        <f t="shared" si="4"/>
        <v>19806</v>
      </c>
      <c r="C42" s="41">
        <f t="shared" si="5"/>
        <v>16471</v>
      </c>
      <c r="D42" s="41">
        <f t="shared" si="6"/>
        <v>1</v>
      </c>
      <c r="E42" s="42" t="str">
        <f t="shared" si="2"/>
        <v>LAS PALMAS</v>
      </c>
      <c r="F42" s="42">
        <f t="shared" si="7"/>
        <v>7940</v>
      </c>
      <c r="G42" s="42">
        <f t="shared" si="8"/>
        <v>7694</v>
      </c>
    </row>
    <row r="43" spans="1:9" x14ac:dyDescent="0.25">
      <c r="A43" s="42" t="str">
        <f t="shared" si="3"/>
        <v>BAHIA DE CADIZ</v>
      </c>
      <c r="B43" s="41">
        <f t="shared" si="4"/>
        <v>1404</v>
      </c>
      <c r="C43" s="41">
        <f t="shared" si="5"/>
        <v>1324</v>
      </c>
      <c r="D43" s="41">
        <f t="shared" si="6"/>
        <v>13</v>
      </c>
      <c r="E43" s="42" t="str">
        <f t="shared" si="2"/>
        <v>BARCELONA</v>
      </c>
      <c r="F43" s="42">
        <f t="shared" si="7"/>
        <v>7628</v>
      </c>
      <c r="G43" s="42">
        <f t="shared" si="8"/>
        <v>7353</v>
      </c>
    </row>
    <row r="44" spans="1:9" x14ac:dyDescent="0.25">
      <c r="A44" s="42" t="str">
        <f t="shared" si="3"/>
        <v>BALEARES</v>
      </c>
      <c r="B44" s="41">
        <f t="shared" si="4"/>
        <v>9208</v>
      </c>
      <c r="C44" s="41">
        <f t="shared" si="5"/>
        <v>9254</v>
      </c>
      <c r="D44" s="41">
        <f t="shared" si="6"/>
        <v>4</v>
      </c>
      <c r="E44" s="42" t="str">
        <f t="shared" si="2"/>
        <v>VALENCIA</v>
      </c>
      <c r="F44" s="42">
        <f t="shared" si="7"/>
        <v>5496</v>
      </c>
      <c r="G44" s="42">
        <f t="shared" si="8"/>
        <v>5356</v>
      </c>
    </row>
    <row r="45" spans="1:9" x14ac:dyDescent="0.25">
      <c r="A45" s="42" t="str">
        <f t="shared" si="3"/>
        <v>BARCELONA</v>
      </c>
      <c r="B45" s="41">
        <f t="shared" si="4"/>
        <v>7628</v>
      </c>
      <c r="C45" s="41">
        <f t="shared" si="5"/>
        <v>7353</v>
      </c>
      <c r="D45" s="41">
        <f t="shared" si="6"/>
        <v>6</v>
      </c>
      <c r="E45" s="42" t="str">
        <f t="shared" si="2"/>
        <v>BILBAO</v>
      </c>
      <c r="F45" s="42">
        <f t="shared" si="7"/>
        <v>2605</v>
      </c>
      <c r="G45" s="42">
        <f t="shared" si="8"/>
        <v>2758</v>
      </c>
    </row>
    <row r="46" spans="1:9" x14ac:dyDescent="0.25">
      <c r="A46" s="42" t="str">
        <f t="shared" si="3"/>
        <v>BILBAO</v>
      </c>
      <c r="B46" s="41">
        <f t="shared" si="4"/>
        <v>2605</v>
      </c>
      <c r="C46" s="41">
        <f t="shared" si="5"/>
        <v>2758</v>
      </c>
      <c r="D46" s="41">
        <f t="shared" si="6"/>
        <v>8</v>
      </c>
      <c r="E46" s="42" t="str">
        <f t="shared" si="2"/>
        <v>TARRAGONA</v>
      </c>
      <c r="F46" s="42">
        <f t="shared" si="7"/>
        <v>2150</v>
      </c>
      <c r="G46" s="42">
        <f t="shared" si="8"/>
        <v>1991</v>
      </c>
    </row>
    <row r="47" spans="1:9" x14ac:dyDescent="0.25">
      <c r="A47" s="42" t="str">
        <f t="shared" si="3"/>
        <v>CARTAGENA</v>
      </c>
      <c r="B47" s="41">
        <f t="shared" si="4"/>
        <v>1125</v>
      </c>
      <c r="C47" s="41">
        <f t="shared" si="5"/>
        <v>1302</v>
      </c>
      <c r="D47" s="41">
        <f t="shared" si="6"/>
        <v>17</v>
      </c>
      <c r="E47" s="42" t="str">
        <f t="shared" si="2"/>
        <v>ALMERIA</v>
      </c>
      <c r="F47" s="42">
        <f t="shared" si="7"/>
        <v>1920</v>
      </c>
      <c r="G47" s="42">
        <f t="shared" si="8"/>
        <v>1838</v>
      </c>
    </row>
    <row r="48" spans="1:9" x14ac:dyDescent="0.25">
      <c r="A48" s="42" t="str">
        <f t="shared" si="3"/>
        <v>CASTELLON</v>
      </c>
      <c r="B48" s="41">
        <f t="shared" si="4"/>
        <v>1099</v>
      </c>
      <c r="C48" s="41">
        <f t="shared" si="5"/>
        <v>945</v>
      </c>
      <c r="D48" s="41">
        <f t="shared" si="6"/>
        <v>19</v>
      </c>
      <c r="E48" s="42" t="str">
        <f t="shared" si="2"/>
        <v>VIGO</v>
      </c>
      <c r="F48" s="42">
        <f t="shared" si="7"/>
        <v>1887</v>
      </c>
      <c r="G48" s="42">
        <f t="shared" si="8"/>
        <v>1783</v>
      </c>
    </row>
    <row r="49" spans="1:7" x14ac:dyDescent="0.25">
      <c r="A49" s="42" t="str">
        <f t="shared" si="3"/>
        <v>CEUTA</v>
      </c>
      <c r="B49" s="41">
        <f t="shared" si="4"/>
        <v>10793</v>
      </c>
      <c r="C49" s="41">
        <f t="shared" si="5"/>
        <v>7275</v>
      </c>
      <c r="D49" s="41">
        <f t="shared" si="6"/>
        <v>3</v>
      </c>
      <c r="E49" s="42" t="str">
        <f t="shared" si="2"/>
        <v>MALAGA</v>
      </c>
      <c r="F49" s="42">
        <f t="shared" si="7"/>
        <v>1499</v>
      </c>
      <c r="G49" s="42">
        <f t="shared" si="8"/>
        <v>1363</v>
      </c>
    </row>
    <row r="50" spans="1:7" x14ac:dyDescent="0.25">
      <c r="A50" s="42" t="str">
        <f t="shared" si="3"/>
        <v>FERROL-SAN CIBRAO</v>
      </c>
      <c r="B50" s="41">
        <f t="shared" si="4"/>
        <v>959</v>
      </c>
      <c r="C50" s="41">
        <f t="shared" si="5"/>
        <v>839</v>
      </c>
      <c r="D50" s="41">
        <f t="shared" si="6"/>
        <v>23</v>
      </c>
      <c r="E50" s="42" t="str">
        <f t="shared" si="2"/>
        <v>BAHIA DE CADIZ</v>
      </c>
      <c r="F50" s="42">
        <f t="shared" si="7"/>
        <v>1404</v>
      </c>
      <c r="G50" s="42">
        <f t="shared" si="8"/>
        <v>1324</v>
      </c>
    </row>
    <row r="51" spans="1:7" x14ac:dyDescent="0.25">
      <c r="A51" s="42" t="str">
        <f t="shared" si="3"/>
        <v>GIJON</v>
      </c>
      <c r="B51" s="41">
        <f t="shared" si="4"/>
        <v>807</v>
      </c>
      <c r="C51" s="41">
        <f t="shared" si="5"/>
        <v>744</v>
      </c>
      <c r="D51" s="41">
        <f t="shared" si="6"/>
        <v>25</v>
      </c>
      <c r="E51" s="42" t="str">
        <f t="shared" si="2"/>
        <v>HUELVA</v>
      </c>
      <c r="F51" s="42">
        <f t="shared" si="7"/>
        <v>1233</v>
      </c>
      <c r="G51" s="42">
        <f t="shared" si="8"/>
        <v>1180</v>
      </c>
    </row>
    <row r="52" spans="1:7" x14ac:dyDescent="0.25">
      <c r="A52" s="42" t="str">
        <f t="shared" si="3"/>
        <v>HUELVA</v>
      </c>
      <c r="B52" s="41">
        <f t="shared" si="4"/>
        <v>1233</v>
      </c>
      <c r="C52" s="41">
        <f t="shared" si="5"/>
        <v>1180</v>
      </c>
      <c r="D52" s="41">
        <f t="shared" si="6"/>
        <v>14</v>
      </c>
      <c r="E52" s="42" t="str">
        <f t="shared" si="2"/>
        <v>ALICANTE</v>
      </c>
      <c r="F52" s="42">
        <f t="shared" si="7"/>
        <v>1146</v>
      </c>
      <c r="G52" s="42">
        <f t="shared" si="8"/>
        <v>1122</v>
      </c>
    </row>
    <row r="53" spans="1:7" x14ac:dyDescent="0.25">
      <c r="A53" s="42" t="str">
        <f t="shared" si="3"/>
        <v>LAS PALMAS</v>
      </c>
      <c r="B53" s="41">
        <f t="shared" si="4"/>
        <v>7940</v>
      </c>
      <c r="C53" s="41">
        <f t="shared" si="5"/>
        <v>7694</v>
      </c>
      <c r="D53" s="41">
        <f t="shared" si="6"/>
        <v>5</v>
      </c>
      <c r="E53" s="42" t="str">
        <f t="shared" si="2"/>
        <v>SANTANDER</v>
      </c>
      <c r="F53" s="42">
        <f t="shared" si="7"/>
        <v>1129</v>
      </c>
      <c r="G53" s="42">
        <f t="shared" si="8"/>
        <v>1147</v>
      </c>
    </row>
    <row r="54" spans="1:7" x14ac:dyDescent="0.25">
      <c r="A54" s="42" t="str">
        <f t="shared" si="3"/>
        <v>MALAGA</v>
      </c>
      <c r="B54" s="41">
        <f t="shared" si="4"/>
        <v>1499</v>
      </c>
      <c r="C54" s="41">
        <f t="shared" si="5"/>
        <v>1363</v>
      </c>
      <c r="D54" s="41">
        <f t="shared" si="6"/>
        <v>12</v>
      </c>
      <c r="E54" s="42" t="str">
        <f t="shared" si="2"/>
        <v>CARTAGENA</v>
      </c>
      <c r="F54" s="42">
        <f t="shared" si="7"/>
        <v>1125</v>
      </c>
      <c r="G54" s="42">
        <f t="shared" si="8"/>
        <v>1302</v>
      </c>
    </row>
    <row r="55" spans="1:7" x14ac:dyDescent="0.25">
      <c r="A55" s="42" t="str">
        <f t="shared" si="3"/>
        <v>MARIN Y RIA DE PONTEVEDRA</v>
      </c>
      <c r="B55" s="41">
        <f t="shared" si="4"/>
        <v>837</v>
      </c>
      <c r="C55" s="41">
        <f t="shared" si="5"/>
        <v>795</v>
      </c>
      <c r="D55" s="41">
        <f t="shared" si="6"/>
        <v>24</v>
      </c>
      <c r="E55" s="42" t="str">
        <f t="shared" si="2"/>
        <v>A CORUÑA</v>
      </c>
      <c r="F55" s="42">
        <f t="shared" ref="F55:F65" si="9">LOOKUP(E55,$A$38:$A$65,$B$38:$B$65)</f>
        <v>1107</v>
      </c>
      <c r="G55" s="42">
        <f t="shared" si="8"/>
        <v>1077</v>
      </c>
    </row>
    <row r="56" spans="1:7" x14ac:dyDescent="0.25">
      <c r="A56" s="42" t="str">
        <f t="shared" si="3"/>
        <v>MELILLA</v>
      </c>
      <c r="B56" s="41">
        <f t="shared" si="4"/>
        <v>1031</v>
      </c>
      <c r="C56" s="41">
        <f t="shared" si="5"/>
        <v>862</v>
      </c>
      <c r="D56" s="41">
        <f t="shared" si="6"/>
        <v>21</v>
      </c>
      <c r="E56" s="42" t="str">
        <f t="shared" si="2"/>
        <v>CASTELLON</v>
      </c>
      <c r="F56" s="42">
        <f t="shared" si="9"/>
        <v>1099</v>
      </c>
      <c r="G56" s="42">
        <f t="shared" si="8"/>
        <v>945</v>
      </c>
    </row>
    <row r="57" spans="1:7" x14ac:dyDescent="0.25">
      <c r="A57" s="42" t="str">
        <f t="shared" si="3"/>
        <v>MOTRIL</v>
      </c>
      <c r="B57" s="41">
        <f t="shared" si="4"/>
        <v>339</v>
      </c>
      <c r="C57" s="41">
        <f t="shared" si="5"/>
        <v>351</v>
      </c>
      <c r="D57" s="41">
        <f t="shared" si="6"/>
        <v>27</v>
      </c>
      <c r="E57" s="42" t="str">
        <f t="shared" si="2"/>
        <v>PASAIA</v>
      </c>
      <c r="F57" s="42">
        <f t="shared" si="9"/>
        <v>1067</v>
      </c>
      <c r="G57" s="42">
        <f t="shared" si="8"/>
        <v>1144</v>
      </c>
    </row>
    <row r="58" spans="1:7" x14ac:dyDescent="0.25">
      <c r="A58" s="42" t="str">
        <f t="shared" si="3"/>
        <v>PASAIA</v>
      </c>
      <c r="B58" s="41">
        <f t="shared" si="4"/>
        <v>1067</v>
      </c>
      <c r="C58" s="41">
        <f t="shared" si="5"/>
        <v>1144</v>
      </c>
      <c r="D58" s="41">
        <f t="shared" si="6"/>
        <v>20</v>
      </c>
      <c r="E58" s="42" t="str">
        <f t="shared" si="2"/>
        <v>MELILLA</v>
      </c>
      <c r="F58" s="42">
        <f t="shared" si="9"/>
        <v>1031</v>
      </c>
      <c r="G58" s="42">
        <f t="shared" si="8"/>
        <v>862</v>
      </c>
    </row>
    <row r="59" spans="1:7" x14ac:dyDescent="0.25">
      <c r="A59" s="42" t="str">
        <f t="shared" si="3"/>
        <v>SANTA CRUZ DE TENERIFE</v>
      </c>
      <c r="B59" s="41">
        <f t="shared" si="4"/>
        <v>13225</v>
      </c>
      <c r="C59" s="41">
        <f t="shared" si="5"/>
        <v>13118</v>
      </c>
      <c r="D59" s="41">
        <f t="shared" si="6"/>
        <v>2</v>
      </c>
      <c r="E59" s="42" t="str">
        <f t="shared" si="2"/>
        <v>SEVILLA</v>
      </c>
      <c r="F59" s="42">
        <f t="shared" si="9"/>
        <v>978</v>
      </c>
      <c r="G59" s="42">
        <f t="shared" si="8"/>
        <v>1123</v>
      </c>
    </row>
    <row r="60" spans="1:7" x14ac:dyDescent="0.25">
      <c r="A60" s="42" t="str">
        <f t="shared" si="3"/>
        <v>SANTANDER</v>
      </c>
      <c r="B60" s="41">
        <f t="shared" si="4"/>
        <v>1129</v>
      </c>
      <c r="C60" s="41">
        <f t="shared" si="5"/>
        <v>1147</v>
      </c>
      <c r="D60" s="41">
        <f t="shared" si="6"/>
        <v>16</v>
      </c>
      <c r="E60" s="42" t="str">
        <f t="shared" si="2"/>
        <v>FERROL-SAN CIBRAO</v>
      </c>
      <c r="F60" s="42">
        <f t="shared" si="9"/>
        <v>959</v>
      </c>
      <c r="G60" s="42">
        <f t="shared" si="8"/>
        <v>839</v>
      </c>
    </row>
    <row r="61" spans="1:7" x14ac:dyDescent="0.25">
      <c r="A61" s="42" t="str">
        <f t="shared" si="3"/>
        <v>SEVILLA</v>
      </c>
      <c r="B61" s="41">
        <f t="shared" si="4"/>
        <v>978</v>
      </c>
      <c r="C61" s="41">
        <f t="shared" si="5"/>
        <v>1123</v>
      </c>
      <c r="D61" s="41">
        <f t="shared" si="6"/>
        <v>22</v>
      </c>
      <c r="E61" s="42" t="str">
        <f t="shared" si="2"/>
        <v>MARIN Y RIA DE PONTEVEDRA</v>
      </c>
      <c r="F61" s="42">
        <f t="shared" si="9"/>
        <v>837</v>
      </c>
      <c r="G61" s="42">
        <f t="shared" si="8"/>
        <v>795</v>
      </c>
    </row>
    <row r="62" spans="1:7" x14ac:dyDescent="0.25">
      <c r="A62" s="42" t="str">
        <f t="shared" si="3"/>
        <v>TARRAGONA</v>
      </c>
      <c r="B62" s="41">
        <f t="shared" si="4"/>
        <v>2150</v>
      </c>
      <c r="C62" s="41">
        <f t="shared" si="5"/>
        <v>1991</v>
      </c>
      <c r="D62" s="41">
        <f t="shared" si="6"/>
        <v>9</v>
      </c>
      <c r="E62" s="42" t="str">
        <f t="shared" si="2"/>
        <v>GIJON</v>
      </c>
      <c r="F62" s="42">
        <f t="shared" si="9"/>
        <v>807</v>
      </c>
      <c r="G62" s="42">
        <f t="shared" si="8"/>
        <v>744</v>
      </c>
    </row>
    <row r="63" spans="1:7" x14ac:dyDescent="0.25">
      <c r="A63" s="42" t="str">
        <f t="shared" si="3"/>
        <v>VALENCIA</v>
      </c>
      <c r="B63" s="41">
        <f t="shared" si="4"/>
        <v>5496</v>
      </c>
      <c r="C63" s="41">
        <f t="shared" si="5"/>
        <v>5356</v>
      </c>
      <c r="D63" s="41">
        <f t="shared" si="6"/>
        <v>7</v>
      </c>
      <c r="E63" s="42" t="str">
        <f t="shared" si="2"/>
        <v>AVILES</v>
      </c>
      <c r="F63" s="42">
        <f t="shared" si="9"/>
        <v>749</v>
      </c>
      <c r="G63" s="42">
        <f t="shared" si="8"/>
        <v>788</v>
      </c>
    </row>
    <row r="64" spans="1:7" x14ac:dyDescent="0.25">
      <c r="A64" s="42" t="str">
        <f t="shared" si="3"/>
        <v>VIGO</v>
      </c>
      <c r="B64" s="41">
        <f t="shared" si="4"/>
        <v>1887</v>
      </c>
      <c r="C64" s="41">
        <f t="shared" si="5"/>
        <v>1783</v>
      </c>
      <c r="D64" s="41">
        <f t="shared" si="6"/>
        <v>11</v>
      </c>
      <c r="E64" s="42" t="str">
        <f t="shared" si="2"/>
        <v>MOTRIL</v>
      </c>
      <c r="F64" s="42">
        <f t="shared" si="9"/>
        <v>339</v>
      </c>
      <c r="G64" s="42">
        <f t="shared" si="8"/>
        <v>351</v>
      </c>
    </row>
    <row r="65" spans="1:7" x14ac:dyDescent="0.25">
      <c r="A65" s="42" t="str">
        <f t="shared" si="3"/>
        <v>VILAGARCIA</v>
      </c>
      <c r="B65" s="41">
        <f t="shared" si="4"/>
        <v>241</v>
      </c>
      <c r="C65" s="41">
        <f t="shared" si="5"/>
        <v>272</v>
      </c>
      <c r="D65" s="41">
        <f t="shared" si="6"/>
        <v>28</v>
      </c>
      <c r="E65" s="42" t="str">
        <f t="shared" si="2"/>
        <v>VILAGARCIA</v>
      </c>
      <c r="F65" s="42">
        <f t="shared" si="9"/>
        <v>241</v>
      </c>
      <c r="G65" s="42">
        <f t="shared" si="8"/>
        <v>272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1341723</v>
      </c>
      <c r="C7" s="9">
        <v>1160377</v>
      </c>
      <c r="D7" s="9">
        <v>9246017</v>
      </c>
      <c r="E7" s="9">
        <v>9349697</v>
      </c>
      <c r="F7" s="10">
        <f>((E7*100)/D7)-100</f>
        <v>1.1213477111279389</v>
      </c>
      <c r="G7" s="1"/>
      <c r="H7" s="1"/>
      <c r="I7" s="1"/>
    </row>
    <row r="8" spans="1:12" x14ac:dyDescent="0.25">
      <c r="A8" s="11" t="s">
        <v>42</v>
      </c>
      <c r="B8" s="12">
        <v>1332048</v>
      </c>
      <c r="C8" s="12">
        <v>1567118</v>
      </c>
      <c r="D8" s="12">
        <v>11696403</v>
      </c>
      <c r="E8" s="12">
        <v>11463340</v>
      </c>
      <c r="F8" s="13">
        <f t="shared" ref="F8:F35" si="0">((E8*100)/D8)-100</f>
        <v>-1.9926040510061114</v>
      </c>
      <c r="G8" s="1"/>
      <c r="H8" s="1"/>
      <c r="I8" s="1"/>
    </row>
    <row r="9" spans="1:12" x14ac:dyDescent="0.25">
      <c r="A9" s="8" t="s">
        <v>43</v>
      </c>
      <c r="B9" s="9">
        <v>2628955</v>
      </c>
      <c r="C9" s="9">
        <v>2951665</v>
      </c>
      <c r="D9" s="9">
        <v>21983841</v>
      </c>
      <c r="E9" s="9">
        <v>24662126</v>
      </c>
      <c r="F9" s="10">
        <f t="shared" si="0"/>
        <v>12.182971119560051</v>
      </c>
      <c r="G9" s="1"/>
      <c r="H9" s="1"/>
      <c r="I9" s="1"/>
    </row>
    <row r="10" spans="1:12" x14ac:dyDescent="0.25">
      <c r="A10" s="11" t="s">
        <v>44</v>
      </c>
      <c r="B10" s="12">
        <v>515288</v>
      </c>
      <c r="C10" s="12">
        <v>566867</v>
      </c>
      <c r="D10" s="12">
        <v>4780858</v>
      </c>
      <c r="E10" s="12">
        <v>4330820</v>
      </c>
      <c r="F10" s="13">
        <f t="shared" si="0"/>
        <v>-9.4133312472363713</v>
      </c>
      <c r="G10" s="1"/>
      <c r="H10" s="1"/>
      <c r="I10" s="1"/>
    </row>
    <row r="11" spans="1:12" x14ac:dyDescent="0.25">
      <c r="A11" s="8" t="s">
        <v>45</v>
      </c>
      <c r="B11" s="9">
        <v>21791845</v>
      </c>
      <c r="C11" s="9">
        <v>23170752</v>
      </c>
      <c r="D11" s="9">
        <v>177921475</v>
      </c>
      <c r="E11" s="9">
        <v>195177426</v>
      </c>
      <c r="F11" s="10">
        <f t="shared" si="0"/>
        <v>9.6986330627036494</v>
      </c>
      <c r="G11" s="1"/>
      <c r="H11" s="1"/>
      <c r="I11" s="1"/>
    </row>
    <row r="12" spans="1:12" x14ac:dyDescent="0.25">
      <c r="A12" s="11" t="s">
        <v>46</v>
      </c>
      <c r="B12" s="12">
        <v>3104345</v>
      </c>
      <c r="C12" s="12">
        <v>2458033</v>
      </c>
      <c r="D12" s="12">
        <v>18083466</v>
      </c>
      <c r="E12" s="12">
        <v>17441762</v>
      </c>
      <c r="F12" s="13">
        <f t="shared" si="0"/>
        <v>-3.548567514656753</v>
      </c>
      <c r="G12" s="1"/>
      <c r="H12" s="1"/>
      <c r="I12" s="1"/>
    </row>
    <row r="13" spans="1:12" x14ac:dyDescent="0.25">
      <c r="A13" s="8" t="s">
        <v>47</v>
      </c>
      <c r="B13" s="9">
        <v>13711252</v>
      </c>
      <c r="C13" s="9">
        <v>14611992</v>
      </c>
      <c r="D13" s="9">
        <v>100409564</v>
      </c>
      <c r="E13" s="9">
        <v>111036581</v>
      </c>
      <c r="F13" s="10">
        <f t="shared" si="0"/>
        <v>10.583670097402276</v>
      </c>
      <c r="G13" s="1"/>
      <c r="H13" s="1"/>
      <c r="I13" s="1"/>
    </row>
    <row r="14" spans="1:12" x14ac:dyDescent="0.25">
      <c r="A14" s="11" t="s">
        <v>48</v>
      </c>
      <c r="B14" s="12">
        <v>20841254</v>
      </c>
      <c r="C14" s="12">
        <v>21892278</v>
      </c>
      <c r="D14" s="12">
        <v>162800568</v>
      </c>
      <c r="E14" s="12">
        <v>178185849</v>
      </c>
      <c r="F14" s="13">
        <f t="shared" si="0"/>
        <v>9.4503853328079259</v>
      </c>
      <c r="G14" s="1"/>
      <c r="H14" s="1"/>
      <c r="I14" s="1"/>
    </row>
    <row r="15" spans="1:12" x14ac:dyDescent="0.25">
      <c r="A15" s="8" t="s">
        <v>49</v>
      </c>
      <c r="B15" s="9">
        <v>4465126</v>
      </c>
      <c r="C15" s="9">
        <v>3767801</v>
      </c>
      <c r="D15" s="9">
        <v>36839028</v>
      </c>
      <c r="E15" s="9">
        <v>34884664</v>
      </c>
      <c r="F15" s="10">
        <f t="shared" si="0"/>
        <v>-5.305145401773359</v>
      </c>
      <c r="G15" s="1"/>
      <c r="H15" s="1"/>
      <c r="I15" s="1"/>
    </row>
    <row r="16" spans="1:12" x14ac:dyDescent="0.25">
      <c r="A16" s="11" t="s">
        <v>50</v>
      </c>
      <c r="B16" s="12">
        <v>2459513</v>
      </c>
      <c r="C16" s="12">
        <v>2462821</v>
      </c>
      <c r="D16" s="12">
        <v>21530486</v>
      </c>
      <c r="E16" s="12">
        <v>19200702</v>
      </c>
      <c r="F16" s="13">
        <f t="shared" si="0"/>
        <v>-10.820861173314896</v>
      </c>
      <c r="G16" s="1"/>
      <c r="H16" s="1"/>
      <c r="I16" s="1"/>
    </row>
    <row r="17" spans="1:9" x14ac:dyDescent="0.25">
      <c r="A17" s="8" t="s">
        <v>51</v>
      </c>
      <c r="B17" s="9">
        <v>1009806</v>
      </c>
      <c r="C17" s="9">
        <v>1198348</v>
      </c>
      <c r="D17" s="9">
        <v>8830872</v>
      </c>
      <c r="E17" s="9">
        <v>10054773</v>
      </c>
      <c r="F17" s="10">
        <f t="shared" si="0"/>
        <v>13.859344807624893</v>
      </c>
      <c r="G17" s="1"/>
      <c r="H17" s="1"/>
      <c r="I17" s="1"/>
    </row>
    <row r="18" spans="1:9" x14ac:dyDescent="0.25">
      <c r="A18" s="11" t="s">
        <v>52</v>
      </c>
      <c r="B18" s="12">
        <v>5051452</v>
      </c>
      <c r="C18" s="12">
        <v>6723022</v>
      </c>
      <c r="D18" s="12">
        <v>42350826</v>
      </c>
      <c r="E18" s="12">
        <v>56953124</v>
      </c>
      <c r="F18" s="13">
        <f t="shared" si="0"/>
        <v>34.479370012759603</v>
      </c>
      <c r="G18" s="1"/>
      <c r="H18" s="1"/>
      <c r="I18" s="1"/>
    </row>
    <row r="19" spans="1:9" x14ac:dyDescent="0.25">
      <c r="A19" s="8" t="s">
        <v>53</v>
      </c>
      <c r="B19" s="9">
        <v>902320</v>
      </c>
      <c r="C19" s="9">
        <v>990754</v>
      </c>
      <c r="D19" s="9">
        <v>7675925</v>
      </c>
      <c r="E19" s="9">
        <v>8990429</v>
      </c>
      <c r="F19" s="10">
        <f t="shared" si="0"/>
        <v>17.125024019906391</v>
      </c>
      <c r="G19" s="1"/>
      <c r="H19" s="1"/>
      <c r="I19" s="1"/>
    </row>
    <row r="20" spans="1:9" x14ac:dyDescent="0.25">
      <c r="A20" s="11" t="s">
        <v>54</v>
      </c>
      <c r="B20" s="12">
        <v>1016610</v>
      </c>
      <c r="C20" s="12">
        <v>1354806</v>
      </c>
      <c r="D20" s="12">
        <v>10230695</v>
      </c>
      <c r="E20" s="12">
        <v>10512511</v>
      </c>
      <c r="F20" s="13">
        <f t="shared" si="0"/>
        <v>2.754612467676921</v>
      </c>
      <c r="G20" s="1"/>
      <c r="H20" s="1"/>
      <c r="I20" s="1"/>
    </row>
    <row r="21" spans="1:9" x14ac:dyDescent="0.25">
      <c r="A21" s="8" t="s">
        <v>55</v>
      </c>
      <c r="B21" s="9">
        <v>1933309</v>
      </c>
      <c r="C21" s="9">
        <v>1872727</v>
      </c>
      <c r="D21" s="9">
        <v>15879066</v>
      </c>
      <c r="E21" s="9">
        <v>15907423</v>
      </c>
      <c r="F21" s="10">
        <f t="shared" si="0"/>
        <v>0.17858103241084677</v>
      </c>
      <c r="G21" s="1"/>
      <c r="H21" s="1"/>
      <c r="I21" s="1"/>
    </row>
    <row r="22" spans="1:9" x14ac:dyDescent="0.25">
      <c r="A22" s="11" t="s">
        <v>56</v>
      </c>
      <c r="B22" s="12">
        <v>11069009</v>
      </c>
      <c r="C22" s="12">
        <v>12245765</v>
      </c>
      <c r="D22" s="12">
        <v>98134222</v>
      </c>
      <c r="E22" s="12">
        <v>102728855</v>
      </c>
      <c r="F22" s="13">
        <f t="shared" si="0"/>
        <v>4.6819885116121895</v>
      </c>
      <c r="G22" s="1"/>
      <c r="H22" s="1"/>
      <c r="I22" s="1"/>
    </row>
    <row r="23" spans="1:9" x14ac:dyDescent="0.25">
      <c r="A23" s="8" t="s">
        <v>57</v>
      </c>
      <c r="B23" s="9">
        <v>3095888</v>
      </c>
      <c r="C23" s="9">
        <v>4032711</v>
      </c>
      <c r="D23" s="9">
        <v>22135617</v>
      </c>
      <c r="E23" s="9">
        <v>28838756</v>
      </c>
      <c r="F23" s="10">
        <f t="shared" si="0"/>
        <v>30.282142124161254</v>
      </c>
      <c r="G23" s="1"/>
      <c r="H23" s="1"/>
      <c r="I23" s="1"/>
    </row>
    <row r="24" spans="1:9" x14ac:dyDescent="0.25">
      <c r="A24" s="11" t="s">
        <v>58</v>
      </c>
      <c r="B24" s="12">
        <v>181649</v>
      </c>
      <c r="C24" s="12">
        <v>359586</v>
      </c>
      <c r="D24" s="12">
        <v>2122505</v>
      </c>
      <c r="E24" s="12">
        <v>2559504</v>
      </c>
      <c r="F24" s="13">
        <f t="shared" si="0"/>
        <v>20.588832535141265</v>
      </c>
      <c r="G24" s="1"/>
      <c r="H24" s="1"/>
      <c r="I24" s="1"/>
    </row>
    <row r="25" spans="1:9" x14ac:dyDescent="0.25">
      <c r="A25" s="8" t="s">
        <v>59</v>
      </c>
      <c r="B25" s="9">
        <v>898270</v>
      </c>
      <c r="C25" s="9">
        <v>1342926</v>
      </c>
      <c r="D25" s="9">
        <v>7664845</v>
      </c>
      <c r="E25" s="9">
        <v>11724443</v>
      </c>
      <c r="F25" s="10">
        <f t="shared" si="0"/>
        <v>52.963862935258305</v>
      </c>
      <c r="G25" s="1"/>
      <c r="H25" s="1"/>
      <c r="I25" s="1"/>
    </row>
    <row r="26" spans="1:9" x14ac:dyDescent="0.25">
      <c r="A26" s="11" t="s">
        <v>60</v>
      </c>
      <c r="B26" s="12">
        <v>335078</v>
      </c>
      <c r="C26" s="12">
        <v>300516</v>
      </c>
      <c r="D26" s="12">
        <v>3008015</v>
      </c>
      <c r="E26" s="12">
        <v>2897117</v>
      </c>
      <c r="F26" s="13">
        <f t="shared" si="0"/>
        <v>-3.686750232296049</v>
      </c>
      <c r="G26" s="1"/>
      <c r="H26" s="1"/>
      <c r="I26" s="1"/>
    </row>
    <row r="27" spans="1:9" x14ac:dyDescent="0.25">
      <c r="A27" s="8" t="s">
        <v>61</v>
      </c>
      <c r="B27" s="9">
        <v>626150</v>
      </c>
      <c r="C27" s="9">
        <v>583816</v>
      </c>
      <c r="D27" s="9">
        <v>5990712</v>
      </c>
      <c r="E27" s="9">
        <v>5870985</v>
      </c>
      <c r="F27" s="10">
        <f t="shared" si="0"/>
        <v>-1.998543745718365</v>
      </c>
      <c r="G27" s="1"/>
      <c r="H27" s="1"/>
      <c r="I27" s="1"/>
    </row>
    <row r="28" spans="1:9" x14ac:dyDescent="0.25">
      <c r="A28" s="11" t="s">
        <v>62</v>
      </c>
      <c r="B28" s="12">
        <v>13202046</v>
      </c>
      <c r="C28" s="12">
        <v>14884724</v>
      </c>
      <c r="D28" s="12">
        <v>105941427</v>
      </c>
      <c r="E28" s="12">
        <v>123721997</v>
      </c>
      <c r="F28" s="13">
        <f t="shared" si="0"/>
        <v>16.783396734876902</v>
      </c>
      <c r="G28" s="1"/>
      <c r="H28" s="1"/>
      <c r="I28" s="1"/>
    </row>
    <row r="29" spans="1:9" x14ac:dyDescent="0.25">
      <c r="A29" s="8" t="s">
        <v>63</v>
      </c>
      <c r="B29" s="9">
        <v>1902705</v>
      </c>
      <c r="C29" s="9">
        <v>1987988</v>
      </c>
      <c r="D29" s="9">
        <v>16988201</v>
      </c>
      <c r="E29" s="9">
        <v>18307133</v>
      </c>
      <c r="F29" s="10">
        <f t="shared" si="0"/>
        <v>7.7638120716843417</v>
      </c>
      <c r="G29" s="1"/>
      <c r="H29" s="1"/>
      <c r="I29" s="1"/>
    </row>
    <row r="30" spans="1:9" x14ac:dyDescent="0.25">
      <c r="A30" s="11" t="s">
        <v>64</v>
      </c>
      <c r="B30" s="12">
        <v>474720</v>
      </c>
      <c r="C30" s="12">
        <v>391867</v>
      </c>
      <c r="D30" s="12">
        <v>4115131</v>
      </c>
      <c r="E30" s="12">
        <v>3875040</v>
      </c>
      <c r="F30" s="13">
        <f t="shared" si="0"/>
        <v>-5.8343464643045451</v>
      </c>
      <c r="G30" s="1"/>
      <c r="H30" s="1"/>
      <c r="I30" s="1"/>
    </row>
    <row r="31" spans="1:9" x14ac:dyDescent="0.25">
      <c r="A31" s="8" t="s">
        <v>65</v>
      </c>
      <c r="B31" s="9">
        <v>3265712</v>
      </c>
      <c r="C31" s="9">
        <v>3665482</v>
      </c>
      <c r="D31" s="9">
        <v>29357606</v>
      </c>
      <c r="E31" s="9">
        <v>31426099</v>
      </c>
      <c r="F31" s="10">
        <f t="shared" si="0"/>
        <v>7.0458504007445271</v>
      </c>
      <c r="G31" s="1"/>
      <c r="H31" s="1"/>
      <c r="I31" s="1"/>
    </row>
    <row r="32" spans="1:9" x14ac:dyDescent="0.25">
      <c r="A32" s="11" t="s">
        <v>66</v>
      </c>
      <c r="B32" s="12">
        <v>11237871</v>
      </c>
      <c r="C32" s="12">
        <v>13285370</v>
      </c>
      <c r="D32" s="12">
        <v>98390916</v>
      </c>
      <c r="E32" s="12">
        <v>114304992</v>
      </c>
      <c r="F32" s="13">
        <f t="shared" si="0"/>
        <v>16.174334630648218</v>
      </c>
      <c r="G32" s="1"/>
      <c r="H32" s="1"/>
      <c r="I32" s="1"/>
    </row>
    <row r="33" spans="1:9" x14ac:dyDescent="0.25">
      <c r="A33" s="8" t="s">
        <v>67</v>
      </c>
      <c r="B33" s="9">
        <v>3533257</v>
      </c>
      <c r="C33" s="9">
        <v>3537465</v>
      </c>
      <c r="D33" s="9">
        <v>24310337</v>
      </c>
      <c r="E33" s="9">
        <v>26772746</v>
      </c>
      <c r="F33" s="10">
        <f t="shared" si="0"/>
        <v>10.129061559286484</v>
      </c>
      <c r="G33" s="1"/>
      <c r="H33" s="1"/>
      <c r="I33" s="1"/>
    </row>
    <row r="34" spans="1:9" x14ac:dyDescent="0.25">
      <c r="A34" s="11" t="s">
        <v>68</v>
      </c>
      <c r="B34" s="12">
        <v>173071</v>
      </c>
      <c r="C34" s="12">
        <v>238610</v>
      </c>
      <c r="D34" s="12">
        <v>1495789</v>
      </c>
      <c r="E34" s="12">
        <v>1505728</v>
      </c>
      <c r="F34" s="13">
        <f t="shared" si="0"/>
        <v>0.66446537579832921</v>
      </c>
      <c r="G34" s="1"/>
      <c r="H34" s="1"/>
      <c r="I34" s="1"/>
    </row>
    <row r="35" spans="1:9" x14ac:dyDescent="0.25">
      <c r="A35" s="14" t="s">
        <v>69</v>
      </c>
      <c r="B35" s="15">
        <f>SUM(B7:B34)</f>
        <v>132100272</v>
      </c>
      <c r="C35" s="15">
        <f t="shared" ref="C35:E35" si="1">SUM(C7:C34)</f>
        <v>143606187</v>
      </c>
      <c r="D35" s="15">
        <f t="shared" si="1"/>
        <v>1069914413</v>
      </c>
      <c r="E35" s="15">
        <f t="shared" si="1"/>
        <v>1182684622</v>
      </c>
      <c r="F35" s="16">
        <f t="shared" si="0"/>
        <v>10.540114950297436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9349697</v>
      </c>
      <c r="C38" s="41">
        <f>D7</f>
        <v>9246017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195177426</v>
      </c>
      <c r="G38" s="42">
        <f>LOOKUP(E38,$A$38:$A$65,$C$38:$C$65)</f>
        <v>177921475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11463340</v>
      </c>
      <c r="C39" s="41">
        <f t="shared" ref="C39:C65" si="5">D8</f>
        <v>11696403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178185849</v>
      </c>
      <c r="G39" s="42">
        <f t="shared" ref="G39:G65" si="8">LOOKUP(E39,$A$38:$A$65,$C$38:$C$65)</f>
        <v>162800568</v>
      </c>
    </row>
    <row r="40" spans="1:9" x14ac:dyDescent="0.25">
      <c r="A40" s="42" t="str">
        <f t="shared" si="3"/>
        <v>ALMERIA</v>
      </c>
      <c r="B40" s="41">
        <f t="shared" si="4"/>
        <v>24662126</v>
      </c>
      <c r="C40" s="41">
        <f t="shared" si="5"/>
        <v>21983841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123721997</v>
      </c>
      <c r="G40" s="42">
        <f t="shared" si="8"/>
        <v>105941427</v>
      </c>
    </row>
    <row r="41" spans="1:9" x14ac:dyDescent="0.25">
      <c r="A41" s="42" t="str">
        <f t="shared" si="3"/>
        <v>AVILES</v>
      </c>
      <c r="B41" s="41">
        <f t="shared" si="4"/>
        <v>4330820</v>
      </c>
      <c r="C41" s="41">
        <f t="shared" si="5"/>
        <v>4780858</v>
      </c>
      <c r="D41" s="41">
        <f t="shared" si="6"/>
        <v>24</v>
      </c>
      <c r="E41" s="42" t="str">
        <f t="shared" si="2"/>
        <v>VALENCIA</v>
      </c>
      <c r="F41" s="42">
        <f t="shared" si="7"/>
        <v>114304992</v>
      </c>
      <c r="G41" s="42">
        <f t="shared" si="8"/>
        <v>98390916</v>
      </c>
    </row>
    <row r="42" spans="1:9" x14ac:dyDescent="0.25">
      <c r="A42" s="42" t="str">
        <f t="shared" si="3"/>
        <v>BAHIA DE ALGECIRAS</v>
      </c>
      <c r="B42" s="41">
        <f t="shared" si="4"/>
        <v>195177426</v>
      </c>
      <c r="C42" s="41">
        <f t="shared" si="5"/>
        <v>177921475</v>
      </c>
      <c r="D42" s="41">
        <f t="shared" si="6"/>
        <v>1</v>
      </c>
      <c r="E42" s="42" t="str">
        <f t="shared" si="2"/>
        <v>BALEARES</v>
      </c>
      <c r="F42" s="42">
        <f t="shared" si="7"/>
        <v>111036581</v>
      </c>
      <c r="G42" s="42">
        <f t="shared" si="8"/>
        <v>100409564</v>
      </c>
    </row>
    <row r="43" spans="1:9" x14ac:dyDescent="0.25">
      <c r="A43" s="42" t="str">
        <f t="shared" si="3"/>
        <v>BAHIA DE CADIZ</v>
      </c>
      <c r="B43" s="41">
        <f t="shared" si="4"/>
        <v>17441762</v>
      </c>
      <c r="C43" s="41">
        <f t="shared" si="5"/>
        <v>18083466</v>
      </c>
      <c r="D43" s="41">
        <f t="shared" si="6"/>
        <v>15</v>
      </c>
      <c r="E43" s="42" t="str">
        <f t="shared" si="2"/>
        <v>LAS PALMAS</v>
      </c>
      <c r="F43" s="42">
        <f t="shared" si="7"/>
        <v>102728855</v>
      </c>
      <c r="G43" s="42">
        <f t="shared" si="8"/>
        <v>98134222</v>
      </c>
    </row>
    <row r="44" spans="1:9" x14ac:dyDescent="0.25">
      <c r="A44" s="42" t="str">
        <f t="shared" si="3"/>
        <v>BALEARES</v>
      </c>
      <c r="B44" s="41">
        <f t="shared" si="4"/>
        <v>111036581</v>
      </c>
      <c r="C44" s="41">
        <f t="shared" si="5"/>
        <v>100409564</v>
      </c>
      <c r="D44" s="41">
        <f t="shared" si="6"/>
        <v>5</v>
      </c>
      <c r="E44" s="42" t="str">
        <f t="shared" si="2"/>
        <v>CEUTA</v>
      </c>
      <c r="F44" s="42">
        <f t="shared" si="7"/>
        <v>56953124</v>
      </c>
      <c r="G44" s="42">
        <f t="shared" si="8"/>
        <v>42350826</v>
      </c>
    </row>
    <row r="45" spans="1:9" x14ac:dyDescent="0.25">
      <c r="A45" s="42" t="str">
        <f t="shared" si="3"/>
        <v>BARCELONA</v>
      </c>
      <c r="B45" s="41">
        <f t="shared" si="4"/>
        <v>178185849</v>
      </c>
      <c r="C45" s="41">
        <f t="shared" si="5"/>
        <v>162800568</v>
      </c>
      <c r="D45" s="41">
        <f t="shared" si="6"/>
        <v>2</v>
      </c>
      <c r="E45" s="42" t="str">
        <f t="shared" si="2"/>
        <v>BILBAO</v>
      </c>
      <c r="F45" s="42">
        <f t="shared" si="7"/>
        <v>34884664</v>
      </c>
      <c r="G45" s="42">
        <f t="shared" si="8"/>
        <v>36839028</v>
      </c>
    </row>
    <row r="46" spans="1:9" x14ac:dyDescent="0.25">
      <c r="A46" s="42" t="str">
        <f t="shared" si="3"/>
        <v>BILBAO</v>
      </c>
      <c r="B46" s="41">
        <f t="shared" si="4"/>
        <v>34884664</v>
      </c>
      <c r="C46" s="41">
        <f t="shared" si="5"/>
        <v>36839028</v>
      </c>
      <c r="D46" s="41">
        <f t="shared" si="6"/>
        <v>8</v>
      </c>
      <c r="E46" s="42" t="str">
        <f t="shared" si="2"/>
        <v>TARRAGONA</v>
      </c>
      <c r="F46" s="42">
        <f t="shared" si="7"/>
        <v>31426099</v>
      </c>
      <c r="G46" s="42">
        <f t="shared" si="8"/>
        <v>29357606</v>
      </c>
    </row>
    <row r="47" spans="1:9" x14ac:dyDescent="0.25">
      <c r="A47" s="42" t="str">
        <f t="shared" si="3"/>
        <v>CARTAGENA</v>
      </c>
      <c r="B47" s="41">
        <f t="shared" si="4"/>
        <v>19200702</v>
      </c>
      <c r="C47" s="41">
        <f t="shared" si="5"/>
        <v>21530486</v>
      </c>
      <c r="D47" s="41">
        <f t="shared" si="6"/>
        <v>13</v>
      </c>
      <c r="E47" s="42" t="str">
        <f t="shared" si="2"/>
        <v>MALAGA</v>
      </c>
      <c r="F47" s="42">
        <f t="shared" si="7"/>
        <v>28838756</v>
      </c>
      <c r="G47" s="42">
        <f t="shared" si="8"/>
        <v>22135617</v>
      </c>
    </row>
    <row r="48" spans="1:9" x14ac:dyDescent="0.25">
      <c r="A48" s="42" t="str">
        <f t="shared" si="3"/>
        <v>CASTELLON</v>
      </c>
      <c r="B48" s="41">
        <f t="shared" si="4"/>
        <v>10054773</v>
      </c>
      <c r="C48" s="41">
        <f t="shared" si="5"/>
        <v>8830872</v>
      </c>
      <c r="D48" s="41">
        <f t="shared" si="6"/>
        <v>20</v>
      </c>
      <c r="E48" s="42" t="str">
        <f t="shared" si="2"/>
        <v>VIGO</v>
      </c>
      <c r="F48" s="42">
        <f t="shared" si="7"/>
        <v>26772746</v>
      </c>
      <c r="G48" s="42">
        <f t="shared" si="8"/>
        <v>24310337</v>
      </c>
    </row>
    <row r="49" spans="1:7" x14ac:dyDescent="0.25">
      <c r="A49" s="42" t="str">
        <f t="shared" si="3"/>
        <v>CEUTA</v>
      </c>
      <c r="B49" s="41">
        <f t="shared" si="4"/>
        <v>56953124</v>
      </c>
      <c r="C49" s="41">
        <f t="shared" si="5"/>
        <v>42350826</v>
      </c>
      <c r="D49" s="41">
        <f t="shared" si="6"/>
        <v>7</v>
      </c>
      <c r="E49" s="42" t="str">
        <f t="shared" si="2"/>
        <v>ALMERIA</v>
      </c>
      <c r="F49" s="42">
        <f t="shared" si="7"/>
        <v>24662126</v>
      </c>
      <c r="G49" s="42">
        <f t="shared" si="8"/>
        <v>21983841</v>
      </c>
    </row>
    <row r="50" spans="1:7" x14ac:dyDescent="0.25">
      <c r="A50" s="42" t="str">
        <f t="shared" si="3"/>
        <v>FERROL-SAN CIBRAO</v>
      </c>
      <c r="B50" s="41">
        <f t="shared" si="4"/>
        <v>8990429</v>
      </c>
      <c r="C50" s="41">
        <f t="shared" si="5"/>
        <v>7675925</v>
      </c>
      <c r="D50" s="41">
        <f t="shared" si="6"/>
        <v>22</v>
      </c>
      <c r="E50" s="42" t="str">
        <f t="shared" si="2"/>
        <v>CARTAGENA</v>
      </c>
      <c r="F50" s="42">
        <f t="shared" si="7"/>
        <v>19200702</v>
      </c>
      <c r="G50" s="42">
        <f t="shared" si="8"/>
        <v>21530486</v>
      </c>
    </row>
    <row r="51" spans="1:7" x14ac:dyDescent="0.25">
      <c r="A51" s="42" t="str">
        <f t="shared" si="3"/>
        <v>GIJON</v>
      </c>
      <c r="B51" s="41">
        <f t="shared" si="4"/>
        <v>10512511</v>
      </c>
      <c r="C51" s="41">
        <f t="shared" si="5"/>
        <v>10230695</v>
      </c>
      <c r="D51" s="41">
        <f t="shared" si="6"/>
        <v>19</v>
      </c>
      <c r="E51" s="42" t="str">
        <f t="shared" si="2"/>
        <v>SANTANDER</v>
      </c>
      <c r="F51" s="42">
        <f t="shared" si="7"/>
        <v>18307133</v>
      </c>
      <c r="G51" s="42">
        <f t="shared" si="8"/>
        <v>16988201</v>
      </c>
    </row>
    <row r="52" spans="1:7" x14ac:dyDescent="0.25">
      <c r="A52" s="42" t="str">
        <f t="shared" si="3"/>
        <v>HUELVA</v>
      </c>
      <c r="B52" s="41">
        <f t="shared" si="4"/>
        <v>15907423</v>
      </c>
      <c r="C52" s="41">
        <f t="shared" si="5"/>
        <v>15879066</v>
      </c>
      <c r="D52" s="41">
        <f t="shared" si="6"/>
        <v>16</v>
      </c>
      <c r="E52" s="42" t="str">
        <f t="shared" si="2"/>
        <v>BAHIA DE CADIZ</v>
      </c>
      <c r="F52" s="42">
        <f t="shared" si="7"/>
        <v>17441762</v>
      </c>
      <c r="G52" s="42">
        <f t="shared" si="8"/>
        <v>18083466</v>
      </c>
    </row>
    <row r="53" spans="1:7" x14ac:dyDescent="0.25">
      <c r="A53" s="42" t="str">
        <f t="shared" si="3"/>
        <v>LAS PALMAS</v>
      </c>
      <c r="B53" s="41">
        <f t="shared" si="4"/>
        <v>102728855</v>
      </c>
      <c r="C53" s="41">
        <f t="shared" si="5"/>
        <v>98134222</v>
      </c>
      <c r="D53" s="41">
        <f t="shared" si="6"/>
        <v>6</v>
      </c>
      <c r="E53" s="42" t="str">
        <f t="shared" si="2"/>
        <v>HUELVA</v>
      </c>
      <c r="F53" s="42">
        <f t="shared" si="7"/>
        <v>15907423</v>
      </c>
      <c r="G53" s="42">
        <f t="shared" si="8"/>
        <v>15879066</v>
      </c>
    </row>
    <row r="54" spans="1:7" x14ac:dyDescent="0.25">
      <c r="A54" s="42" t="str">
        <f t="shared" si="3"/>
        <v>MALAGA</v>
      </c>
      <c r="B54" s="41">
        <f t="shared" si="4"/>
        <v>28838756</v>
      </c>
      <c r="C54" s="41">
        <f t="shared" si="5"/>
        <v>22135617</v>
      </c>
      <c r="D54" s="41">
        <f t="shared" si="6"/>
        <v>10</v>
      </c>
      <c r="E54" s="42" t="str">
        <f t="shared" si="2"/>
        <v>MELILLA</v>
      </c>
      <c r="F54" s="42">
        <f t="shared" si="7"/>
        <v>11724443</v>
      </c>
      <c r="G54" s="42">
        <f t="shared" si="8"/>
        <v>7664845</v>
      </c>
    </row>
    <row r="55" spans="1:7" x14ac:dyDescent="0.25">
      <c r="A55" s="42" t="str">
        <f t="shared" si="3"/>
        <v>MARIN Y RIA DE PONTEVEDRA</v>
      </c>
      <c r="B55" s="41">
        <f t="shared" si="4"/>
        <v>2559504</v>
      </c>
      <c r="C55" s="41">
        <f t="shared" si="5"/>
        <v>2122505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11463340</v>
      </c>
      <c r="G55" s="42">
        <f t="shared" si="8"/>
        <v>11696403</v>
      </c>
    </row>
    <row r="56" spans="1:7" x14ac:dyDescent="0.25">
      <c r="A56" s="42" t="str">
        <f t="shared" si="3"/>
        <v>MELILLA</v>
      </c>
      <c r="B56" s="41">
        <f t="shared" si="4"/>
        <v>11724443</v>
      </c>
      <c r="C56" s="41">
        <f t="shared" si="5"/>
        <v>7664845</v>
      </c>
      <c r="D56" s="41">
        <f t="shared" si="6"/>
        <v>17</v>
      </c>
      <c r="E56" s="42" t="str">
        <f t="shared" si="2"/>
        <v>GIJON</v>
      </c>
      <c r="F56" s="42">
        <f t="shared" si="9"/>
        <v>10512511</v>
      </c>
      <c r="G56" s="42">
        <f t="shared" si="8"/>
        <v>10230695</v>
      </c>
    </row>
    <row r="57" spans="1:7" x14ac:dyDescent="0.25">
      <c r="A57" s="42" t="str">
        <f t="shared" si="3"/>
        <v>MOTRIL</v>
      </c>
      <c r="B57" s="41">
        <f t="shared" si="4"/>
        <v>2897117</v>
      </c>
      <c r="C57" s="41">
        <f t="shared" si="5"/>
        <v>3008015</v>
      </c>
      <c r="D57" s="41">
        <f t="shared" si="6"/>
        <v>26</v>
      </c>
      <c r="E57" s="42" t="str">
        <f t="shared" si="2"/>
        <v>CASTELLON</v>
      </c>
      <c r="F57" s="42">
        <f t="shared" si="9"/>
        <v>10054773</v>
      </c>
      <c r="G57" s="42">
        <f t="shared" si="8"/>
        <v>8830872</v>
      </c>
    </row>
    <row r="58" spans="1:7" x14ac:dyDescent="0.25">
      <c r="A58" s="42" t="str">
        <f t="shared" si="3"/>
        <v>PASAIA</v>
      </c>
      <c r="B58" s="41">
        <f t="shared" si="4"/>
        <v>5870985</v>
      </c>
      <c r="C58" s="41">
        <f t="shared" si="5"/>
        <v>5990712</v>
      </c>
      <c r="D58" s="41">
        <f t="shared" si="6"/>
        <v>23</v>
      </c>
      <c r="E58" s="42" t="str">
        <f t="shared" si="2"/>
        <v>A CORUÑA</v>
      </c>
      <c r="F58" s="42">
        <f t="shared" si="9"/>
        <v>9349697</v>
      </c>
      <c r="G58" s="42">
        <f t="shared" si="8"/>
        <v>9246017</v>
      </c>
    </row>
    <row r="59" spans="1:7" x14ac:dyDescent="0.25">
      <c r="A59" s="42" t="str">
        <f t="shared" si="3"/>
        <v>SANTA CRUZ DE TENERIFE</v>
      </c>
      <c r="B59" s="41">
        <f t="shared" si="4"/>
        <v>123721997</v>
      </c>
      <c r="C59" s="41">
        <f t="shared" si="5"/>
        <v>105941427</v>
      </c>
      <c r="D59" s="41">
        <f t="shared" si="6"/>
        <v>3</v>
      </c>
      <c r="E59" s="42" t="str">
        <f t="shared" si="2"/>
        <v>FERROL-SAN CIBRAO</v>
      </c>
      <c r="F59" s="42">
        <f t="shared" si="9"/>
        <v>8990429</v>
      </c>
      <c r="G59" s="42">
        <f t="shared" si="8"/>
        <v>7675925</v>
      </c>
    </row>
    <row r="60" spans="1:7" x14ac:dyDescent="0.25">
      <c r="A60" s="42" t="str">
        <f t="shared" si="3"/>
        <v>SANTANDER</v>
      </c>
      <c r="B60" s="41">
        <f t="shared" si="4"/>
        <v>18307133</v>
      </c>
      <c r="C60" s="41">
        <f t="shared" si="5"/>
        <v>16988201</v>
      </c>
      <c r="D60" s="41">
        <f t="shared" si="6"/>
        <v>14</v>
      </c>
      <c r="E60" s="42" t="str">
        <f t="shared" si="2"/>
        <v>PASAIA</v>
      </c>
      <c r="F60" s="42">
        <f t="shared" si="9"/>
        <v>5870985</v>
      </c>
      <c r="G60" s="42">
        <f t="shared" si="8"/>
        <v>5990712</v>
      </c>
    </row>
    <row r="61" spans="1:7" x14ac:dyDescent="0.25">
      <c r="A61" s="42" t="str">
        <f t="shared" si="3"/>
        <v>SEVILLA</v>
      </c>
      <c r="B61" s="41">
        <f t="shared" si="4"/>
        <v>3875040</v>
      </c>
      <c r="C61" s="41">
        <f t="shared" si="5"/>
        <v>4115131</v>
      </c>
      <c r="D61" s="41">
        <f t="shared" si="6"/>
        <v>25</v>
      </c>
      <c r="E61" s="42" t="str">
        <f t="shared" si="2"/>
        <v>AVILES</v>
      </c>
      <c r="F61" s="42">
        <f t="shared" si="9"/>
        <v>4330820</v>
      </c>
      <c r="G61" s="42">
        <f t="shared" si="8"/>
        <v>4780858</v>
      </c>
    </row>
    <row r="62" spans="1:7" x14ac:dyDescent="0.25">
      <c r="A62" s="42" t="str">
        <f t="shared" si="3"/>
        <v>TARRAGONA</v>
      </c>
      <c r="B62" s="41">
        <f t="shared" si="4"/>
        <v>31426099</v>
      </c>
      <c r="C62" s="41">
        <f t="shared" si="5"/>
        <v>29357606</v>
      </c>
      <c r="D62" s="41">
        <f t="shared" si="6"/>
        <v>9</v>
      </c>
      <c r="E62" s="42" t="str">
        <f t="shared" si="2"/>
        <v>SEVILLA</v>
      </c>
      <c r="F62" s="42">
        <f t="shared" si="9"/>
        <v>3875040</v>
      </c>
      <c r="G62" s="42">
        <f t="shared" si="8"/>
        <v>4115131</v>
      </c>
    </row>
    <row r="63" spans="1:7" x14ac:dyDescent="0.25">
      <c r="A63" s="42" t="str">
        <f t="shared" si="3"/>
        <v>VALENCIA</v>
      </c>
      <c r="B63" s="41">
        <f t="shared" si="4"/>
        <v>114304992</v>
      </c>
      <c r="C63" s="41">
        <f t="shared" si="5"/>
        <v>98390916</v>
      </c>
      <c r="D63" s="41">
        <f t="shared" si="6"/>
        <v>4</v>
      </c>
      <c r="E63" s="42" t="str">
        <f t="shared" si="2"/>
        <v>MOTRIL</v>
      </c>
      <c r="F63" s="42">
        <f t="shared" si="9"/>
        <v>2897117</v>
      </c>
      <c r="G63" s="42">
        <f t="shared" si="8"/>
        <v>3008015</v>
      </c>
    </row>
    <row r="64" spans="1:7" x14ac:dyDescent="0.25">
      <c r="A64" s="42" t="str">
        <f t="shared" si="3"/>
        <v>VIGO</v>
      </c>
      <c r="B64" s="41">
        <f t="shared" si="4"/>
        <v>26772746</v>
      </c>
      <c r="C64" s="41">
        <f t="shared" si="5"/>
        <v>24310337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2559504</v>
      </c>
      <c r="G64" s="42">
        <f t="shared" si="8"/>
        <v>2122505</v>
      </c>
    </row>
    <row r="65" spans="1:7" x14ac:dyDescent="0.25">
      <c r="A65" s="42" t="str">
        <f t="shared" si="3"/>
        <v>VILAGARCIA</v>
      </c>
      <c r="B65" s="41">
        <f t="shared" si="4"/>
        <v>1505728</v>
      </c>
      <c r="C65" s="41">
        <f t="shared" si="5"/>
        <v>1495789</v>
      </c>
      <c r="D65" s="41">
        <f t="shared" si="6"/>
        <v>28</v>
      </c>
      <c r="E65" s="42" t="str">
        <f t="shared" si="2"/>
        <v>VILAGARCIA</v>
      </c>
      <c r="F65" s="42">
        <f t="shared" si="9"/>
        <v>1505728</v>
      </c>
      <c r="G65" s="42">
        <f t="shared" si="8"/>
        <v>1495789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39398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14</v>
      </c>
      <c r="C7" s="9">
        <v>13</v>
      </c>
      <c r="D7" s="9">
        <v>53</v>
      </c>
      <c r="E7" s="9">
        <v>43</v>
      </c>
      <c r="F7" s="10">
        <f>((E7*100)/D7)-100</f>
        <v>-18.867924528301884</v>
      </c>
      <c r="G7" s="1"/>
      <c r="H7" s="1"/>
      <c r="I7" s="1"/>
    </row>
    <row r="8" spans="1:12" x14ac:dyDescent="0.25">
      <c r="A8" s="11" t="s">
        <v>42</v>
      </c>
      <c r="B8" s="12">
        <v>4</v>
      </c>
      <c r="C8" s="12">
        <v>9</v>
      </c>
      <c r="D8" s="12">
        <v>34</v>
      </c>
      <c r="E8" s="12">
        <v>45</v>
      </c>
      <c r="F8" s="13">
        <f t="shared" ref="F8:F35" si="0">((E8*100)/D8)-100</f>
        <v>32.35294117647058</v>
      </c>
      <c r="G8" s="1"/>
      <c r="H8" s="1"/>
      <c r="I8" s="1"/>
    </row>
    <row r="9" spans="1:12" x14ac:dyDescent="0.25">
      <c r="A9" s="8" t="s">
        <v>43</v>
      </c>
      <c r="B9" s="9">
        <v>5</v>
      </c>
      <c r="C9" s="9">
        <v>9</v>
      </c>
      <c r="D9" s="9">
        <v>32</v>
      </c>
      <c r="E9" s="9">
        <v>37</v>
      </c>
      <c r="F9" s="10">
        <f t="shared" si="0"/>
        <v>15.625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3</v>
      </c>
      <c r="E11" s="9">
        <v>1</v>
      </c>
      <c r="F11" s="18">
        <f t="shared" si="0"/>
        <v>-66.666666666666657</v>
      </c>
      <c r="G11" s="1"/>
      <c r="H11" s="1"/>
      <c r="I11" s="1"/>
    </row>
    <row r="12" spans="1:12" x14ac:dyDescent="0.25">
      <c r="A12" s="11" t="s">
        <v>46</v>
      </c>
      <c r="B12" s="12">
        <v>44</v>
      </c>
      <c r="C12" s="12">
        <v>34</v>
      </c>
      <c r="D12" s="12">
        <v>199</v>
      </c>
      <c r="E12" s="12">
        <v>166</v>
      </c>
      <c r="F12" s="13">
        <f t="shared" si="0"/>
        <v>-16.582914572864325</v>
      </c>
      <c r="G12" s="1"/>
      <c r="H12" s="1"/>
      <c r="I12" s="1"/>
    </row>
    <row r="13" spans="1:12" x14ac:dyDescent="0.25">
      <c r="A13" s="8" t="s">
        <v>47</v>
      </c>
      <c r="B13" s="9">
        <v>103</v>
      </c>
      <c r="C13" s="9">
        <v>96</v>
      </c>
      <c r="D13" s="9">
        <v>512</v>
      </c>
      <c r="E13" s="9">
        <v>574</v>
      </c>
      <c r="F13" s="10">
        <f t="shared" si="0"/>
        <v>12.109375</v>
      </c>
      <c r="G13" s="1"/>
      <c r="H13" s="1"/>
      <c r="I13" s="1"/>
    </row>
    <row r="14" spans="1:12" x14ac:dyDescent="0.25">
      <c r="A14" s="11" t="s">
        <v>48</v>
      </c>
      <c r="B14" s="12">
        <v>96</v>
      </c>
      <c r="C14" s="12">
        <v>95</v>
      </c>
      <c r="D14" s="12">
        <v>535</v>
      </c>
      <c r="E14" s="12">
        <v>605</v>
      </c>
      <c r="F14" s="13">
        <f t="shared" si="0"/>
        <v>13.084112149532714</v>
      </c>
      <c r="G14" s="1"/>
      <c r="H14" s="1"/>
      <c r="I14" s="1"/>
    </row>
    <row r="15" spans="1:12" x14ac:dyDescent="0.25">
      <c r="A15" s="8" t="s">
        <v>49</v>
      </c>
      <c r="B15" s="9">
        <v>1</v>
      </c>
      <c r="C15" s="9">
        <v>2</v>
      </c>
      <c r="D15" s="9">
        <v>18</v>
      </c>
      <c r="E15" s="9">
        <v>18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50</v>
      </c>
      <c r="B16" s="12">
        <v>6</v>
      </c>
      <c r="C16" s="12">
        <v>6</v>
      </c>
      <c r="D16" s="12">
        <v>30</v>
      </c>
      <c r="E16" s="12">
        <v>30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1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1</v>
      </c>
      <c r="D18" s="12">
        <v>4</v>
      </c>
      <c r="E18" s="12">
        <v>9</v>
      </c>
      <c r="F18" s="13">
        <f t="shared" si="0"/>
        <v>125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3</v>
      </c>
      <c r="E19" s="9">
        <v>2</v>
      </c>
      <c r="F19" s="10">
        <f t="shared" si="0"/>
        <v>-33.333333333333329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3</v>
      </c>
      <c r="E20" s="12">
        <v>2</v>
      </c>
      <c r="F20" s="13">
        <f t="shared" si="0"/>
        <v>-33.333333333333329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2</v>
      </c>
      <c r="F21" s="18">
        <f t="shared" si="0"/>
        <v>0</v>
      </c>
      <c r="G21" s="1"/>
      <c r="H21" s="1"/>
      <c r="I21" s="1"/>
    </row>
    <row r="22" spans="1:9" x14ac:dyDescent="0.25">
      <c r="A22" s="11" t="s">
        <v>56</v>
      </c>
      <c r="B22" s="12">
        <v>12</v>
      </c>
      <c r="C22" s="12">
        <v>20</v>
      </c>
      <c r="D22" s="12">
        <v>201</v>
      </c>
      <c r="E22" s="12">
        <v>269</v>
      </c>
      <c r="F22" s="13">
        <f t="shared" si="0"/>
        <v>33.830845771144283</v>
      </c>
      <c r="G22" s="1"/>
      <c r="H22" s="1"/>
      <c r="I22" s="1"/>
    </row>
    <row r="23" spans="1:9" x14ac:dyDescent="0.25">
      <c r="A23" s="8" t="s">
        <v>57</v>
      </c>
      <c r="B23" s="9">
        <v>29</v>
      </c>
      <c r="C23" s="9">
        <v>32</v>
      </c>
      <c r="D23" s="9">
        <v>161</v>
      </c>
      <c r="E23" s="9">
        <v>148</v>
      </c>
      <c r="F23" s="10">
        <f t="shared" si="0"/>
        <v>-8.0745341614906891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</v>
      </c>
      <c r="E25" s="9">
        <v>1</v>
      </c>
      <c r="F25" s="10">
        <f t="shared" si="0"/>
        <v>-50</v>
      </c>
      <c r="G25" s="1"/>
      <c r="H25" s="1"/>
      <c r="I25" s="1"/>
    </row>
    <row r="26" spans="1:9" x14ac:dyDescent="0.25">
      <c r="A26" s="11" t="s">
        <v>60</v>
      </c>
      <c r="B26" s="12">
        <v>3</v>
      </c>
      <c r="C26" s="12">
        <v>3</v>
      </c>
      <c r="D26" s="12">
        <v>15</v>
      </c>
      <c r="E26" s="12">
        <v>19</v>
      </c>
      <c r="F26" s="13">
        <f t="shared" si="0"/>
        <v>26.666666666666671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12</v>
      </c>
      <c r="C28" s="12">
        <v>12</v>
      </c>
      <c r="D28" s="12">
        <v>191</v>
      </c>
      <c r="E28" s="12">
        <v>199</v>
      </c>
      <c r="F28" s="13">
        <f t="shared" si="0"/>
        <v>4.1884816753926657</v>
      </c>
      <c r="G28" s="1"/>
      <c r="H28" s="1"/>
      <c r="I28" s="1"/>
    </row>
    <row r="29" spans="1:9" x14ac:dyDescent="0.25">
      <c r="A29" s="8" t="s">
        <v>63</v>
      </c>
      <c r="B29" s="9">
        <v>4</v>
      </c>
      <c r="C29" s="9">
        <v>2</v>
      </c>
      <c r="D29" s="9">
        <v>12</v>
      </c>
      <c r="E29" s="9">
        <v>9</v>
      </c>
      <c r="F29" s="10">
        <f t="shared" si="0"/>
        <v>-25</v>
      </c>
      <c r="G29" s="1"/>
      <c r="H29" s="1"/>
      <c r="I29" s="1"/>
    </row>
    <row r="30" spans="1:9" x14ac:dyDescent="0.25">
      <c r="A30" s="11" t="s">
        <v>64</v>
      </c>
      <c r="B30" s="12">
        <v>6</v>
      </c>
      <c r="C30" s="12">
        <v>8</v>
      </c>
      <c r="D30" s="12">
        <v>42</v>
      </c>
      <c r="E30" s="12">
        <v>59</v>
      </c>
      <c r="F30" s="13">
        <f t="shared" si="0"/>
        <v>40.476190476190482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3</v>
      </c>
      <c r="D31" s="9">
        <v>3</v>
      </c>
      <c r="E31" s="9">
        <v>12</v>
      </c>
      <c r="F31" s="10">
        <f t="shared" si="0"/>
        <v>300</v>
      </c>
      <c r="G31" s="1"/>
      <c r="H31" s="1"/>
      <c r="I31" s="1"/>
    </row>
    <row r="32" spans="1:9" x14ac:dyDescent="0.25">
      <c r="A32" s="11" t="s">
        <v>66</v>
      </c>
      <c r="B32" s="12">
        <v>6</v>
      </c>
      <c r="C32" s="12">
        <v>18</v>
      </c>
      <c r="D32" s="12">
        <v>64</v>
      </c>
      <c r="E32" s="12">
        <v>149</v>
      </c>
      <c r="F32" s="13">
        <f t="shared" si="0"/>
        <v>132.8125</v>
      </c>
      <c r="G32" s="1"/>
      <c r="H32" s="1"/>
      <c r="I32" s="1"/>
    </row>
    <row r="33" spans="1:9" x14ac:dyDescent="0.25">
      <c r="A33" s="8" t="s">
        <v>67</v>
      </c>
      <c r="B33" s="9">
        <v>19</v>
      </c>
      <c r="C33" s="9">
        <v>22</v>
      </c>
      <c r="D33" s="9">
        <v>79</v>
      </c>
      <c r="E33" s="9">
        <v>71</v>
      </c>
      <c r="F33" s="10">
        <f t="shared" si="0"/>
        <v>-10.12658227848101</v>
      </c>
      <c r="G33" s="1"/>
      <c r="H33" s="1"/>
      <c r="I33" s="1"/>
    </row>
    <row r="34" spans="1:9" x14ac:dyDescent="0.25">
      <c r="A34" s="11" t="s">
        <v>68</v>
      </c>
      <c r="B34" s="12">
        <v>4</v>
      </c>
      <c r="C34" s="12">
        <v>5</v>
      </c>
      <c r="D34" s="12">
        <v>16</v>
      </c>
      <c r="E34" s="12">
        <v>12</v>
      </c>
      <c r="F34" s="13">
        <f t="shared" si="0"/>
        <v>-25</v>
      </c>
      <c r="G34" s="1"/>
      <c r="H34" s="1"/>
      <c r="I34" s="1"/>
    </row>
    <row r="35" spans="1:9" x14ac:dyDescent="0.25">
      <c r="A35" s="14" t="s">
        <v>69</v>
      </c>
      <c r="B35" s="15">
        <f>SUM(B7:B34)</f>
        <v>368</v>
      </c>
      <c r="C35" s="15">
        <f t="shared" ref="C35:E35" si="1">SUM(C7:C34)</f>
        <v>390</v>
      </c>
      <c r="D35" s="15">
        <f t="shared" si="1"/>
        <v>2214</v>
      </c>
      <c r="E35" s="15">
        <f t="shared" si="1"/>
        <v>2483</v>
      </c>
      <c r="F35" s="16">
        <f t="shared" si="0"/>
        <v>12.149954832881662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43</v>
      </c>
      <c r="C38" s="41">
        <f>D7</f>
        <v>53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605</v>
      </c>
      <c r="G38" s="42">
        <f>LOOKUP(E38,$A$38:$A$65,$C$38:$C$65)</f>
        <v>535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</v>
      </c>
      <c r="C39" s="41">
        <f t="shared" ref="C39:C65" si="5">D8</f>
        <v>34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574</v>
      </c>
      <c r="G39" s="42">
        <f t="shared" ref="G39:G65" si="8">LOOKUP(E39,$A$38:$A$65,$C$38:$C$65)</f>
        <v>512</v>
      </c>
    </row>
    <row r="40" spans="1:9" x14ac:dyDescent="0.25">
      <c r="A40" s="42" t="str">
        <f t="shared" si="3"/>
        <v>ALMERIA</v>
      </c>
      <c r="B40" s="41">
        <f t="shared" si="4"/>
        <v>37</v>
      </c>
      <c r="C40" s="41">
        <f t="shared" si="5"/>
        <v>32</v>
      </c>
      <c r="D40" s="41">
        <f t="shared" si="6"/>
        <v>12</v>
      </c>
      <c r="E40" s="42" t="str">
        <f t="shared" si="2"/>
        <v>LAS PALMAS</v>
      </c>
      <c r="F40" s="42">
        <f t="shared" si="7"/>
        <v>269</v>
      </c>
      <c r="G40" s="42">
        <f t="shared" si="8"/>
        <v>201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199</v>
      </c>
      <c r="G41" s="42">
        <f t="shared" si="8"/>
        <v>191</v>
      </c>
    </row>
    <row r="42" spans="1:9" x14ac:dyDescent="0.25">
      <c r="A42" s="42" t="str">
        <f t="shared" si="3"/>
        <v>BAHIA DE ALGECIRAS</v>
      </c>
      <c r="B42" s="41">
        <f t="shared" si="4"/>
        <v>1</v>
      </c>
      <c r="C42" s="41">
        <f t="shared" si="5"/>
        <v>3</v>
      </c>
      <c r="D42" s="41">
        <f t="shared" si="6"/>
        <v>25</v>
      </c>
      <c r="E42" s="42" t="str">
        <f t="shared" si="2"/>
        <v>BAHIA DE CADIZ</v>
      </c>
      <c r="F42" s="42">
        <f t="shared" si="7"/>
        <v>166</v>
      </c>
      <c r="G42" s="42">
        <f t="shared" si="8"/>
        <v>199</v>
      </c>
    </row>
    <row r="43" spans="1:9" x14ac:dyDescent="0.25">
      <c r="A43" s="42" t="str">
        <f t="shared" si="3"/>
        <v>BAHIA DE CADIZ</v>
      </c>
      <c r="B43" s="41">
        <f t="shared" si="4"/>
        <v>166</v>
      </c>
      <c r="C43" s="41">
        <f t="shared" si="5"/>
        <v>199</v>
      </c>
      <c r="D43" s="41">
        <f t="shared" si="6"/>
        <v>5</v>
      </c>
      <c r="E43" s="42" t="str">
        <f t="shared" si="2"/>
        <v>VALENCIA</v>
      </c>
      <c r="F43" s="42">
        <f t="shared" si="7"/>
        <v>149</v>
      </c>
      <c r="G43" s="42">
        <f t="shared" si="8"/>
        <v>64</v>
      </c>
    </row>
    <row r="44" spans="1:9" x14ac:dyDescent="0.25">
      <c r="A44" s="42" t="str">
        <f t="shared" si="3"/>
        <v>BALEARES</v>
      </c>
      <c r="B44" s="41">
        <f t="shared" si="4"/>
        <v>574</v>
      </c>
      <c r="C44" s="41">
        <f t="shared" si="5"/>
        <v>512</v>
      </c>
      <c r="D44" s="41">
        <f t="shared" si="6"/>
        <v>2</v>
      </c>
      <c r="E44" s="42" t="str">
        <f t="shared" si="2"/>
        <v>MALAGA</v>
      </c>
      <c r="F44" s="42">
        <f t="shared" si="7"/>
        <v>148</v>
      </c>
      <c r="G44" s="42">
        <f t="shared" si="8"/>
        <v>161</v>
      </c>
    </row>
    <row r="45" spans="1:9" x14ac:dyDescent="0.25">
      <c r="A45" s="42" t="str">
        <f t="shared" si="3"/>
        <v>BARCELONA</v>
      </c>
      <c r="B45" s="41">
        <f t="shared" si="4"/>
        <v>605</v>
      </c>
      <c r="C45" s="41">
        <f t="shared" si="5"/>
        <v>535</v>
      </c>
      <c r="D45" s="41">
        <f t="shared" si="6"/>
        <v>1</v>
      </c>
      <c r="E45" s="42" t="str">
        <f t="shared" si="2"/>
        <v>VIGO</v>
      </c>
      <c r="F45" s="42">
        <f t="shared" si="7"/>
        <v>71</v>
      </c>
      <c r="G45" s="42">
        <f t="shared" si="8"/>
        <v>79</v>
      </c>
    </row>
    <row r="46" spans="1:9" x14ac:dyDescent="0.25">
      <c r="A46" s="42" t="str">
        <f t="shared" si="3"/>
        <v>BILBAO</v>
      </c>
      <c r="B46" s="41">
        <f t="shared" si="4"/>
        <v>18</v>
      </c>
      <c r="C46" s="41">
        <f t="shared" si="5"/>
        <v>18</v>
      </c>
      <c r="D46" s="41">
        <f t="shared" si="6"/>
        <v>15</v>
      </c>
      <c r="E46" s="42" t="str">
        <f t="shared" si="2"/>
        <v>SEVILLA</v>
      </c>
      <c r="F46" s="42">
        <f t="shared" si="7"/>
        <v>59</v>
      </c>
      <c r="G46" s="42">
        <f t="shared" si="8"/>
        <v>42</v>
      </c>
    </row>
    <row r="47" spans="1:9" x14ac:dyDescent="0.25">
      <c r="A47" s="42" t="str">
        <f t="shared" si="3"/>
        <v>CARTAGENA</v>
      </c>
      <c r="B47" s="41">
        <f t="shared" si="4"/>
        <v>30</v>
      </c>
      <c r="C47" s="41">
        <f t="shared" si="5"/>
        <v>30</v>
      </c>
      <c r="D47" s="41">
        <f t="shared" si="6"/>
        <v>13</v>
      </c>
      <c r="E47" s="42" t="str">
        <f t="shared" si="2"/>
        <v>ALICANTE</v>
      </c>
      <c r="F47" s="42">
        <f t="shared" si="7"/>
        <v>45</v>
      </c>
      <c r="G47" s="42">
        <f t="shared" si="8"/>
        <v>34</v>
      </c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0</v>
      </c>
      <c r="D48" s="41">
        <f t="shared" si="6"/>
        <v>25</v>
      </c>
      <c r="E48" s="42" t="str">
        <f t="shared" si="2"/>
        <v>A CORUÑA</v>
      </c>
      <c r="F48" s="42">
        <f t="shared" si="7"/>
        <v>43</v>
      </c>
      <c r="G48" s="42">
        <f t="shared" si="8"/>
        <v>53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4</v>
      </c>
      <c r="D49" s="41">
        <f t="shared" si="6"/>
        <v>19</v>
      </c>
      <c r="E49" s="42" t="str">
        <f t="shared" si="2"/>
        <v>ALMERIA</v>
      </c>
      <c r="F49" s="42">
        <f t="shared" si="7"/>
        <v>37</v>
      </c>
      <c r="G49" s="42">
        <f t="shared" si="8"/>
        <v>32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3</v>
      </c>
      <c r="D50" s="41">
        <f t="shared" si="6"/>
        <v>22</v>
      </c>
      <c r="E50" s="42" t="str">
        <f t="shared" si="2"/>
        <v>CARTAGENA</v>
      </c>
      <c r="F50" s="42">
        <f t="shared" si="7"/>
        <v>30</v>
      </c>
      <c r="G50" s="42">
        <f t="shared" si="8"/>
        <v>30</v>
      </c>
    </row>
    <row r="51" spans="1:7" x14ac:dyDescent="0.25">
      <c r="A51" s="42" t="str">
        <f t="shared" si="3"/>
        <v>GIJON</v>
      </c>
      <c r="B51" s="41">
        <f t="shared" si="4"/>
        <v>2</v>
      </c>
      <c r="C51" s="41">
        <f t="shared" si="5"/>
        <v>3</v>
      </c>
      <c r="D51" s="41">
        <f t="shared" si="6"/>
        <v>22</v>
      </c>
      <c r="E51" s="42" t="str">
        <f t="shared" si="2"/>
        <v>MOTRIL</v>
      </c>
      <c r="F51" s="42">
        <f t="shared" si="7"/>
        <v>19</v>
      </c>
      <c r="G51" s="42">
        <f t="shared" si="8"/>
        <v>15</v>
      </c>
    </row>
    <row r="52" spans="1:7" x14ac:dyDescent="0.25">
      <c r="A52" s="42" t="str">
        <f t="shared" si="3"/>
        <v>HUELVA</v>
      </c>
      <c r="B52" s="41">
        <f t="shared" si="4"/>
        <v>2</v>
      </c>
      <c r="C52" s="41">
        <f t="shared" si="5"/>
        <v>2</v>
      </c>
      <c r="D52" s="41">
        <f t="shared" si="6"/>
        <v>22</v>
      </c>
      <c r="E52" s="42" t="str">
        <f t="shared" si="2"/>
        <v>BILBAO</v>
      </c>
      <c r="F52" s="42">
        <f t="shared" si="7"/>
        <v>18</v>
      </c>
      <c r="G52" s="42">
        <f t="shared" si="8"/>
        <v>18</v>
      </c>
    </row>
    <row r="53" spans="1:7" x14ac:dyDescent="0.25">
      <c r="A53" s="42" t="str">
        <f t="shared" si="3"/>
        <v>LAS PALMAS</v>
      </c>
      <c r="B53" s="41">
        <f t="shared" si="4"/>
        <v>269</v>
      </c>
      <c r="C53" s="41">
        <f t="shared" si="5"/>
        <v>201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148</v>
      </c>
      <c r="C54" s="41">
        <f t="shared" si="5"/>
        <v>161</v>
      </c>
      <c r="D54" s="41">
        <f t="shared" si="6"/>
        <v>7</v>
      </c>
      <c r="E54" s="42" t="str">
        <f t="shared" si="2"/>
        <v>TARRAGONA</v>
      </c>
      <c r="F54" s="42">
        <f t="shared" si="7"/>
        <v>12</v>
      </c>
      <c r="G54" s="42">
        <f t="shared" si="8"/>
        <v>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2</v>
      </c>
      <c r="D56" s="41">
        <f t="shared" si="6"/>
        <v>25</v>
      </c>
      <c r="E56" s="42" t="str">
        <f t="shared" si="2"/>
        <v>CEUTA</v>
      </c>
      <c r="F56" s="42">
        <f t="shared" si="9"/>
        <v>9</v>
      </c>
      <c r="G56" s="42">
        <f t="shared" si="8"/>
        <v>4</v>
      </c>
    </row>
    <row r="57" spans="1:7" x14ac:dyDescent="0.25">
      <c r="A57" s="42" t="str">
        <f t="shared" si="3"/>
        <v>MOTRIL</v>
      </c>
      <c r="B57" s="41">
        <f t="shared" si="4"/>
        <v>19</v>
      </c>
      <c r="C57" s="41">
        <f t="shared" si="5"/>
        <v>15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199</v>
      </c>
      <c r="C59" s="41">
        <f t="shared" si="5"/>
        <v>191</v>
      </c>
      <c r="D59" s="41">
        <f t="shared" si="6"/>
        <v>4</v>
      </c>
      <c r="E59" s="42" t="str">
        <f t="shared" si="2"/>
        <v>FERROL-SAN CIBRAO</v>
      </c>
      <c r="F59" s="42">
        <f t="shared" si="9"/>
        <v>2</v>
      </c>
      <c r="G59" s="42">
        <f t="shared" si="8"/>
        <v>3</v>
      </c>
    </row>
    <row r="60" spans="1:7" x14ac:dyDescent="0.25">
      <c r="A60" s="42" t="str">
        <f t="shared" si="3"/>
        <v>SANTANDER</v>
      </c>
      <c r="B60" s="41">
        <f t="shared" si="4"/>
        <v>9</v>
      </c>
      <c r="C60" s="41">
        <f t="shared" si="5"/>
        <v>12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59</v>
      </c>
      <c r="C61" s="41">
        <f t="shared" si="5"/>
        <v>42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</v>
      </c>
      <c r="C62" s="41">
        <f t="shared" si="5"/>
        <v>3</v>
      </c>
      <c r="D62" s="41">
        <f t="shared" si="6"/>
        <v>17</v>
      </c>
      <c r="E62" s="42" t="str">
        <f t="shared" si="2"/>
        <v>BAHIA DE ALGECIRAS</v>
      </c>
      <c r="F62" s="42">
        <f t="shared" si="9"/>
        <v>1</v>
      </c>
      <c r="G62" s="42">
        <f t="shared" si="8"/>
        <v>3</v>
      </c>
    </row>
    <row r="63" spans="1:7" x14ac:dyDescent="0.25">
      <c r="A63" s="42" t="str">
        <f t="shared" si="3"/>
        <v>VALENCIA</v>
      </c>
      <c r="B63" s="41">
        <f t="shared" si="4"/>
        <v>149</v>
      </c>
      <c r="C63" s="41">
        <f t="shared" si="5"/>
        <v>64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71</v>
      </c>
      <c r="C64" s="41">
        <f t="shared" si="5"/>
        <v>79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</v>
      </c>
      <c r="C65" s="41">
        <f t="shared" si="5"/>
        <v>16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77DEFE97-D41B-4042-8F80-BA3F4EBC81BE}"/>
</file>

<file path=customXml/itemProps2.xml><?xml version="1.0" encoding="utf-8"?>
<ds:datastoreItem xmlns:ds="http://schemas.openxmlformats.org/officeDocument/2006/customXml" ds:itemID="{8F19AC6C-113D-4F8D-B93D-C3D2AE67459F}"/>
</file>

<file path=customXml/itemProps3.xml><?xml version="1.0" encoding="utf-8"?>
<ds:datastoreItem xmlns:ds="http://schemas.openxmlformats.org/officeDocument/2006/customXml" ds:itemID="{96F3246A-04B0-44FA-B2A9-C5C91DDF4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2017-10-06T07:10:47Z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