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<sst xmlns="http://schemas.openxmlformats.org/spreadsheetml/2006/main" count="653" uniqueCount="92">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</sst>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61802114</c:v>
                </c:pt>
                <c:pt idx="1">
                  <c:v>44536610</c:v>
                </c:pt>
                <c:pt idx="2">
                  <c:v>42836811</c:v>
                </c:pt>
                <c:pt idx="3">
                  <c:v>32359762</c:v>
                </c:pt>
                <c:pt idx="4">
                  <c:v>30311109</c:v>
                </c:pt>
                <c:pt idx="5">
                  <c:v>22832028</c:v>
                </c:pt>
                <c:pt idx="6">
                  <c:v>19485988</c:v>
                </c:pt>
                <c:pt idx="7">
                  <c:v>17307283</c:v>
                </c:pt>
                <c:pt idx="8">
                  <c:v>17125490</c:v>
                </c:pt>
                <c:pt idx="9">
                  <c:v>16513563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59372315</c:v>
                </c:pt>
                <c:pt idx="1">
                  <c:v>39343651</c:v>
                </c:pt>
                <c:pt idx="2">
                  <c:v>39446732</c:v>
                </c:pt>
                <c:pt idx="3">
                  <c:v>31769518</c:v>
                </c:pt>
                <c:pt idx="4">
                  <c:v>26149252</c:v>
                </c:pt>
                <c:pt idx="5">
                  <c:v>20973786</c:v>
                </c:pt>
                <c:pt idx="6">
                  <c:v>21416341</c:v>
                </c:pt>
                <c:pt idx="7">
                  <c:v>17019410</c:v>
                </c:pt>
                <c:pt idx="8">
                  <c:v>17015233</c:v>
                </c:pt>
                <c:pt idx="9">
                  <c:v>16623883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57283086</c:v>
                </c:pt>
                <c:pt idx="1">
                  <c:v>44269041</c:v>
                </c:pt>
                <c:pt idx="2">
                  <c:v>41684864</c:v>
                </c:pt>
                <c:pt idx="3">
                  <c:v>31366774</c:v>
                </c:pt>
                <c:pt idx="4">
                  <c:v>30175924</c:v>
                </c:pt>
                <c:pt idx="5">
                  <c:v>20893149</c:v>
                </c:pt>
                <c:pt idx="6">
                  <c:v>19403086</c:v>
                </c:pt>
                <c:pt idx="7">
                  <c:v>17079853</c:v>
                </c:pt>
                <c:pt idx="8">
                  <c:v>17035130</c:v>
                </c:pt>
                <c:pt idx="9">
                  <c:v>15608579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54901117</c:v>
                </c:pt>
                <c:pt idx="1">
                  <c:v>39137551</c:v>
                </c:pt>
                <c:pt idx="2">
                  <c:v>38381189</c:v>
                </c:pt>
                <c:pt idx="3">
                  <c:v>30727076</c:v>
                </c:pt>
                <c:pt idx="4">
                  <c:v>25998554</c:v>
                </c:pt>
                <c:pt idx="5">
                  <c:v>19236103</c:v>
                </c:pt>
                <c:pt idx="6">
                  <c:v>21321089</c:v>
                </c:pt>
                <c:pt idx="7">
                  <c:v>16821582</c:v>
                </c:pt>
                <c:pt idx="8">
                  <c:v>16925988</c:v>
                </c:pt>
                <c:pt idx="9">
                  <c:v>15776913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18668850</c:v>
                </c:pt>
                <c:pt idx="1">
                  <c:v>17453515</c:v>
                </c:pt>
                <c:pt idx="2">
                  <c:v>16004059</c:v>
                </c:pt>
                <c:pt idx="3">
                  <c:v>14108735</c:v>
                </c:pt>
                <c:pt idx="4">
                  <c:v>10830196</c:v>
                </c:pt>
                <c:pt idx="5">
                  <c:v>8924404</c:v>
                </c:pt>
                <c:pt idx="6">
                  <c:v>8006990</c:v>
                </c:pt>
                <c:pt idx="7">
                  <c:v>6892971</c:v>
                </c:pt>
                <c:pt idx="8">
                  <c:v>6053108</c:v>
                </c:pt>
                <c:pt idx="9">
                  <c:v>4521658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18637875</c:v>
                </c:pt>
                <c:pt idx="1">
                  <c:v>15420466</c:v>
                </c:pt>
                <c:pt idx="2">
                  <c:v>17186723</c:v>
                </c:pt>
                <c:pt idx="3">
                  <c:v>16039219</c:v>
                </c:pt>
                <c:pt idx="4">
                  <c:v>10654763</c:v>
                </c:pt>
                <c:pt idx="5">
                  <c:v>8533721</c:v>
                </c:pt>
                <c:pt idx="6">
                  <c:v>8187790</c:v>
                </c:pt>
                <c:pt idx="7">
                  <c:v>6836029</c:v>
                </c:pt>
                <c:pt idx="8">
                  <c:v>6841869</c:v>
                </c:pt>
                <c:pt idx="9">
                  <c:v>3494710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15240041</c:v>
                </c:pt>
                <c:pt idx="1">
                  <c:v>11316875</c:v>
                </c:pt>
                <c:pt idx="2">
                  <c:v>7189061</c:v>
                </c:pt>
                <c:pt idx="3">
                  <c:v>6003824</c:v>
                </c:pt>
                <c:pt idx="4">
                  <c:v>5577752</c:v>
                </c:pt>
                <c:pt idx="5">
                  <c:v>4764455</c:v>
                </c:pt>
                <c:pt idx="6">
                  <c:v>4628777</c:v>
                </c:pt>
                <c:pt idx="7">
                  <c:v>4390245</c:v>
                </c:pt>
                <c:pt idx="8">
                  <c:v>3795331</c:v>
                </c:pt>
                <c:pt idx="9">
                  <c:v>3644662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15240442</c:v>
                </c:pt>
                <c:pt idx="1">
                  <c:v>9402592</c:v>
                </c:pt>
                <c:pt idx="2">
                  <c:v>7290935</c:v>
                </c:pt>
                <c:pt idx="3">
                  <c:v>5911392</c:v>
                </c:pt>
                <c:pt idx="4">
                  <c:v>5749323</c:v>
                </c:pt>
                <c:pt idx="5">
                  <c:v>4905251</c:v>
                </c:pt>
                <c:pt idx="6">
                  <c:v>4468261</c:v>
                </c:pt>
                <c:pt idx="7">
                  <c:v>4373341</c:v>
                </c:pt>
                <c:pt idx="8">
                  <c:v>2337327</c:v>
                </c:pt>
                <c:pt idx="9">
                  <c:v>3469582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38986932</c:v>
                </c:pt>
                <c:pt idx="1">
                  <c:v>33743559</c:v>
                </c:pt>
                <c:pt idx="2">
                  <c:v>29499997</c:v>
                </c:pt>
                <c:pt idx="3">
                  <c:v>15214017</c:v>
                </c:pt>
                <c:pt idx="4">
                  <c:v>8514810</c:v>
                </c:pt>
                <c:pt idx="5">
                  <c:v>8069147</c:v>
                </c:pt>
                <c:pt idx="6">
                  <c:v>6243034</c:v>
                </c:pt>
                <c:pt idx="7">
                  <c:v>3931763</c:v>
                </c:pt>
                <c:pt idx="8">
                  <c:v>3628480</c:v>
                </c:pt>
                <c:pt idx="9">
                  <c:v>2196090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35527744</c:v>
                </c:pt>
                <c:pt idx="1">
                  <c:v>29731449</c:v>
                </c:pt>
                <c:pt idx="2">
                  <c:v>26388268</c:v>
                </c:pt>
                <c:pt idx="3">
                  <c:v>14012429</c:v>
                </c:pt>
                <c:pt idx="4">
                  <c:v>8460267</c:v>
                </c:pt>
                <c:pt idx="5">
                  <c:v>7620940</c:v>
                </c:pt>
                <c:pt idx="6">
                  <c:v>6064313</c:v>
                </c:pt>
                <c:pt idx="7">
                  <c:v>3029829</c:v>
                </c:pt>
                <c:pt idx="8">
                  <c:v>3256381</c:v>
                </c:pt>
                <c:pt idx="9">
                  <c:v>2523635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70969</c:v>
                </c:pt>
                <c:pt idx="1">
                  <c:v>27313</c:v>
                </c:pt>
                <c:pt idx="2">
                  <c:v>18806</c:v>
                </c:pt>
                <c:pt idx="3">
                  <c:v>9297</c:v>
                </c:pt>
                <c:pt idx="4">
                  <c:v>8588</c:v>
                </c:pt>
                <c:pt idx="5">
                  <c:v>8171</c:v>
                </c:pt>
                <c:pt idx="6">
                  <c:v>8158</c:v>
                </c:pt>
                <c:pt idx="7">
                  <c:v>4788</c:v>
                </c:pt>
                <c:pt idx="8">
                  <c:v>4646</c:v>
                </c:pt>
                <c:pt idx="9">
                  <c:v>4317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74025</c:v>
                </c:pt>
                <c:pt idx="1">
                  <c:v>26519</c:v>
                </c:pt>
                <c:pt idx="2">
                  <c:v>19145</c:v>
                </c:pt>
                <c:pt idx="3">
                  <c:v>13507</c:v>
                </c:pt>
                <c:pt idx="4">
                  <c:v>9250</c:v>
                </c:pt>
                <c:pt idx="5">
                  <c:v>11888</c:v>
                </c:pt>
                <c:pt idx="6">
                  <c:v>6216</c:v>
                </c:pt>
                <c:pt idx="7">
                  <c:v>6485</c:v>
                </c:pt>
                <c:pt idx="8">
                  <c:v>7653</c:v>
                </c:pt>
                <c:pt idx="9">
                  <c:v>2458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2633796</c:v>
                </c:pt>
                <c:pt idx="1">
                  <c:v>1935689</c:v>
                </c:pt>
                <c:pt idx="2">
                  <c:v>1149240</c:v>
                </c:pt>
                <c:pt idx="3">
                  <c:v>869267</c:v>
                </c:pt>
                <c:pt idx="4">
                  <c:v>434262</c:v>
                </c:pt>
                <c:pt idx="5">
                  <c:v>339882</c:v>
                </c:pt>
                <c:pt idx="6">
                  <c:v>293290</c:v>
                </c:pt>
                <c:pt idx="7">
                  <c:v>266546</c:v>
                </c:pt>
                <c:pt idx="8">
                  <c:v>210215</c:v>
                </c:pt>
                <c:pt idx="9">
                  <c:v>131716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2580237</c:v>
                </c:pt>
                <c:pt idx="1">
                  <c:v>1733619</c:v>
                </c:pt>
                <c:pt idx="2">
                  <c:v>1062556</c:v>
                </c:pt>
                <c:pt idx="3">
                  <c:v>792877</c:v>
                </c:pt>
                <c:pt idx="4">
                  <c:v>423375</c:v>
                </c:pt>
                <c:pt idx="5">
                  <c:v>377412</c:v>
                </c:pt>
                <c:pt idx="6">
                  <c:v>225056</c:v>
                </c:pt>
                <c:pt idx="7">
                  <c:v>204749</c:v>
                </c:pt>
                <c:pt idx="8">
                  <c:v>185940</c:v>
                </c:pt>
                <c:pt idx="9">
                  <c:v>147075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33556935</c:v>
                </c:pt>
                <c:pt idx="1">
                  <c:v>11758277</c:v>
                </c:pt>
                <c:pt idx="2">
                  <c:v>10064881</c:v>
                </c:pt>
                <c:pt idx="3">
                  <c:v>8943302</c:v>
                </c:pt>
                <c:pt idx="4">
                  <c:v>3185642</c:v>
                </c:pt>
                <c:pt idx="5">
                  <c:v>1809434</c:v>
                </c:pt>
                <c:pt idx="6">
                  <c:v>1706862</c:v>
                </c:pt>
                <c:pt idx="7">
                  <c:v>854952</c:v>
                </c:pt>
                <c:pt idx="8">
                  <c:v>756245</c:v>
                </c:pt>
                <c:pt idx="9">
                  <c:v>315954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30172933</c:v>
                </c:pt>
                <c:pt idx="1">
                  <c:v>9047608</c:v>
                </c:pt>
                <c:pt idx="2">
                  <c:v>8959298</c:v>
                </c:pt>
                <c:pt idx="3">
                  <c:v>8142753</c:v>
                </c:pt>
                <c:pt idx="4">
                  <c:v>2211706</c:v>
                </c:pt>
                <c:pt idx="5">
                  <c:v>156194</c:v>
                </c:pt>
                <c:pt idx="6">
                  <c:v>2590972</c:v>
                </c:pt>
                <c:pt idx="7">
                  <c:v>955462</c:v>
                </c:pt>
                <c:pt idx="8">
                  <c:v>750089</c:v>
                </c:pt>
                <c:pt idx="9">
                  <c:v>278961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33390282</c:v>
                </c:pt>
                <c:pt idx="1">
                  <c:v>11726040</c:v>
                </c:pt>
                <c:pt idx="2">
                  <c:v>9609118</c:v>
                </c:pt>
                <c:pt idx="3">
                  <c:v>8785244</c:v>
                </c:pt>
                <c:pt idx="4">
                  <c:v>1706862</c:v>
                </c:pt>
                <c:pt idx="5">
                  <c:v>282259</c:v>
                </c:pt>
                <c:pt idx="6">
                  <c:v>53954</c:v>
                </c:pt>
                <c:pt idx="7">
                  <c:v>27789</c:v>
                </c:pt>
                <c:pt idx="8">
                  <c:v>25583</c:v>
                </c:pt>
                <c:pt idx="9">
                  <c:v>10291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30022644</c:v>
                </c:pt>
                <c:pt idx="1">
                  <c:v>8954069</c:v>
                </c:pt>
                <c:pt idx="2">
                  <c:v>8321762</c:v>
                </c:pt>
                <c:pt idx="3">
                  <c:v>7867615</c:v>
                </c:pt>
                <c:pt idx="4">
                  <c:v>2589719</c:v>
                </c:pt>
                <c:pt idx="5">
                  <c:v>254303</c:v>
                </c:pt>
                <c:pt idx="6">
                  <c:v>120750</c:v>
                </c:pt>
                <c:pt idx="7">
                  <c:v>91342</c:v>
                </c:pt>
                <c:pt idx="8">
                  <c:v>39586</c:v>
                </c:pt>
                <c:pt idx="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35151791</c:v>
                </c:pt>
                <c:pt idx="1">
                  <c:v>27077398</c:v>
                </c:pt>
                <c:pt idx="2">
                  <c:v>21206908</c:v>
                </c:pt>
                <c:pt idx="3">
                  <c:v>12208282</c:v>
                </c:pt>
                <c:pt idx="4">
                  <c:v>4785390</c:v>
                </c:pt>
                <c:pt idx="5">
                  <c:v>3527660</c:v>
                </c:pt>
                <c:pt idx="6">
                  <c:v>3158220</c:v>
                </c:pt>
                <c:pt idx="7">
                  <c:v>2029942</c:v>
                </c:pt>
                <c:pt idx="8">
                  <c:v>1116597</c:v>
                </c:pt>
                <c:pt idx="9">
                  <c:v>1089793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32098830</c:v>
                </c:pt>
                <c:pt idx="1">
                  <c:v>23330465</c:v>
                </c:pt>
                <c:pt idx="2">
                  <c:v>18648683</c:v>
                </c:pt>
                <c:pt idx="3">
                  <c:v>11114323</c:v>
                </c:pt>
                <c:pt idx="4">
                  <c:v>4582027</c:v>
                </c:pt>
                <c:pt idx="5">
                  <c:v>2662338</c:v>
                </c:pt>
                <c:pt idx="6">
                  <c:v>3009079</c:v>
                </c:pt>
                <c:pt idx="7">
                  <c:v>1955027</c:v>
                </c:pt>
                <c:pt idx="8">
                  <c:v>746707</c:v>
                </c:pt>
                <c:pt idx="9">
                  <c:v>1051870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8731154</c:v>
                </c:pt>
                <c:pt idx="1">
                  <c:v>8378690</c:v>
                </c:pt>
                <c:pt idx="2">
                  <c:v>3991733</c:v>
                </c:pt>
                <c:pt idx="3">
                  <c:v>3620849</c:v>
                </c:pt>
                <c:pt idx="4">
                  <c:v>3227208</c:v>
                </c:pt>
                <c:pt idx="5">
                  <c:v>2417475</c:v>
                </c:pt>
                <c:pt idx="6">
                  <c:v>1131850</c:v>
                </c:pt>
                <c:pt idx="7">
                  <c:v>1112771</c:v>
                </c:pt>
                <c:pt idx="8">
                  <c:v>810639</c:v>
                </c:pt>
                <c:pt idx="9">
                  <c:v>785217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7899248</c:v>
                </c:pt>
                <c:pt idx="1">
                  <c:v>8371562</c:v>
                </c:pt>
                <c:pt idx="2">
                  <c:v>3443405</c:v>
                </c:pt>
                <c:pt idx="3">
                  <c:v>3163170</c:v>
                </c:pt>
                <c:pt idx="4">
                  <c:v>3150048</c:v>
                </c:pt>
                <c:pt idx="5">
                  <c:v>2499674</c:v>
                </c:pt>
                <c:pt idx="6">
                  <c:v>903191</c:v>
                </c:pt>
                <c:pt idx="7">
                  <c:v>1432344</c:v>
                </c:pt>
                <c:pt idx="8">
                  <c:v>791522</c:v>
                </c:pt>
                <c:pt idx="9">
                  <c:v>718300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2868952</c:v>
                </c:pt>
                <c:pt idx="1">
                  <c:v>2528831</c:v>
                </c:pt>
                <c:pt idx="2">
                  <c:v>2172502.5</c:v>
                </c:pt>
                <c:pt idx="3">
                  <c:v>1103531</c:v>
                </c:pt>
                <c:pt idx="4">
                  <c:v>484049</c:v>
                </c:pt>
                <c:pt idx="5">
                  <c:v>450259</c:v>
                </c:pt>
                <c:pt idx="6">
                  <c:v>406697</c:v>
                </c:pt>
                <c:pt idx="7">
                  <c:v>201350</c:v>
                </c:pt>
                <c:pt idx="8">
                  <c:v>168776</c:v>
                </c:pt>
                <c:pt idx="9">
                  <c:v>150174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2654993</c:v>
                </c:pt>
                <c:pt idx="1">
                  <c:v>2188843</c:v>
                </c:pt>
                <c:pt idx="2">
                  <c:v>1928077</c:v>
                </c:pt>
                <c:pt idx="3">
                  <c:v>1065132</c:v>
                </c:pt>
                <c:pt idx="4">
                  <c:v>366037</c:v>
                </c:pt>
                <c:pt idx="5">
                  <c:v>428474</c:v>
                </c:pt>
                <c:pt idx="6">
                  <c:v>384051</c:v>
                </c:pt>
                <c:pt idx="7">
                  <c:v>189916</c:v>
                </c:pt>
                <c:pt idx="8">
                  <c:v>174902</c:v>
                </c:pt>
                <c:pt idx="9">
                  <c:v>140098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2730711</c:v>
                </c:pt>
                <c:pt idx="1">
                  <c:v>852007</c:v>
                </c:pt>
                <c:pt idx="2">
                  <c:v>817303.5</c:v>
                </c:pt>
                <c:pt idx="3">
                  <c:v>659903</c:v>
                </c:pt>
                <c:pt idx="4">
                  <c:v>467127</c:v>
                </c:pt>
                <c:pt idx="5">
                  <c:v>21262</c:v>
                </c:pt>
                <c:pt idx="6">
                  <c:v>7519</c:v>
                </c:pt>
                <c:pt idx="7">
                  <c:v>3797</c:v>
                </c:pt>
                <c:pt idx="8">
                  <c:v>1960</c:v>
                </c:pt>
                <c:pt idx="9">
                  <c:v>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2341567</c:v>
                </c:pt>
                <c:pt idx="1">
                  <c:v>668054</c:v>
                </c:pt>
                <c:pt idx="2">
                  <c:v>715132</c:v>
                </c:pt>
                <c:pt idx="3">
                  <c:v>627401</c:v>
                </c:pt>
                <c:pt idx="4">
                  <c:v>354991</c:v>
                </c:pt>
                <c:pt idx="5">
                  <c:v>18541</c:v>
                </c:pt>
                <c:pt idx="6">
                  <c:v>21099</c:v>
                </c:pt>
                <c:pt idx="7">
                  <c:v>7035</c:v>
                </c:pt>
                <c:pt idx="8">
                  <c:v>2858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5381652</c:v>
                </c:pt>
                <c:pt idx="1">
                  <c:v>4517130</c:v>
                </c:pt>
                <c:pt idx="2">
                  <c:v>4082812</c:v>
                </c:pt>
                <c:pt idx="3">
                  <c:v>2583242</c:v>
                </c:pt>
                <c:pt idx="4">
                  <c:v>2169357</c:v>
                </c:pt>
                <c:pt idx="5">
                  <c:v>1000560</c:v>
                </c:pt>
                <c:pt idx="6">
                  <c:v>544747</c:v>
                </c:pt>
                <c:pt idx="7">
                  <c:v>491836</c:v>
                </c:pt>
                <c:pt idx="8">
                  <c:v>450883</c:v>
                </c:pt>
                <c:pt idx="9">
                  <c:v>430074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5093155</c:v>
                </c:pt>
                <c:pt idx="1">
                  <c:v>4438764</c:v>
                </c:pt>
                <c:pt idx="2">
                  <c:v>3846166</c:v>
                </c:pt>
                <c:pt idx="3">
                  <c:v>2338849</c:v>
                </c:pt>
                <c:pt idx="4">
                  <c:v>2014993</c:v>
                </c:pt>
                <c:pt idx="5">
                  <c:v>968706</c:v>
                </c:pt>
                <c:pt idx="6">
                  <c:v>581727</c:v>
                </c:pt>
                <c:pt idx="7">
                  <c:v>407074</c:v>
                </c:pt>
                <c:pt idx="8">
                  <c:v>377469</c:v>
                </c:pt>
                <c:pt idx="9">
                  <c:v>310857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1552737</c:v>
                </c:pt>
                <c:pt idx="1">
                  <c:v>1149645</c:v>
                </c:pt>
                <c:pt idx="2">
                  <c:v>327158</c:v>
                </c:pt>
                <c:pt idx="3">
                  <c:v>311947</c:v>
                </c:pt>
                <c:pt idx="4">
                  <c:v>209799</c:v>
                </c:pt>
                <c:pt idx="5">
                  <c:v>165519</c:v>
                </c:pt>
                <c:pt idx="6">
                  <c:v>150232</c:v>
                </c:pt>
                <c:pt idx="7">
                  <c:v>137250</c:v>
                </c:pt>
                <c:pt idx="8">
                  <c:v>53165</c:v>
                </c:pt>
                <c:pt idx="9">
                  <c:v>35359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1287675</c:v>
                </c:pt>
                <c:pt idx="1">
                  <c:v>975674</c:v>
                </c:pt>
                <c:pt idx="2">
                  <c:v>305596</c:v>
                </c:pt>
                <c:pt idx="3">
                  <c:v>238297</c:v>
                </c:pt>
                <c:pt idx="4">
                  <c:v>166042</c:v>
                </c:pt>
                <c:pt idx="5">
                  <c:v>86770</c:v>
                </c:pt>
                <c:pt idx="6">
                  <c:v>152284</c:v>
                </c:pt>
                <c:pt idx="7">
                  <c:v>124238</c:v>
                </c:pt>
                <c:pt idx="8">
                  <c:v>45883</c:v>
                </c:pt>
                <c:pt idx="9">
                  <c:v>35868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1100462</c:v>
                </c:pt>
                <c:pt idx="1">
                  <c:v>650924</c:v>
                </c:pt>
                <c:pt idx="2">
                  <c:v>524410</c:v>
                </c:pt>
                <c:pt idx="3">
                  <c:v>477935</c:v>
                </c:pt>
                <c:pt idx="4">
                  <c:v>239334</c:v>
                </c:pt>
                <c:pt idx="5">
                  <c:v>223069</c:v>
                </c:pt>
                <c:pt idx="6">
                  <c:v>105880</c:v>
                </c:pt>
                <c:pt idx="7">
                  <c:v>81451</c:v>
                </c:pt>
                <c:pt idx="8">
                  <c:v>68163</c:v>
                </c:pt>
                <c:pt idx="9">
                  <c:v>59678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964677</c:v>
                </c:pt>
                <c:pt idx="1">
                  <c:v>582513</c:v>
                </c:pt>
                <c:pt idx="2">
                  <c:v>503021</c:v>
                </c:pt>
                <c:pt idx="3">
                  <c:v>373702</c:v>
                </c:pt>
                <c:pt idx="4">
                  <c:v>232399</c:v>
                </c:pt>
                <c:pt idx="5">
                  <c:v>224436</c:v>
                </c:pt>
                <c:pt idx="6">
                  <c:v>100281</c:v>
                </c:pt>
                <c:pt idx="7">
                  <c:v>61497</c:v>
                </c:pt>
                <c:pt idx="8">
                  <c:v>54001</c:v>
                </c:pt>
                <c:pt idx="9">
                  <c:v>60998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21990</c:v>
                </c:pt>
                <c:pt idx="1">
                  <c:v>14839</c:v>
                </c:pt>
                <c:pt idx="2">
                  <c:v>12031</c:v>
                </c:pt>
                <c:pt idx="3">
                  <c:v>10061</c:v>
                </c:pt>
                <c:pt idx="4">
                  <c:v>8941</c:v>
                </c:pt>
                <c:pt idx="5">
                  <c:v>8510</c:v>
                </c:pt>
                <c:pt idx="6">
                  <c:v>6128</c:v>
                </c:pt>
                <c:pt idx="7">
                  <c:v>2942</c:v>
                </c:pt>
                <c:pt idx="8">
                  <c:v>2391</c:v>
                </c:pt>
                <c:pt idx="9">
                  <c:v>2119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18398</c:v>
                </c:pt>
                <c:pt idx="1">
                  <c:v>14619</c:v>
                </c:pt>
                <c:pt idx="2">
                  <c:v>8295</c:v>
                </c:pt>
                <c:pt idx="3">
                  <c:v>10230</c:v>
                </c:pt>
                <c:pt idx="4">
                  <c:v>8601</c:v>
                </c:pt>
                <c:pt idx="5">
                  <c:v>8169</c:v>
                </c:pt>
                <c:pt idx="6">
                  <c:v>5935</c:v>
                </c:pt>
                <c:pt idx="7">
                  <c:v>3079</c:v>
                </c:pt>
                <c:pt idx="8">
                  <c:v>2234</c:v>
                </c:pt>
                <c:pt idx="9">
                  <c:v>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218654997</c:v>
                </c:pt>
                <c:pt idx="1">
                  <c:v>201710987</c:v>
                </c:pt>
                <c:pt idx="2">
                  <c:v>140251198</c:v>
                </c:pt>
                <c:pt idx="3">
                  <c:v>128401275</c:v>
                </c:pt>
                <c:pt idx="4">
                  <c:v>124118993</c:v>
                </c:pt>
                <c:pt idx="5">
                  <c:v>116465101</c:v>
                </c:pt>
                <c:pt idx="6">
                  <c:v>63425055</c:v>
                </c:pt>
                <c:pt idx="7">
                  <c:v>38941467</c:v>
                </c:pt>
                <c:pt idx="8">
                  <c:v>35131849</c:v>
                </c:pt>
                <c:pt idx="9">
                  <c:v>32992243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198846421</c:v>
                </c:pt>
                <c:pt idx="1">
                  <c:v>183510217</c:v>
                </c:pt>
                <c:pt idx="2">
                  <c:v>120148307</c:v>
                </c:pt>
                <c:pt idx="3">
                  <c:v>110201442</c:v>
                </c:pt>
                <c:pt idx="4">
                  <c:v>112915856</c:v>
                </c:pt>
                <c:pt idx="5">
                  <c:v>110457223</c:v>
                </c:pt>
                <c:pt idx="6">
                  <c:v>48088012</c:v>
                </c:pt>
                <c:pt idx="7">
                  <c:v>41404579</c:v>
                </c:pt>
                <c:pt idx="8">
                  <c:v>32534291</c:v>
                </c:pt>
                <c:pt idx="9">
                  <c:v>25839714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722</c:v>
                </c:pt>
                <c:pt idx="1">
                  <c:v>662</c:v>
                </c:pt>
                <c:pt idx="2">
                  <c:v>252</c:v>
                </c:pt>
                <c:pt idx="3">
                  <c:v>245</c:v>
                </c:pt>
                <c:pt idx="4">
                  <c:v>193</c:v>
                </c:pt>
                <c:pt idx="5">
                  <c:v>178</c:v>
                </c:pt>
                <c:pt idx="6">
                  <c:v>171</c:v>
                </c:pt>
                <c:pt idx="7">
                  <c:v>80</c:v>
                </c:pt>
                <c:pt idx="8">
                  <c:v>69</c:v>
                </c:pt>
                <c:pt idx="9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645</c:v>
                </c:pt>
                <c:pt idx="1">
                  <c:v>613</c:v>
                </c:pt>
                <c:pt idx="2">
                  <c:v>238</c:v>
                </c:pt>
                <c:pt idx="3">
                  <c:v>225</c:v>
                </c:pt>
                <c:pt idx="4">
                  <c:v>231</c:v>
                </c:pt>
                <c:pt idx="5">
                  <c:v>185</c:v>
                </c:pt>
                <c:pt idx="6">
                  <c:v>81</c:v>
                </c:pt>
                <c:pt idx="7">
                  <c:v>93</c:v>
                </c:pt>
                <c:pt idx="8">
                  <c:v>46</c:v>
                </c:pt>
                <c:pt idx="9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39127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2006</v>
      </c>
      <c r="E7" s="58">
        <v>2007</v>
      </c>
      <c r="F7" s="58">
        <v>2006</v>
      </c>
      <c r="G7" s="58">
        <v>2007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12526437</v>
      </c>
      <c r="E8" s="61">
        <v>12307226</v>
      </c>
      <c r="F8" s="61">
        <v>123536807</v>
      </c>
      <c r="G8" s="61">
        <v>124045235</v>
      </c>
      <c r="H8" s="61">
        <v>508428</v>
      </c>
      <c r="I8" s="62">
        <f>((G8*100/F8)-100)</f>
        <v>0.41155993290323067</v>
      </c>
    </row>
    <row r="9" spans="1:9" x14ac:dyDescent="0.25">
      <c r="A9" s="63"/>
      <c r="B9" s="64"/>
      <c r="C9" s="60" t="s">
        <v>15</v>
      </c>
      <c r="D9" s="61">
        <v>10272219</v>
      </c>
      <c r="E9" s="61">
        <v>10579693</v>
      </c>
      <c r="F9" s="61">
        <v>93935318</v>
      </c>
      <c r="G9" s="61">
        <v>96088382</v>
      </c>
      <c r="H9" s="61">
        <v>2153064</v>
      </c>
      <c r="I9" s="62">
        <f t="shared" ref="I9:I19" si="0">((G9*100/F9)-100)</f>
        <v>2.292070805572834</v>
      </c>
    </row>
    <row r="10" spans="1:9" x14ac:dyDescent="0.25">
      <c r="A10" s="63"/>
      <c r="B10" s="59" t="s">
        <v>16</v>
      </c>
      <c r="C10" s="60" t="s">
        <v>17</v>
      </c>
      <c r="D10" s="61">
        <v>5081606</v>
      </c>
      <c r="E10" s="61">
        <v>5281818</v>
      </c>
      <c r="F10" s="61">
        <v>49344457</v>
      </c>
      <c r="G10" s="61">
        <v>51884840</v>
      </c>
      <c r="H10" s="61">
        <v>2540383</v>
      </c>
      <c r="I10" s="62">
        <f t="shared" si="0"/>
        <v>5.1482641707861916</v>
      </c>
    </row>
    <row r="11" spans="1:9" x14ac:dyDescent="0.25">
      <c r="A11" s="63"/>
      <c r="B11" s="63"/>
      <c r="C11" s="60" t="s">
        <v>18</v>
      </c>
      <c r="D11" s="61">
        <v>11081597</v>
      </c>
      <c r="E11" s="61">
        <v>12285865</v>
      </c>
      <c r="F11" s="61">
        <v>103157785</v>
      </c>
      <c r="G11" s="61">
        <v>115790160</v>
      </c>
      <c r="H11" s="61">
        <v>12632375</v>
      </c>
      <c r="I11" s="62">
        <f t="shared" si="0"/>
        <v>12.245682669514466</v>
      </c>
    </row>
    <row r="12" spans="1:9" x14ac:dyDescent="0.25">
      <c r="A12" s="64"/>
      <c r="B12" s="64"/>
      <c r="C12" s="60" t="s">
        <v>2</v>
      </c>
      <c r="D12" s="61">
        <v>16163203</v>
      </c>
      <c r="E12" s="61">
        <v>17567683</v>
      </c>
      <c r="F12" s="61">
        <v>152502242</v>
      </c>
      <c r="G12" s="61">
        <v>167675000</v>
      </c>
      <c r="H12" s="61">
        <v>15172758</v>
      </c>
      <c r="I12" s="62">
        <f t="shared" si="0"/>
        <v>9.9492032385989404</v>
      </c>
    </row>
    <row r="13" spans="1:9" x14ac:dyDescent="0.25">
      <c r="A13" s="65"/>
      <c r="B13" s="65"/>
      <c r="C13" s="66" t="s">
        <v>2</v>
      </c>
      <c r="D13" s="67">
        <v>38961859</v>
      </c>
      <c r="E13" s="67">
        <v>40454602</v>
      </c>
      <c r="F13" s="67">
        <v>369974367</v>
      </c>
      <c r="G13" s="67">
        <v>387808617</v>
      </c>
      <c r="H13" s="67">
        <v>17834250</v>
      </c>
      <c r="I13" s="68">
        <f t="shared" si="0"/>
        <v>4.8204015171678094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17494</v>
      </c>
      <c r="E14" s="61">
        <v>19490</v>
      </c>
      <c r="F14" s="61">
        <v>209533</v>
      </c>
      <c r="G14" s="61">
        <v>190696</v>
      </c>
      <c r="H14" s="61">
        <v>-18837</v>
      </c>
      <c r="I14" s="62">
        <f t="shared" si="0"/>
        <v>-8.9899920298950491</v>
      </c>
    </row>
    <row r="15" spans="1:9" x14ac:dyDescent="0.25">
      <c r="A15" s="63"/>
      <c r="B15" s="59" t="s">
        <v>7</v>
      </c>
      <c r="C15" s="60" t="s">
        <v>8</v>
      </c>
      <c r="D15" s="61">
        <v>628192</v>
      </c>
      <c r="E15" s="61">
        <v>672563</v>
      </c>
      <c r="F15" s="61">
        <v>6085014</v>
      </c>
      <c r="G15" s="61">
        <v>6452292</v>
      </c>
      <c r="H15" s="61">
        <v>367278</v>
      </c>
      <c r="I15" s="62">
        <f t="shared" si="0"/>
        <v>6.0357790466874803</v>
      </c>
    </row>
    <row r="16" spans="1:9" x14ac:dyDescent="0.25">
      <c r="A16" s="63"/>
      <c r="B16" s="64"/>
      <c r="C16" s="60" t="s">
        <v>9</v>
      </c>
      <c r="D16" s="61">
        <v>326181</v>
      </c>
      <c r="E16" s="61">
        <v>308233</v>
      </c>
      <c r="F16" s="61">
        <v>2666477</v>
      </c>
      <c r="G16" s="61">
        <v>2740111</v>
      </c>
      <c r="H16" s="61">
        <v>73634</v>
      </c>
      <c r="I16" s="62">
        <f t="shared" si="0"/>
        <v>2.7614714096540069</v>
      </c>
    </row>
    <row r="17" spans="1:9" x14ac:dyDescent="0.25">
      <c r="A17" s="64"/>
      <c r="B17" s="69" t="s">
        <v>10</v>
      </c>
      <c r="C17" s="60" t="s">
        <v>11</v>
      </c>
      <c r="D17" s="61">
        <v>318713</v>
      </c>
      <c r="E17" s="61">
        <v>353878</v>
      </c>
      <c r="F17" s="61">
        <v>3155254</v>
      </c>
      <c r="G17" s="61">
        <v>3091493</v>
      </c>
      <c r="H17" s="61">
        <v>-63761</v>
      </c>
      <c r="I17" s="62">
        <f t="shared" si="0"/>
        <v>-2.0207881837722113</v>
      </c>
    </row>
    <row r="18" spans="1:9" x14ac:dyDescent="0.25">
      <c r="A18" s="70"/>
      <c r="B18" s="70"/>
      <c r="C18" s="66" t="s">
        <v>2</v>
      </c>
      <c r="D18" s="67">
        <v>1290580</v>
      </c>
      <c r="E18" s="67">
        <v>1354164</v>
      </c>
      <c r="F18" s="67">
        <v>12116278</v>
      </c>
      <c r="G18" s="67">
        <v>12474592</v>
      </c>
      <c r="H18" s="67">
        <v>358314</v>
      </c>
      <c r="I18" s="68">
        <f t="shared" si="0"/>
        <v>2.9572943110087095</v>
      </c>
    </row>
    <row r="19" spans="1:9" x14ac:dyDescent="0.25">
      <c r="A19" s="71"/>
      <c r="B19" s="71"/>
      <c r="C19" s="72" t="s">
        <v>1</v>
      </c>
      <c r="D19" s="73">
        <f>+D13+D18</f>
        <v>40252439</v>
      </c>
      <c r="E19" s="73">
        <f t="shared" ref="E19:G19" si="1">+E13+E18</f>
        <v>41808766</v>
      </c>
      <c r="F19" s="73">
        <f t="shared" si="1"/>
        <v>382090645</v>
      </c>
      <c r="G19" s="73">
        <f t="shared" si="1"/>
        <v>400283209</v>
      </c>
      <c r="H19" s="73">
        <f t="shared" ref="H19" si="2">G19-F19</f>
        <v>18192564</v>
      </c>
      <c r="I19" s="74">
        <f t="shared" si="0"/>
        <v>4.7613214921815228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7261715</v>
      </c>
      <c r="E21" s="61">
        <v>7801492</v>
      </c>
      <c r="F21" s="61">
        <v>63638373</v>
      </c>
      <c r="G21" s="61">
        <v>73359228</v>
      </c>
      <c r="H21" s="61">
        <v>9720855</v>
      </c>
      <c r="I21" s="62">
        <f t="shared" ref="I21:I31" si="3">((G21*100/F21)-100)</f>
        <v>15.275146962038136</v>
      </c>
    </row>
    <row r="22" spans="1:9" x14ac:dyDescent="0.25">
      <c r="A22" s="63"/>
      <c r="B22" s="64"/>
      <c r="C22" s="60" t="s">
        <v>22</v>
      </c>
      <c r="D22" s="61">
        <v>6583012</v>
      </c>
      <c r="E22" s="61">
        <v>7255110</v>
      </c>
      <c r="F22" s="61">
        <v>58281111</v>
      </c>
      <c r="G22" s="61">
        <v>65624263</v>
      </c>
      <c r="H22" s="61">
        <v>7343152</v>
      </c>
      <c r="I22" s="62">
        <f t="shared" si="3"/>
        <v>12.599540183782707</v>
      </c>
    </row>
    <row r="23" spans="1:9" x14ac:dyDescent="0.25">
      <c r="A23" s="63"/>
      <c r="B23" s="69" t="s">
        <v>23</v>
      </c>
      <c r="C23" s="60" t="s">
        <v>24</v>
      </c>
      <c r="D23" s="61">
        <v>3678390</v>
      </c>
      <c r="E23" s="61">
        <v>3825719</v>
      </c>
      <c r="F23" s="61">
        <v>36017832</v>
      </c>
      <c r="G23" s="61">
        <v>37712046</v>
      </c>
      <c r="H23" s="61">
        <v>1694214</v>
      </c>
      <c r="I23" s="62">
        <f t="shared" si="3"/>
        <v>4.7038200411396218</v>
      </c>
    </row>
    <row r="24" spans="1:9" x14ac:dyDescent="0.25">
      <c r="A24" s="63"/>
      <c r="B24" s="59" t="s">
        <v>25</v>
      </c>
      <c r="C24" s="60" t="s">
        <v>26</v>
      </c>
      <c r="D24" s="61">
        <v>1068656</v>
      </c>
      <c r="E24" s="61">
        <v>1192100.5</v>
      </c>
      <c r="F24" s="61">
        <v>9919525.5</v>
      </c>
      <c r="G24" s="61">
        <v>11026194.5</v>
      </c>
      <c r="H24" s="61">
        <v>1106669</v>
      </c>
      <c r="I24" s="62">
        <f t="shared" si="3"/>
        <v>11.156471143705417</v>
      </c>
    </row>
    <row r="25" spans="1:9" x14ac:dyDescent="0.25">
      <c r="A25" s="63"/>
      <c r="B25" s="63"/>
      <c r="C25" s="60" t="s">
        <v>21</v>
      </c>
      <c r="D25" s="61">
        <v>563941</v>
      </c>
      <c r="E25" s="61">
        <v>601479.5</v>
      </c>
      <c r="F25" s="61">
        <v>4758536</v>
      </c>
      <c r="G25" s="61">
        <v>5563618.5</v>
      </c>
      <c r="H25" s="61">
        <v>805082.5</v>
      </c>
      <c r="I25" s="62">
        <f t="shared" si="3"/>
        <v>16.918701466165217</v>
      </c>
    </row>
    <row r="26" spans="1:9" x14ac:dyDescent="0.25">
      <c r="A26" s="63"/>
      <c r="B26" s="59" t="s">
        <v>27</v>
      </c>
      <c r="C26" s="60" t="s">
        <v>28</v>
      </c>
      <c r="D26" s="61">
        <v>1865836</v>
      </c>
      <c r="E26" s="61">
        <v>2052058</v>
      </c>
      <c r="F26" s="61">
        <v>21393663</v>
      </c>
      <c r="G26" s="61">
        <v>22694690</v>
      </c>
      <c r="H26" s="61">
        <v>1301027</v>
      </c>
      <c r="I26" s="62">
        <f t="shared" si="3"/>
        <v>6.0813662438265084</v>
      </c>
    </row>
    <row r="27" spans="1:9" x14ac:dyDescent="0.25">
      <c r="A27" s="63"/>
      <c r="B27" s="64"/>
      <c r="C27" s="60" t="s">
        <v>29</v>
      </c>
      <c r="D27" s="61">
        <v>565010</v>
      </c>
      <c r="E27" s="61">
        <v>634625</v>
      </c>
      <c r="F27" s="61">
        <v>3519867</v>
      </c>
      <c r="G27" s="61">
        <v>4223147</v>
      </c>
      <c r="H27" s="61">
        <v>703280</v>
      </c>
      <c r="I27" s="62">
        <f t="shared" si="3"/>
        <v>19.980300392031864</v>
      </c>
    </row>
    <row r="28" spans="1:9" x14ac:dyDescent="0.25">
      <c r="A28" s="63"/>
      <c r="B28" s="69" t="s">
        <v>30</v>
      </c>
      <c r="C28" s="60" t="s">
        <v>31</v>
      </c>
      <c r="D28" s="61">
        <v>234292</v>
      </c>
      <c r="E28" s="61">
        <v>292021</v>
      </c>
      <c r="F28" s="61">
        <v>3281324</v>
      </c>
      <c r="G28" s="61">
        <v>3667285</v>
      </c>
      <c r="H28" s="61">
        <v>385961</v>
      </c>
      <c r="I28" s="62">
        <f t="shared" si="3"/>
        <v>11.762355683254683</v>
      </c>
    </row>
    <row r="29" spans="1:9" x14ac:dyDescent="0.25">
      <c r="A29" s="63"/>
      <c r="B29" s="59" t="s">
        <v>32</v>
      </c>
      <c r="C29" s="60" t="s">
        <v>33</v>
      </c>
      <c r="D29" s="61">
        <v>10625</v>
      </c>
      <c r="E29" s="61">
        <v>11410</v>
      </c>
      <c r="F29" s="61">
        <v>101894</v>
      </c>
      <c r="G29" s="61">
        <v>110837</v>
      </c>
      <c r="H29" s="61">
        <v>8943</v>
      </c>
      <c r="I29" s="62">
        <f t="shared" si="3"/>
        <v>8.776768013818284</v>
      </c>
    </row>
    <row r="30" spans="1:9" x14ac:dyDescent="0.25">
      <c r="A30" s="63"/>
      <c r="B30" s="63"/>
      <c r="C30" s="60" t="s">
        <v>34</v>
      </c>
      <c r="D30" s="61">
        <v>132948143</v>
      </c>
      <c r="E30" s="61">
        <v>148545676</v>
      </c>
      <c r="F30" s="61">
        <v>1202862556</v>
      </c>
      <c r="G30" s="61">
        <v>1330982253</v>
      </c>
      <c r="H30" s="61">
        <v>128119697</v>
      </c>
      <c r="I30" s="62">
        <f t="shared" si="3"/>
        <v>10.651233290198121</v>
      </c>
    </row>
    <row r="31" spans="1:9" x14ac:dyDescent="0.25">
      <c r="A31" s="76"/>
      <c r="B31" s="77"/>
      <c r="C31" s="60" t="s">
        <v>35</v>
      </c>
      <c r="D31" s="61">
        <v>409</v>
      </c>
      <c r="E31" s="61">
        <v>425</v>
      </c>
      <c r="F31" s="61">
        <v>2623</v>
      </c>
      <c r="G31" s="61">
        <v>2872</v>
      </c>
      <c r="H31" s="61">
        <v>249</v>
      </c>
      <c r="I31" s="62">
        <f t="shared" si="3"/>
        <v>9.4929470072436146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906111</v>
      </c>
      <c r="C7" s="37">
        <v>1216636</v>
      </c>
      <c r="D7" s="37">
        <v>11500769</v>
      </c>
      <c r="E7" s="37">
        <v>11852179</v>
      </c>
      <c r="F7" s="10">
        <f>((E7*100)/D7)-100</f>
        <v>3.0555348081506537</v>
      </c>
      <c r="G7" s="1"/>
      <c r="H7" s="1"/>
      <c r="I7" s="1"/>
    </row>
    <row r="8" spans="1:12" x14ac:dyDescent="0.25">
      <c r="A8" s="11" t="s">
        <v>42</v>
      </c>
      <c r="B8" s="38">
        <v>273504</v>
      </c>
      <c r="C8" s="38">
        <v>248936</v>
      </c>
      <c r="D8" s="38">
        <v>3025724</v>
      </c>
      <c r="E8" s="38">
        <v>3209000</v>
      </c>
      <c r="F8" s="13">
        <f t="shared" ref="F8:F35" si="0">((E8*100)/D8)-100</f>
        <v>6.057261005960882</v>
      </c>
      <c r="G8" s="1"/>
      <c r="H8" s="1"/>
      <c r="I8" s="1"/>
    </row>
    <row r="9" spans="1:12" x14ac:dyDescent="0.25">
      <c r="A9" s="8" t="s">
        <v>43</v>
      </c>
      <c r="B9" s="37">
        <v>762542</v>
      </c>
      <c r="C9" s="37">
        <v>606560</v>
      </c>
      <c r="D9" s="37">
        <v>5506726</v>
      </c>
      <c r="E9" s="37">
        <v>5425284</v>
      </c>
      <c r="F9" s="10">
        <f t="shared" si="0"/>
        <v>-1.4789550088382839</v>
      </c>
      <c r="G9" s="1"/>
      <c r="H9" s="1"/>
      <c r="I9" s="1"/>
    </row>
    <row r="10" spans="1:12" x14ac:dyDescent="0.25">
      <c r="A10" s="11" t="s">
        <v>44</v>
      </c>
      <c r="B10" s="38">
        <v>465154</v>
      </c>
      <c r="C10" s="38">
        <v>434867</v>
      </c>
      <c r="D10" s="38">
        <v>5113790</v>
      </c>
      <c r="E10" s="38">
        <v>4715540</v>
      </c>
      <c r="F10" s="13">
        <f t="shared" si="0"/>
        <v>-7.7877660208964414</v>
      </c>
      <c r="G10" s="1"/>
      <c r="H10" s="1"/>
      <c r="I10" s="1"/>
    </row>
    <row r="11" spans="1:12" x14ac:dyDescent="0.25">
      <c r="A11" s="8" t="s">
        <v>45</v>
      </c>
      <c r="B11" s="37">
        <v>6685066</v>
      </c>
      <c r="C11" s="37">
        <v>6478405</v>
      </c>
      <c r="D11" s="37">
        <v>59372315</v>
      </c>
      <c r="E11" s="37">
        <v>61802114</v>
      </c>
      <c r="F11" s="10">
        <f t="shared" si="0"/>
        <v>4.0924781187999884</v>
      </c>
      <c r="G11" s="1"/>
      <c r="H11" s="1"/>
      <c r="I11" s="1"/>
    </row>
    <row r="12" spans="1:12" x14ac:dyDescent="0.25">
      <c r="A12" s="11" t="s">
        <v>46</v>
      </c>
      <c r="B12" s="38">
        <v>454653</v>
      </c>
      <c r="C12" s="38">
        <v>480248</v>
      </c>
      <c r="D12" s="38">
        <v>5019073</v>
      </c>
      <c r="E12" s="38">
        <v>6143642</v>
      </c>
      <c r="F12" s="13">
        <f t="shared" si="0"/>
        <v>22.40591041413424</v>
      </c>
      <c r="G12" s="1"/>
      <c r="H12" s="1"/>
      <c r="I12" s="1"/>
    </row>
    <row r="13" spans="1:12" x14ac:dyDescent="0.25">
      <c r="A13" s="8" t="s">
        <v>47</v>
      </c>
      <c r="B13" s="37">
        <v>1257934</v>
      </c>
      <c r="C13" s="37">
        <v>1087997</v>
      </c>
      <c r="D13" s="37">
        <v>12486614</v>
      </c>
      <c r="E13" s="37">
        <v>12621221</v>
      </c>
      <c r="F13" s="10">
        <f t="shared" si="0"/>
        <v>1.0780104197983604</v>
      </c>
      <c r="G13" s="1"/>
      <c r="H13" s="1"/>
      <c r="I13" s="1"/>
    </row>
    <row r="14" spans="1:12" x14ac:dyDescent="0.25">
      <c r="A14" s="11" t="s">
        <v>48</v>
      </c>
      <c r="B14" s="38">
        <v>4019923</v>
      </c>
      <c r="C14" s="38">
        <v>4581913</v>
      </c>
      <c r="D14" s="38">
        <v>39446732</v>
      </c>
      <c r="E14" s="38">
        <v>42836811</v>
      </c>
      <c r="F14" s="13">
        <f t="shared" si="0"/>
        <v>8.5940680713423916</v>
      </c>
      <c r="G14" s="1"/>
      <c r="H14" s="1"/>
      <c r="I14" s="1"/>
    </row>
    <row r="15" spans="1:12" x14ac:dyDescent="0.25">
      <c r="A15" s="8" t="s">
        <v>49</v>
      </c>
      <c r="B15" s="37">
        <v>3479497</v>
      </c>
      <c r="C15" s="37">
        <v>3093611</v>
      </c>
      <c r="D15" s="37">
        <v>31769518</v>
      </c>
      <c r="E15" s="37">
        <v>32359762</v>
      </c>
      <c r="F15" s="10">
        <f t="shared" si="0"/>
        <v>1.8578940983618253</v>
      </c>
      <c r="G15" s="1"/>
      <c r="H15" s="1"/>
      <c r="I15" s="1"/>
    </row>
    <row r="16" spans="1:12" x14ac:dyDescent="0.25">
      <c r="A16" s="11" t="s">
        <v>50</v>
      </c>
      <c r="B16" s="38">
        <v>2031984</v>
      </c>
      <c r="C16" s="38">
        <v>1960724</v>
      </c>
      <c r="D16" s="38">
        <v>21416341</v>
      </c>
      <c r="E16" s="38">
        <v>19485988</v>
      </c>
      <c r="F16" s="13">
        <f t="shared" si="0"/>
        <v>-9.0134584614617381</v>
      </c>
      <c r="G16" s="1"/>
      <c r="H16" s="1"/>
      <c r="I16" s="1"/>
    </row>
    <row r="17" spans="1:9" x14ac:dyDescent="0.25">
      <c r="A17" s="8" t="s">
        <v>51</v>
      </c>
      <c r="B17" s="37">
        <v>1103396</v>
      </c>
      <c r="C17" s="37">
        <v>1026148</v>
      </c>
      <c r="D17" s="37">
        <v>10990494</v>
      </c>
      <c r="E17" s="37">
        <v>10925767</v>
      </c>
      <c r="F17" s="10">
        <f t="shared" si="0"/>
        <v>-0.58893622070127094</v>
      </c>
      <c r="G17" s="1"/>
      <c r="H17" s="1"/>
      <c r="I17" s="1"/>
    </row>
    <row r="18" spans="1:9" x14ac:dyDescent="0.25">
      <c r="A18" s="11" t="s">
        <v>52</v>
      </c>
      <c r="B18" s="38">
        <v>197021</v>
      </c>
      <c r="C18" s="38">
        <v>164455</v>
      </c>
      <c r="D18" s="38">
        <v>2055570</v>
      </c>
      <c r="E18" s="38">
        <v>2163035</v>
      </c>
      <c r="F18" s="13">
        <f t="shared" si="0"/>
        <v>5.2279902897979582</v>
      </c>
      <c r="G18" s="1"/>
      <c r="H18" s="1"/>
      <c r="I18" s="1"/>
    </row>
    <row r="19" spans="1:9" x14ac:dyDescent="0.25">
      <c r="A19" s="8" t="s">
        <v>53</v>
      </c>
      <c r="B19" s="37">
        <v>978042</v>
      </c>
      <c r="C19" s="37">
        <v>1191493</v>
      </c>
      <c r="D19" s="37">
        <v>8545813</v>
      </c>
      <c r="E19" s="37">
        <v>9161037</v>
      </c>
      <c r="F19" s="10">
        <f t="shared" si="0"/>
        <v>7.1991278067984865</v>
      </c>
      <c r="G19" s="1"/>
      <c r="H19" s="1"/>
      <c r="I19" s="1"/>
    </row>
    <row r="20" spans="1:9" x14ac:dyDescent="0.25">
      <c r="A20" s="11" t="s">
        <v>54</v>
      </c>
      <c r="B20" s="38">
        <v>2105835</v>
      </c>
      <c r="C20" s="38">
        <v>1762191</v>
      </c>
      <c r="D20" s="38">
        <v>17019410</v>
      </c>
      <c r="E20" s="38">
        <v>17307283</v>
      </c>
      <c r="F20" s="13">
        <f t="shared" si="0"/>
        <v>1.6914393624690831</v>
      </c>
      <c r="G20" s="1"/>
      <c r="H20" s="1"/>
      <c r="I20" s="1"/>
    </row>
    <row r="21" spans="1:9" x14ac:dyDescent="0.25">
      <c r="A21" s="8" t="s">
        <v>55</v>
      </c>
      <c r="B21" s="37">
        <v>1760990</v>
      </c>
      <c r="C21" s="37">
        <v>1867494</v>
      </c>
      <c r="D21" s="37">
        <v>17015233</v>
      </c>
      <c r="E21" s="37">
        <v>17125490</v>
      </c>
      <c r="F21" s="10">
        <f t="shared" si="0"/>
        <v>0.64798995112202817</v>
      </c>
      <c r="G21" s="1"/>
      <c r="H21" s="1"/>
      <c r="I21" s="1"/>
    </row>
    <row r="22" spans="1:9" x14ac:dyDescent="0.25">
      <c r="A22" s="11" t="s">
        <v>56</v>
      </c>
      <c r="B22" s="38">
        <v>2165323</v>
      </c>
      <c r="C22" s="38">
        <v>2570108</v>
      </c>
      <c r="D22" s="38">
        <v>20973786</v>
      </c>
      <c r="E22" s="38">
        <v>22832028</v>
      </c>
      <c r="F22" s="13">
        <f t="shared" si="0"/>
        <v>8.8598310290760054</v>
      </c>
      <c r="G22" s="1"/>
      <c r="H22" s="1"/>
      <c r="I22" s="1"/>
    </row>
    <row r="23" spans="1:9" x14ac:dyDescent="0.25">
      <c r="A23" s="8" t="s">
        <v>57</v>
      </c>
      <c r="B23" s="37">
        <v>657224</v>
      </c>
      <c r="C23" s="37">
        <v>528700</v>
      </c>
      <c r="D23" s="37">
        <v>4725793</v>
      </c>
      <c r="E23" s="37">
        <v>5399870</v>
      </c>
      <c r="F23" s="10">
        <f t="shared" si="0"/>
        <v>14.263785993165598</v>
      </c>
      <c r="G23" s="1"/>
      <c r="H23" s="1"/>
      <c r="I23" s="1"/>
    </row>
    <row r="24" spans="1:9" x14ac:dyDescent="0.25">
      <c r="A24" s="11" t="s">
        <v>58</v>
      </c>
      <c r="B24" s="38">
        <v>164869</v>
      </c>
      <c r="C24" s="38">
        <v>245656</v>
      </c>
      <c r="D24" s="38">
        <v>1546982</v>
      </c>
      <c r="E24" s="38">
        <v>1664514</v>
      </c>
      <c r="F24" s="13">
        <f t="shared" si="0"/>
        <v>7.59750275051681</v>
      </c>
      <c r="G24" s="1"/>
      <c r="H24" s="1"/>
      <c r="I24" s="1"/>
    </row>
    <row r="25" spans="1:9" x14ac:dyDescent="0.25">
      <c r="A25" s="8" t="s">
        <v>59</v>
      </c>
      <c r="B25" s="37">
        <v>65043</v>
      </c>
      <c r="C25" s="37">
        <v>75122</v>
      </c>
      <c r="D25" s="37">
        <v>705342</v>
      </c>
      <c r="E25" s="37">
        <v>684211</v>
      </c>
      <c r="F25" s="10">
        <f t="shared" si="0"/>
        <v>-2.9958516577773651</v>
      </c>
      <c r="G25" s="1"/>
      <c r="H25" s="1"/>
      <c r="I25" s="1"/>
    </row>
    <row r="26" spans="1:9" x14ac:dyDescent="0.25">
      <c r="A26" s="11" t="s">
        <v>60</v>
      </c>
      <c r="B26" s="38">
        <v>254877</v>
      </c>
      <c r="C26" s="38">
        <v>229164</v>
      </c>
      <c r="D26" s="38">
        <v>2425353</v>
      </c>
      <c r="E26" s="38">
        <v>2328256</v>
      </c>
      <c r="F26" s="13">
        <f t="shared" si="0"/>
        <v>-4.0034172345221464</v>
      </c>
      <c r="G26" s="1"/>
      <c r="H26" s="1"/>
      <c r="I26" s="1"/>
    </row>
    <row r="27" spans="1:9" x14ac:dyDescent="0.25">
      <c r="A27" s="8" t="s">
        <v>61</v>
      </c>
      <c r="B27" s="37">
        <v>525202</v>
      </c>
      <c r="C27" s="37">
        <v>452263</v>
      </c>
      <c r="D27" s="37">
        <v>4590799</v>
      </c>
      <c r="E27" s="37">
        <v>4164876</v>
      </c>
      <c r="F27" s="10">
        <f t="shared" si="0"/>
        <v>-9.2777531754276339</v>
      </c>
      <c r="G27" s="1"/>
      <c r="H27" s="1"/>
      <c r="I27" s="1"/>
    </row>
    <row r="28" spans="1:9" x14ac:dyDescent="0.25">
      <c r="A28" s="11" t="s">
        <v>62</v>
      </c>
      <c r="B28" s="38">
        <v>1752316</v>
      </c>
      <c r="C28" s="38">
        <v>1763397</v>
      </c>
      <c r="D28" s="38">
        <v>16623883</v>
      </c>
      <c r="E28" s="38">
        <v>16513563</v>
      </c>
      <c r="F28" s="13">
        <f t="shared" si="0"/>
        <v>-0.66362353488652559</v>
      </c>
      <c r="G28" s="1"/>
      <c r="H28" s="1"/>
      <c r="I28" s="1"/>
    </row>
    <row r="29" spans="1:9" x14ac:dyDescent="0.25">
      <c r="A29" s="8" t="s">
        <v>63</v>
      </c>
      <c r="B29" s="37">
        <v>517398</v>
      </c>
      <c r="C29" s="37">
        <v>630200</v>
      </c>
      <c r="D29" s="37">
        <v>4918954</v>
      </c>
      <c r="E29" s="37">
        <v>5223760</v>
      </c>
      <c r="F29" s="10">
        <f t="shared" si="0"/>
        <v>6.1965613014474172</v>
      </c>
      <c r="G29" s="1"/>
      <c r="H29" s="1"/>
      <c r="I29" s="1"/>
    </row>
    <row r="30" spans="1:9" x14ac:dyDescent="0.25">
      <c r="A30" s="11" t="s">
        <v>64</v>
      </c>
      <c r="B30" s="38">
        <v>446442</v>
      </c>
      <c r="C30" s="38">
        <v>410713</v>
      </c>
      <c r="D30" s="38">
        <v>4447522</v>
      </c>
      <c r="E30" s="38">
        <v>3912222</v>
      </c>
      <c r="F30" s="13">
        <f t="shared" si="0"/>
        <v>-12.035915730152652</v>
      </c>
      <c r="G30" s="1"/>
      <c r="H30" s="1"/>
      <c r="I30" s="1"/>
    </row>
    <row r="31" spans="1:9" x14ac:dyDescent="0.25">
      <c r="A31" s="8" t="s">
        <v>65</v>
      </c>
      <c r="B31" s="37">
        <v>2713528</v>
      </c>
      <c r="C31" s="37">
        <v>3456887</v>
      </c>
      <c r="D31" s="37">
        <v>26149252</v>
      </c>
      <c r="E31" s="37">
        <v>30311109</v>
      </c>
      <c r="F31" s="10">
        <f t="shared" si="0"/>
        <v>15.915778393967059</v>
      </c>
      <c r="G31" s="1"/>
      <c r="H31" s="1"/>
      <c r="I31" s="1"/>
    </row>
    <row r="32" spans="1:9" x14ac:dyDescent="0.25">
      <c r="A32" s="11" t="s">
        <v>66</v>
      </c>
      <c r="B32" s="38">
        <v>3917569</v>
      </c>
      <c r="C32" s="38">
        <v>4673074</v>
      </c>
      <c r="D32" s="38">
        <v>39343651</v>
      </c>
      <c r="E32" s="38">
        <v>44536610</v>
      </c>
      <c r="F32" s="13">
        <f t="shared" si="0"/>
        <v>13.198975865254596</v>
      </c>
      <c r="G32" s="1"/>
      <c r="H32" s="1"/>
      <c r="I32" s="1"/>
    </row>
    <row r="33" spans="1:9" x14ac:dyDescent="0.25">
      <c r="A33" s="8" t="s">
        <v>67</v>
      </c>
      <c r="B33" s="37">
        <v>498338</v>
      </c>
      <c r="C33" s="37">
        <v>492227</v>
      </c>
      <c r="D33" s="37">
        <v>4382984</v>
      </c>
      <c r="E33" s="37">
        <v>4640044</v>
      </c>
      <c r="F33" s="10">
        <f t="shared" si="0"/>
        <v>5.8649541043270972</v>
      </c>
      <c r="G33" s="1"/>
      <c r="H33" s="1"/>
      <c r="I33" s="1"/>
    </row>
    <row r="34" spans="1:9" x14ac:dyDescent="0.25">
      <c r="A34" s="11" t="s">
        <v>68</v>
      </c>
      <c r="B34" s="38">
        <v>92658</v>
      </c>
      <c r="C34" s="38">
        <v>79577</v>
      </c>
      <c r="D34" s="38">
        <v>972222</v>
      </c>
      <c r="E34" s="38">
        <v>937993</v>
      </c>
      <c r="F34" s="13">
        <f t="shared" si="0"/>
        <v>-3.5206979475881042</v>
      </c>
      <c r="G34" s="1"/>
      <c r="H34" s="1"/>
      <c r="I34" s="1"/>
    </row>
    <row r="35" spans="1:9" x14ac:dyDescent="0.25">
      <c r="A35" s="14" t="s">
        <v>69</v>
      </c>
      <c r="B35" s="15">
        <f>SUM(B7:B34)</f>
        <v>40252439</v>
      </c>
      <c r="C35" s="15">
        <f t="shared" ref="C35:E35" si="1">SUM(C7:C34)</f>
        <v>41808766</v>
      </c>
      <c r="D35" s="15">
        <f t="shared" si="1"/>
        <v>382090645</v>
      </c>
      <c r="E35" s="15">
        <f t="shared" si="1"/>
        <v>400283209</v>
      </c>
      <c r="F35" s="16">
        <f t="shared" si="0"/>
        <v>4.7613214921815228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11852179</v>
      </c>
      <c r="C38" s="41">
        <f>D7</f>
        <v>11500769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61802114</v>
      </c>
      <c r="G38" s="42">
        <f>LOOKUP(E38,$A$38:$A$65,$C$38:$C$65)</f>
        <v>59372315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3209000</v>
      </c>
      <c r="C39" s="41">
        <f t="shared" ref="C39:C65" si="5">D8</f>
        <v>3025724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44536610</v>
      </c>
      <c r="G39" s="42">
        <f t="shared" ref="G39:G65" si="8">LOOKUP(E39,$A$38:$A$65,$C$38:$C$65)</f>
        <v>39343651</v>
      </c>
    </row>
    <row r="40" spans="1:9" x14ac:dyDescent="0.25">
      <c r="A40" s="42" t="str">
        <f t="shared" si="3"/>
        <v>ALMERIA</v>
      </c>
      <c r="B40" s="41">
        <f t="shared" si="4"/>
        <v>5425284</v>
      </c>
      <c r="C40" s="41">
        <f t="shared" si="5"/>
        <v>5506726</v>
      </c>
      <c r="D40" s="41">
        <f t="shared" si="6"/>
        <v>16</v>
      </c>
      <c r="E40" s="42" t="str">
        <f t="shared" si="2"/>
        <v>BARCELONA</v>
      </c>
      <c r="F40" s="42">
        <f t="shared" si="7"/>
        <v>42836811</v>
      </c>
      <c r="G40" s="42">
        <f t="shared" si="8"/>
        <v>39446732</v>
      </c>
    </row>
    <row r="41" spans="1:9" x14ac:dyDescent="0.25">
      <c r="A41" s="42" t="str">
        <f t="shared" si="3"/>
        <v>AVILES</v>
      </c>
      <c r="B41" s="41">
        <f t="shared" si="4"/>
        <v>4715540</v>
      </c>
      <c r="C41" s="41">
        <f t="shared" si="5"/>
        <v>5113790</v>
      </c>
      <c r="D41" s="41">
        <f t="shared" si="6"/>
        <v>19</v>
      </c>
      <c r="E41" s="42" t="str">
        <f t="shared" si="2"/>
        <v>BILBAO</v>
      </c>
      <c r="F41" s="42">
        <f t="shared" si="7"/>
        <v>32359762</v>
      </c>
      <c r="G41" s="42">
        <f t="shared" si="8"/>
        <v>31769518</v>
      </c>
    </row>
    <row r="42" spans="1:9" x14ac:dyDescent="0.25">
      <c r="A42" s="42" t="str">
        <f t="shared" si="3"/>
        <v>BAHIA DE ALGECIRAS</v>
      </c>
      <c r="B42" s="41">
        <f t="shared" si="4"/>
        <v>61802114</v>
      </c>
      <c r="C42" s="41">
        <f t="shared" si="5"/>
        <v>59372315</v>
      </c>
      <c r="D42" s="41">
        <f t="shared" si="6"/>
        <v>1</v>
      </c>
      <c r="E42" s="42" t="str">
        <f t="shared" si="2"/>
        <v>TARRAGONA</v>
      </c>
      <c r="F42" s="42">
        <f t="shared" si="7"/>
        <v>30311109</v>
      </c>
      <c r="G42" s="42">
        <f t="shared" si="8"/>
        <v>26149252</v>
      </c>
    </row>
    <row r="43" spans="1:9" x14ac:dyDescent="0.25">
      <c r="A43" s="42" t="str">
        <f t="shared" si="3"/>
        <v>BAHIA DE CADIZ</v>
      </c>
      <c r="B43" s="41">
        <f t="shared" si="4"/>
        <v>6143642</v>
      </c>
      <c r="C43" s="41">
        <f t="shared" si="5"/>
        <v>5019073</v>
      </c>
      <c r="D43" s="41">
        <f t="shared" si="6"/>
        <v>15</v>
      </c>
      <c r="E43" s="42" t="str">
        <f t="shared" si="2"/>
        <v>LAS PALMAS</v>
      </c>
      <c r="F43" s="42">
        <f t="shared" si="7"/>
        <v>22832028</v>
      </c>
      <c r="G43" s="42">
        <f t="shared" si="8"/>
        <v>20973786</v>
      </c>
    </row>
    <row r="44" spans="1:9" x14ac:dyDescent="0.25">
      <c r="A44" s="42" t="str">
        <f t="shared" si="3"/>
        <v>BALEARES</v>
      </c>
      <c r="B44" s="41">
        <f t="shared" si="4"/>
        <v>12621221</v>
      </c>
      <c r="C44" s="41">
        <f t="shared" si="5"/>
        <v>12486614</v>
      </c>
      <c r="D44" s="41">
        <f t="shared" si="6"/>
        <v>11</v>
      </c>
      <c r="E44" s="42" t="str">
        <f t="shared" si="2"/>
        <v>CARTAGENA</v>
      </c>
      <c r="F44" s="42">
        <f t="shared" si="7"/>
        <v>19485988</v>
      </c>
      <c r="G44" s="42">
        <f t="shared" si="8"/>
        <v>21416341</v>
      </c>
    </row>
    <row r="45" spans="1:9" x14ac:dyDescent="0.25">
      <c r="A45" s="42" t="str">
        <f t="shared" si="3"/>
        <v>BARCELONA</v>
      </c>
      <c r="B45" s="41">
        <f t="shared" si="4"/>
        <v>42836811</v>
      </c>
      <c r="C45" s="41">
        <f t="shared" si="5"/>
        <v>39446732</v>
      </c>
      <c r="D45" s="41">
        <f t="shared" si="6"/>
        <v>3</v>
      </c>
      <c r="E45" s="42" t="str">
        <f t="shared" si="2"/>
        <v>GIJON</v>
      </c>
      <c r="F45" s="42">
        <f t="shared" si="7"/>
        <v>17307283</v>
      </c>
      <c r="G45" s="42">
        <f t="shared" si="8"/>
        <v>17019410</v>
      </c>
    </row>
    <row r="46" spans="1:9" x14ac:dyDescent="0.25">
      <c r="A46" s="42" t="str">
        <f t="shared" si="3"/>
        <v>BILBAO</v>
      </c>
      <c r="B46" s="41">
        <f t="shared" si="4"/>
        <v>32359762</v>
      </c>
      <c r="C46" s="41">
        <f t="shared" si="5"/>
        <v>31769518</v>
      </c>
      <c r="D46" s="41">
        <f t="shared" si="6"/>
        <v>4</v>
      </c>
      <c r="E46" s="42" t="str">
        <f t="shared" si="2"/>
        <v>HUELVA</v>
      </c>
      <c r="F46" s="42">
        <f t="shared" si="7"/>
        <v>17125490</v>
      </c>
      <c r="G46" s="42">
        <f t="shared" si="8"/>
        <v>17015233</v>
      </c>
    </row>
    <row r="47" spans="1:9" x14ac:dyDescent="0.25">
      <c r="A47" s="42" t="str">
        <f t="shared" si="3"/>
        <v>CARTAGENA</v>
      </c>
      <c r="B47" s="41">
        <f t="shared" si="4"/>
        <v>19485988</v>
      </c>
      <c r="C47" s="41">
        <f t="shared" si="5"/>
        <v>21416341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16513563</v>
      </c>
      <c r="G47" s="42">
        <f t="shared" si="8"/>
        <v>16623883</v>
      </c>
    </row>
    <row r="48" spans="1:9" x14ac:dyDescent="0.25">
      <c r="A48" s="42" t="str">
        <f t="shared" si="3"/>
        <v>CASTELLON</v>
      </c>
      <c r="B48" s="41">
        <f t="shared" si="4"/>
        <v>10925767</v>
      </c>
      <c r="C48" s="41">
        <f t="shared" si="5"/>
        <v>10990494</v>
      </c>
      <c r="D48" s="41">
        <f t="shared" si="6"/>
        <v>13</v>
      </c>
      <c r="E48" s="42" t="str">
        <f t="shared" si="2"/>
        <v>BALEARES</v>
      </c>
      <c r="F48" s="42">
        <f t="shared" si="7"/>
        <v>12621221</v>
      </c>
      <c r="G48" s="42">
        <f t="shared" si="8"/>
        <v>12486614</v>
      </c>
    </row>
    <row r="49" spans="1:7" x14ac:dyDescent="0.25">
      <c r="A49" s="42" t="str">
        <f t="shared" si="3"/>
        <v>CEUTA</v>
      </c>
      <c r="B49" s="41">
        <f t="shared" si="4"/>
        <v>2163035</v>
      </c>
      <c r="C49" s="41">
        <f t="shared" si="5"/>
        <v>2055570</v>
      </c>
      <c r="D49" s="41">
        <f t="shared" si="6"/>
        <v>25</v>
      </c>
      <c r="E49" s="42" t="str">
        <f t="shared" si="2"/>
        <v>A CORUÑA</v>
      </c>
      <c r="F49" s="42">
        <f t="shared" si="7"/>
        <v>11852179</v>
      </c>
      <c r="G49" s="42">
        <f t="shared" si="8"/>
        <v>11500769</v>
      </c>
    </row>
    <row r="50" spans="1:7" x14ac:dyDescent="0.25">
      <c r="A50" s="42" t="str">
        <f t="shared" si="3"/>
        <v>FERROL-SAN CIBRAO</v>
      </c>
      <c r="B50" s="41">
        <f t="shared" si="4"/>
        <v>9161037</v>
      </c>
      <c r="C50" s="41">
        <f t="shared" si="5"/>
        <v>8545813</v>
      </c>
      <c r="D50" s="41">
        <f t="shared" si="6"/>
        <v>14</v>
      </c>
      <c r="E50" s="42" t="str">
        <f t="shared" si="2"/>
        <v>CASTELLON</v>
      </c>
      <c r="F50" s="42">
        <f t="shared" si="7"/>
        <v>10925767</v>
      </c>
      <c r="G50" s="42">
        <f t="shared" si="8"/>
        <v>10990494</v>
      </c>
    </row>
    <row r="51" spans="1:7" x14ac:dyDescent="0.25">
      <c r="A51" s="42" t="str">
        <f t="shared" si="3"/>
        <v>GIJON</v>
      </c>
      <c r="B51" s="41">
        <f t="shared" si="4"/>
        <v>17307283</v>
      </c>
      <c r="C51" s="41">
        <f t="shared" si="5"/>
        <v>17019410</v>
      </c>
      <c r="D51" s="41">
        <f t="shared" si="6"/>
        <v>8</v>
      </c>
      <c r="E51" s="42" t="str">
        <f t="shared" si="2"/>
        <v>FERROL-SAN CIBRAO</v>
      </c>
      <c r="F51" s="42">
        <f t="shared" si="7"/>
        <v>9161037</v>
      </c>
      <c r="G51" s="42">
        <f t="shared" si="8"/>
        <v>8545813</v>
      </c>
    </row>
    <row r="52" spans="1:7" x14ac:dyDescent="0.25">
      <c r="A52" s="42" t="str">
        <f t="shared" si="3"/>
        <v>HUELVA</v>
      </c>
      <c r="B52" s="41">
        <f t="shared" si="4"/>
        <v>17125490</v>
      </c>
      <c r="C52" s="41">
        <f t="shared" si="5"/>
        <v>17015233</v>
      </c>
      <c r="D52" s="41">
        <f t="shared" si="6"/>
        <v>9</v>
      </c>
      <c r="E52" s="42" t="str">
        <f t="shared" si="2"/>
        <v>BAHIA DE CADIZ</v>
      </c>
      <c r="F52" s="42">
        <f t="shared" si="7"/>
        <v>6143642</v>
      </c>
      <c r="G52" s="42">
        <f t="shared" si="8"/>
        <v>5019073</v>
      </c>
    </row>
    <row r="53" spans="1:7" x14ac:dyDescent="0.25">
      <c r="A53" s="42" t="str">
        <f t="shared" si="3"/>
        <v>LAS PALMAS</v>
      </c>
      <c r="B53" s="41">
        <f t="shared" si="4"/>
        <v>22832028</v>
      </c>
      <c r="C53" s="41">
        <f t="shared" si="5"/>
        <v>20973786</v>
      </c>
      <c r="D53" s="41">
        <f t="shared" si="6"/>
        <v>6</v>
      </c>
      <c r="E53" s="42" t="str">
        <f t="shared" si="2"/>
        <v>ALMERIA</v>
      </c>
      <c r="F53" s="42">
        <f t="shared" si="7"/>
        <v>5425284</v>
      </c>
      <c r="G53" s="42">
        <f t="shared" si="8"/>
        <v>5506726</v>
      </c>
    </row>
    <row r="54" spans="1:7" x14ac:dyDescent="0.25">
      <c r="A54" s="42" t="str">
        <f t="shared" si="3"/>
        <v>MALAGA</v>
      </c>
      <c r="B54" s="41">
        <f t="shared" si="4"/>
        <v>5399870</v>
      </c>
      <c r="C54" s="41">
        <f t="shared" si="5"/>
        <v>4725793</v>
      </c>
      <c r="D54" s="41">
        <f t="shared" si="6"/>
        <v>17</v>
      </c>
      <c r="E54" s="42" t="str">
        <f t="shared" si="2"/>
        <v>MALAGA</v>
      </c>
      <c r="F54" s="42">
        <f t="shared" si="7"/>
        <v>5399870</v>
      </c>
      <c r="G54" s="42">
        <f t="shared" si="8"/>
        <v>4725793</v>
      </c>
    </row>
    <row r="55" spans="1:7" x14ac:dyDescent="0.25">
      <c r="A55" s="42" t="str">
        <f t="shared" si="3"/>
        <v>MARIN Y RIA DE PONTEVEDRA</v>
      </c>
      <c r="B55" s="41">
        <f t="shared" si="4"/>
        <v>1664514</v>
      </c>
      <c r="C55" s="41">
        <f t="shared" si="5"/>
        <v>1546982</v>
      </c>
      <c r="D55" s="41">
        <f t="shared" si="6"/>
        <v>26</v>
      </c>
      <c r="E55" s="42" t="str">
        <f t="shared" si="2"/>
        <v>SANTANDER</v>
      </c>
      <c r="F55" s="42">
        <f t="shared" si="7"/>
        <v>5223760</v>
      </c>
      <c r="G55" s="42">
        <f t="shared" si="8"/>
        <v>4918954</v>
      </c>
    </row>
    <row r="56" spans="1:7" x14ac:dyDescent="0.25">
      <c r="A56" s="42" t="str">
        <f t="shared" si="3"/>
        <v>MELILLA</v>
      </c>
      <c r="B56" s="41">
        <f t="shared" si="4"/>
        <v>684211</v>
      </c>
      <c r="C56" s="41">
        <f t="shared" si="5"/>
        <v>705342</v>
      </c>
      <c r="D56" s="41">
        <f t="shared" si="6"/>
        <v>28</v>
      </c>
      <c r="E56" s="42" t="str">
        <f t="shared" si="2"/>
        <v>AVILES</v>
      </c>
      <c r="F56" s="42">
        <f t="shared" si="7"/>
        <v>4715540</v>
      </c>
      <c r="G56" s="42">
        <f t="shared" si="8"/>
        <v>5113790</v>
      </c>
    </row>
    <row r="57" spans="1:7" x14ac:dyDescent="0.25">
      <c r="A57" s="42" t="str">
        <f t="shared" si="3"/>
        <v>MOTRIL</v>
      </c>
      <c r="B57" s="41">
        <f t="shared" si="4"/>
        <v>2328256</v>
      </c>
      <c r="C57" s="41">
        <f t="shared" si="5"/>
        <v>2425353</v>
      </c>
      <c r="D57" s="41">
        <f t="shared" si="6"/>
        <v>24</v>
      </c>
      <c r="E57" s="42" t="str">
        <f t="shared" si="2"/>
        <v>VIGO</v>
      </c>
      <c r="F57" s="42">
        <f t="shared" si="7"/>
        <v>4640044</v>
      </c>
      <c r="G57" s="42">
        <f t="shared" si="8"/>
        <v>4382984</v>
      </c>
    </row>
    <row r="58" spans="1:7" x14ac:dyDescent="0.25">
      <c r="A58" s="42" t="str">
        <f t="shared" si="3"/>
        <v>PASAIA</v>
      </c>
      <c r="B58" s="41">
        <f t="shared" si="4"/>
        <v>4164876</v>
      </c>
      <c r="C58" s="41">
        <f t="shared" si="5"/>
        <v>4590799</v>
      </c>
      <c r="D58" s="41">
        <f t="shared" si="6"/>
        <v>21</v>
      </c>
      <c r="E58" s="42" t="str">
        <f t="shared" si="2"/>
        <v>PASAIA</v>
      </c>
      <c r="F58" s="42">
        <f t="shared" si="7"/>
        <v>4164876</v>
      </c>
      <c r="G58" s="42">
        <f t="shared" si="8"/>
        <v>4590799</v>
      </c>
    </row>
    <row r="59" spans="1:7" x14ac:dyDescent="0.25">
      <c r="A59" s="42" t="str">
        <f t="shared" si="3"/>
        <v>SANTA CRUZ DE TENERIFE</v>
      </c>
      <c r="B59" s="41">
        <f t="shared" si="4"/>
        <v>16513563</v>
      </c>
      <c r="C59" s="41">
        <f t="shared" si="5"/>
        <v>16623883</v>
      </c>
      <c r="D59" s="41">
        <f t="shared" si="6"/>
        <v>10</v>
      </c>
      <c r="E59" s="42" t="str">
        <f t="shared" si="2"/>
        <v>SEVILLA</v>
      </c>
      <c r="F59" s="42">
        <f t="shared" si="7"/>
        <v>3912222</v>
      </c>
      <c r="G59" s="42">
        <f t="shared" si="8"/>
        <v>4447522</v>
      </c>
    </row>
    <row r="60" spans="1:7" x14ac:dyDescent="0.25">
      <c r="A60" s="42" t="str">
        <f t="shared" si="3"/>
        <v>SANTANDER</v>
      </c>
      <c r="B60" s="41">
        <f t="shared" si="4"/>
        <v>5223760</v>
      </c>
      <c r="C60" s="41">
        <f t="shared" si="5"/>
        <v>4918954</v>
      </c>
      <c r="D60" s="41">
        <f t="shared" si="6"/>
        <v>18</v>
      </c>
      <c r="E60" s="42" t="str">
        <f t="shared" si="2"/>
        <v>ALICANTE</v>
      </c>
      <c r="F60" s="42">
        <f t="shared" si="7"/>
        <v>3209000</v>
      </c>
      <c r="G60" s="42">
        <f t="shared" si="8"/>
        <v>3025724</v>
      </c>
    </row>
    <row r="61" spans="1:7" x14ac:dyDescent="0.25">
      <c r="A61" s="42" t="str">
        <f t="shared" si="3"/>
        <v>SEVILLA</v>
      </c>
      <c r="B61" s="41">
        <f t="shared" si="4"/>
        <v>3912222</v>
      </c>
      <c r="C61" s="41">
        <f t="shared" si="5"/>
        <v>4447522</v>
      </c>
      <c r="D61" s="41">
        <f t="shared" si="6"/>
        <v>22</v>
      </c>
      <c r="E61" s="42" t="str">
        <f t="shared" si="2"/>
        <v>MOTRIL</v>
      </c>
      <c r="F61" s="42">
        <f t="shared" si="7"/>
        <v>2328256</v>
      </c>
      <c r="G61" s="42">
        <f t="shared" si="8"/>
        <v>2425353</v>
      </c>
    </row>
    <row r="62" spans="1:7" x14ac:dyDescent="0.25">
      <c r="A62" s="42" t="str">
        <f t="shared" si="3"/>
        <v>TARRAGONA</v>
      </c>
      <c r="B62" s="41">
        <f t="shared" si="4"/>
        <v>30311109</v>
      </c>
      <c r="C62" s="41">
        <f t="shared" si="5"/>
        <v>26149252</v>
      </c>
      <c r="D62" s="41">
        <f t="shared" si="6"/>
        <v>5</v>
      </c>
      <c r="E62" s="42" t="str">
        <f t="shared" si="2"/>
        <v>CEUTA</v>
      </c>
      <c r="F62" s="42">
        <f t="shared" si="7"/>
        <v>2163035</v>
      </c>
      <c r="G62" s="42">
        <f t="shared" si="8"/>
        <v>2055570</v>
      </c>
    </row>
    <row r="63" spans="1:7" x14ac:dyDescent="0.25">
      <c r="A63" s="42" t="str">
        <f t="shared" si="3"/>
        <v>VALENCIA</v>
      </c>
      <c r="B63" s="41">
        <f t="shared" si="4"/>
        <v>44536610</v>
      </c>
      <c r="C63" s="41">
        <f t="shared" si="5"/>
        <v>39343651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1664514</v>
      </c>
      <c r="G63" s="42">
        <f t="shared" si="8"/>
        <v>1546982</v>
      </c>
    </row>
    <row r="64" spans="1:7" x14ac:dyDescent="0.25">
      <c r="A64" s="42" t="str">
        <f t="shared" si="3"/>
        <v>VIGO</v>
      </c>
      <c r="B64" s="41">
        <f t="shared" si="4"/>
        <v>4640044</v>
      </c>
      <c r="C64" s="41">
        <f t="shared" si="5"/>
        <v>4382984</v>
      </c>
      <c r="D64" s="41">
        <f t="shared" si="6"/>
        <v>20</v>
      </c>
      <c r="E64" s="42" t="str">
        <f t="shared" si="2"/>
        <v>VILAGARCIA</v>
      </c>
      <c r="F64" s="42">
        <f t="shared" si="7"/>
        <v>937993</v>
      </c>
      <c r="G64" s="42">
        <f t="shared" si="8"/>
        <v>972222</v>
      </c>
    </row>
    <row r="65" spans="1:7" x14ac:dyDescent="0.25">
      <c r="A65" s="42" t="str">
        <f t="shared" si="3"/>
        <v>VILAGARCIA</v>
      </c>
      <c r="B65" s="41">
        <f t="shared" si="4"/>
        <v>937993</v>
      </c>
      <c r="C65" s="41">
        <f t="shared" si="5"/>
        <v>972222</v>
      </c>
      <c r="D65" s="41">
        <f t="shared" si="6"/>
        <v>27</v>
      </c>
      <c r="E65" s="42" t="str">
        <f t="shared" si="2"/>
        <v>MELILLA</v>
      </c>
      <c r="F65" s="42">
        <f t="shared" si="7"/>
        <v>684211</v>
      </c>
      <c r="G65" s="42">
        <f t="shared" si="8"/>
        <v>705342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C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857826</v>
      </c>
      <c r="C7" s="37">
        <v>1172653</v>
      </c>
      <c r="D7" s="37">
        <v>11144359</v>
      </c>
      <c r="E7" s="37">
        <v>11493358</v>
      </c>
      <c r="F7" s="10">
        <f>((E7*100)/D7)-100</f>
        <v>3.1316202214950124</v>
      </c>
      <c r="G7" s="1"/>
      <c r="H7" s="1"/>
      <c r="I7" s="1"/>
    </row>
    <row r="8" spans="1:12" x14ac:dyDescent="0.25">
      <c r="A8" s="11" t="s">
        <v>42</v>
      </c>
      <c r="B8" s="38">
        <v>268067</v>
      </c>
      <c r="C8" s="38">
        <v>244755</v>
      </c>
      <c r="D8" s="38">
        <v>2960054</v>
      </c>
      <c r="E8" s="38">
        <v>3161198</v>
      </c>
      <c r="F8" s="13">
        <f t="shared" ref="F8:F35" si="0">((E8*100)/D8)-100</f>
        <v>6.795281437433232</v>
      </c>
      <c r="G8" s="1"/>
      <c r="H8" s="1"/>
      <c r="I8" s="1"/>
    </row>
    <row r="9" spans="1:12" x14ac:dyDescent="0.25">
      <c r="A9" s="8" t="s">
        <v>43</v>
      </c>
      <c r="B9" s="37">
        <v>749980</v>
      </c>
      <c r="C9" s="37">
        <v>593826</v>
      </c>
      <c r="D9" s="37">
        <v>5382830</v>
      </c>
      <c r="E9" s="37">
        <v>5297119</v>
      </c>
      <c r="F9" s="10">
        <f t="shared" si="0"/>
        <v>-1.5923036766905199</v>
      </c>
      <c r="G9" s="1"/>
      <c r="H9" s="1"/>
      <c r="I9" s="1"/>
    </row>
    <row r="10" spans="1:12" x14ac:dyDescent="0.25">
      <c r="A10" s="11" t="s">
        <v>44</v>
      </c>
      <c r="B10" s="38">
        <v>459920</v>
      </c>
      <c r="C10" s="38">
        <v>429955</v>
      </c>
      <c r="D10" s="38">
        <v>5050861</v>
      </c>
      <c r="E10" s="38">
        <v>4663864</v>
      </c>
      <c r="F10" s="13">
        <f t="shared" si="0"/>
        <v>-7.6620005975218817</v>
      </c>
      <c r="G10" s="1"/>
      <c r="H10" s="1"/>
      <c r="I10" s="1"/>
    </row>
    <row r="11" spans="1:12" x14ac:dyDescent="0.25">
      <c r="A11" s="8" t="s">
        <v>45</v>
      </c>
      <c r="B11" s="37">
        <v>6227969</v>
      </c>
      <c r="C11" s="37">
        <v>5953477</v>
      </c>
      <c r="D11" s="37">
        <v>54901117</v>
      </c>
      <c r="E11" s="37">
        <v>57283086</v>
      </c>
      <c r="F11" s="10">
        <f t="shared" si="0"/>
        <v>4.3386530733063182</v>
      </c>
      <c r="G11" s="1"/>
      <c r="H11" s="1"/>
      <c r="I11" s="1"/>
    </row>
    <row r="12" spans="1:12" x14ac:dyDescent="0.25">
      <c r="A12" s="11" t="s">
        <v>46</v>
      </c>
      <c r="B12" s="38">
        <v>447045</v>
      </c>
      <c r="C12" s="38">
        <v>469965</v>
      </c>
      <c r="D12" s="38">
        <v>4922901</v>
      </c>
      <c r="E12" s="38">
        <v>6054848</v>
      </c>
      <c r="F12" s="13">
        <f t="shared" si="0"/>
        <v>22.993495095676309</v>
      </c>
      <c r="G12" s="1"/>
      <c r="H12" s="1"/>
      <c r="I12" s="1"/>
    </row>
    <row r="13" spans="1:12" x14ac:dyDescent="0.25">
      <c r="A13" s="8" t="s">
        <v>47</v>
      </c>
      <c r="B13" s="37">
        <v>1225168</v>
      </c>
      <c r="C13" s="37">
        <v>1066576</v>
      </c>
      <c r="D13" s="37">
        <v>12228559</v>
      </c>
      <c r="E13" s="37">
        <v>12295358</v>
      </c>
      <c r="F13" s="10">
        <f t="shared" si="0"/>
        <v>0.54625405986101327</v>
      </c>
      <c r="G13" s="1"/>
      <c r="H13" s="1"/>
      <c r="I13" s="1"/>
    </row>
    <row r="14" spans="1:12" x14ac:dyDescent="0.25">
      <c r="A14" s="11" t="s">
        <v>48</v>
      </c>
      <c r="B14" s="38">
        <v>3882274</v>
      </c>
      <c r="C14" s="38">
        <v>4442503</v>
      </c>
      <c r="D14" s="38">
        <v>38381189</v>
      </c>
      <c r="E14" s="38">
        <v>41684864</v>
      </c>
      <c r="F14" s="13">
        <f t="shared" si="0"/>
        <v>8.607536884800524</v>
      </c>
      <c r="G14" s="1"/>
      <c r="H14" s="1"/>
      <c r="I14" s="1"/>
    </row>
    <row r="15" spans="1:12" x14ac:dyDescent="0.25">
      <c r="A15" s="8" t="s">
        <v>49</v>
      </c>
      <c r="B15" s="37">
        <v>3372738</v>
      </c>
      <c r="C15" s="37">
        <v>3002957</v>
      </c>
      <c r="D15" s="37">
        <v>30727076</v>
      </c>
      <c r="E15" s="37">
        <v>31366774</v>
      </c>
      <c r="F15" s="10">
        <f t="shared" si="0"/>
        <v>2.0818707253498445</v>
      </c>
      <c r="G15" s="1"/>
      <c r="H15" s="1"/>
      <c r="I15" s="1"/>
    </row>
    <row r="16" spans="1:12" x14ac:dyDescent="0.25">
      <c r="A16" s="11" t="s">
        <v>50</v>
      </c>
      <c r="B16" s="38">
        <v>2023451</v>
      </c>
      <c r="C16" s="38">
        <v>1951871</v>
      </c>
      <c r="D16" s="38">
        <v>21321089</v>
      </c>
      <c r="E16" s="38">
        <v>19403086</v>
      </c>
      <c r="F16" s="13">
        <f t="shared" si="0"/>
        <v>-8.9958022313025339</v>
      </c>
      <c r="G16" s="1"/>
      <c r="H16" s="1"/>
      <c r="I16" s="1"/>
    </row>
    <row r="17" spans="1:9" x14ac:dyDescent="0.25">
      <c r="A17" s="8" t="s">
        <v>51</v>
      </c>
      <c r="B17" s="37">
        <v>1098572</v>
      </c>
      <c r="C17" s="37">
        <v>1021414</v>
      </c>
      <c r="D17" s="37">
        <v>10943812</v>
      </c>
      <c r="E17" s="37">
        <v>10874683</v>
      </c>
      <c r="F17" s="10">
        <f t="shared" si="0"/>
        <v>-0.63167203530177574</v>
      </c>
      <c r="G17" s="1"/>
      <c r="H17" s="1"/>
      <c r="I17" s="1"/>
    </row>
    <row r="18" spans="1:9" x14ac:dyDescent="0.25">
      <c r="A18" s="11" t="s">
        <v>52</v>
      </c>
      <c r="B18" s="38">
        <v>153324</v>
      </c>
      <c r="C18" s="38">
        <v>152395</v>
      </c>
      <c r="D18" s="38">
        <v>1632106</v>
      </c>
      <c r="E18" s="38">
        <v>1725390</v>
      </c>
      <c r="F18" s="13">
        <f t="shared" si="0"/>
        <v>5.7155601413143557</v>
      </c>
      <c r="G18" s="1"/>
      <c r="H18" s="1"/>
      <c r="I18" s="1"/>
    </row>
    <row r="19" spans="1:9" x14ac:dyDescent="0.25">
      <c r="A19" s="8" t="s">
        <v>53</v>
      </c>
      <c r="B19" s="37">
        <v>976244</v>
      </c>
      <c r="C19" s="37">
        <v>1189048</v>
      </c>
      <c r="D19" s="37">
        <v>8531103</v>
      </c>
      <c r="E19" s="37">
        <v>9136475</v>
      </c>
      <c r="F19" s="10">
        <f t="shared" si="0"/>
        <v>7.0960578016699571</v>
      </c>
      <c r="G19" s="1"/>
      <c r="H19" s="1"/>
      <c r="I19" s="1"/>
    </row>
    <row r="20" spans="1:9" x14ac:dyDescent="0.25">
      <c r="A20" s="11" t="s">
        <v>54</v>
      </c>
      <c r="B20" s="38">
        <v>2083510</v>
      </c>
      <c r="C20" s="38">
        <v>1744143</v>
      </c>
      <c r="D20" s="38">
        <v>16821582</v>
      </c>
      <c r="E20" s="38">
        <v>17079853</v>
      </c>
      <c r="F20" s="13">
        <f t="shared" si="0"/>
        <v>1.5353549981208658</v>
      </c>
      <c r="G20" s="1"/>
      <c r="H20" s="1"/>
      <c r="I20" s="1"/>
    </row>
    <row r="21" spans="1:9" x14ac:dyDescent="0.25">
      <c r="A21" s="8" t="s">
        <v>55</v>
      </c>
      <c r="B21" s="37">
        <v>1756531</v>
      </c>
      <c r="C21" s="37">
        <v>1858470</v>
      </c>
      <c r="D21" s="37">
        <v>16925988</v>
      </c>
      <c r="E21" s="37">
        <v>17035130</v>
      </c>
      <c r="F21" s="10">
        <f t="shared" si="0"/>
        <v>0.64481907939436667</v>
      </c>
      <c r="G21" s="1"/>
      <c r="H21" s="1"/>
      <c r="I21" s="1"/>
    </row>
    <row r="22" spans="1:9" x14ac:dyDescent="0.25">
      <c r="A22" s="11" t="s">
        <v>56</v>
      </c>
      <c r="B22" s="38">
        <v>1976917</v>
      </c>
      <c r="C22" s="38">
        <v>2346192</v>
      </c>
      <c r="D22" s="38">
        <v>19236103</v>
      </c>
      <c r="E22" s="38">
        <v>20893149</v>
      </c>
      <c r="F22" s="13">
        <f t="shared" si="0"/>
        <v>8.6142499860808641</v>
      </c>
      <c r="G22" s="1"/>
      <c r="H22" s="1"/>
      <c r="I22" s="1"/>
    </row>
    <row r="23" spans="1:9" x14ac:dyDescent="0.25">
      <c r="A23" s="8" t="s">
        <v>57</v>
      </c>
      <c r="B23" s="37">
        <v>645324</v>
      </c>
      <c r="C23" s="37">
        <v>519192</v>
      </c>
      <c r="D23" s="37">
        <v>4634866</v>
      </c>
      <c r="E23" s="37">
        <v>5333710</v>
      </c>
      <c r="F23" s="10">
        <f t="shared" si="0"/>
        <v>15.077976364365227</v>
      </c>
      <c r="G23" s="1"/>
      <c r="H23" s="1"/>
      <c r="I23" s="1"/>
    </row>
    <row r="24" spans="1:9" x14ac:dyDescent="0.25">
      <c r="A24" s="11" t="s">
        <v>58</v>
      </c>
      <c r="B24" s="38">
        <v>157191</v>
      </c>
      <c r="C24" s="38">
        <v>240346</v>
      </c>
      <c r="D24" s="38">
        <v>1484256</v>
      </c>
      <c r="E24" s="38">
        <v>1620939</v>
      </c>
      <c r="F24" s="13">
        <f t="shared" si="0"/>
        <v>9.2088561541944216</v>
      </c>
      <c r="G24" s="1"/>
      <c r="H24" s="1"/>
      <c r="I24" s="1"/>
    </row>
    <row r="25" spans="1:9" x14ac:dyDescent="0.25">
      <c r="A25" s="8" t="s">
        <v>59</v>
      </c>
      <c r="B25" s="37">
        <v>64833</v>
      </c>
      <c r="C25" s="37">
        <v>75000</v>
      </c>
      <c r="D25" s="37">
        <v>680192</v>
      </c>
      <c r="E25" s="37">
        <v>683879</v>
      </c>
      <c r="F25" s="10">
        <f t="shared" si="0"/>
        <v>0.54205283214150768</v>
      </c>
      <c r="G25" s="1"/>
      <c r="H25" s="1"/>
      <c r="I25" s="1"/>
    </row>
    <row r="26" spans="1:9" x14ac:dyDescent="0.25">
      <c r="A26" s="11" t="s">
        <v>60</v>
      </c>
      <c r="B26" s="38">
        <v>252856</v>
      </c>
      <c r="C26" s="38">
        <v>227342</v>
      </c>
      <c r="D26" s="38">
        <v>2406576</v>
      </c>
      <c r="E26" s="38">
        <v>2311463</v>
      </c>
      <c r="F26" s="13">
        <f t="shared" si="0"/>
        <v>-3.952212604131347</v>
      </c>
      <c r="G26" s="1"/>
      <c r="H26" s="1"/>
      <c r="I26" s="1"/>
    </row>
    <row r="27" spans="1:9" x14ac:dyDescent="0.25">
      <c r="A27" s="8" t="s">
        <v>61</v>
      </c>
      <c r="B27" s="37">
        <v>520948</v>
      </c>
      <c r="C27" s="37">
        <v>447511</v>
      </c>
      <c r="D27" s="37">
        <v>4543309</v>
      </c>
      <c r="E27" s="37">
        <v>4119594</v>
      </c>
      <c r="F27" s="10">
        <f t="shared" si="0"/>
        <v>-9.3261321208836989</v>
      </c>
      <c r="G27" s="1"/>
      <c r="H27" s="1"/>
      <c r="I27" s="1"/>
    </row>
    <row r="28" spans="1:9" x14ac:dyDescent="0.25">
      <c r="A28" s="11" t="s">
        <v>62</v>
      </c>
      <c r="B28" s="38">
        <v>1659626</v>
      </c>
      <c r="C28" s="38">
        <v>1653632</v>
      </c>
      <c r="D28" s="38">
        <v>15776913</v>
      </c>
      <c r="E28" s="38">
        <v>15608579</v>
      </c>
      <c r="F28" s="13">
        <f t="shared" si="0"/>
        <v>-1.0669641139556205</v>
      </c>
      <c r="G28" s="1"/>
      <c r="H28" s="1"/>
      <c r="I28" s="1"/>
    </row>
    <row r="29" spans="1:9" x14ac:dyDescent="0.25">
      <c r="A29" s="8" t="s">
        <v>63</v>
      </c>
      <c r="B29" s="37">
        <v>511382</v>
      </c>
      <c r="C29" s="37">
        <v>624852</v>
      </c>
      <c r="D29" s="37">
        <v>4857910</v>
      </c>
      <c r="E29" s="37">
        <v>5164184</v>
      </c>
      <c r="F29" s="10">
        <f t="shared" si="0"/>
        <v>6.3046454133567664</v>
      </c>
      <c r="G29" s="1"/>
      <c r="H29" s="1"/>
      <c r="I29" s="1"/>
    </row>
    <row r="30" spans="1:9" x14ac:dyDescent="0.25">
      <c r="A30" s="11" t="s">
        <v>64</v>
      </c>
      <c r="B30" s="38">
        <v>446442</v>
      </c>
      <c r="C30" s="38">
        <v>410713</v>
      </c>
      <c r="D30" s="38">
        <v>4447522</v>
      </c>
      <c r="E30" s="38">
        <v>3912222</v>
      </c>
      <c r="F30" s="13">
        <f t="shared" si="0"/>
        <v>-12.035915730152652</v>
      </c>
      <c r="G30" s="1"/>
      <c r="H30" s="1"/>
      <c r="I30" s="1"/>
    </row>
    <row r="31" spans="1:9" x14ac:dyDescent="0.25">
      <c r="A31" s="8" t="s">
        <v>65</v>
      </c>
      <c r="B31" s="37">
        <v>2701442</v>
      </c>
      <c r="C31" s="37">
        <v>3441400</v>
      </c>
      <c r="D31" s="37">
        <v>25998554</v>
      </c>
      <c r="E31" s="37">
        <v>30175924</v>
      </c>
      <c r="F31" s="10">
        <f t="shared" si="0"/>
        <v>16.067701303695586</v>
      </c>
      <c r="G31" s="1"/>
      <c r="H31" s="1"/>
      <c r="I31" s="1"/>
    </row>
    <row r="32" spans="1:9" x14ac:dyDescent="0.25">
      <c r="A32" s="11" t="s">
        <v>66</v>
      </c>
      <c r="B32" s="38">
        <v>3896916</v>
      </c>
      <c r="C32" s="38">
        <v>4642272</v>
      </c>
      <c r="D32" s="38">
        <v>39137551</v>
      </c>
      <c r="E32" s="38">
        <v>44269041</v>
      </c>
      <c r="F32" s="13">
        <f t="shared" si="0"/>
        <v>13.111423348895798</v>
      </c>
      <c r="G32" s="1"/>
      <c r="H32" s="1"/>
      <c r="I32" s="1"/>
    </row>
    <row r="33" spans="1:9" x14ac:dyDescent="0.25">
      <c r="A33" s="8" t="s">
        <v>67</v>
      </c>
      <c r="B33" s="37">
        <v>453532</v>
      </c>
      <c r="C33" s="37">
        <v>452768</v>
      </c>
      <c r="D33" s="37">
        <v>3931188</v>
      </c>
      <c r="E33" s="37">
        <v>4228736</v>
      </c>
      <c r="F33" s="10">
        <f t="shared" si="0"/>
        <v>7.5689079229993581</v>
      </c>
      <c r="G33" s="1"/>
      <c r="H33" s="1"/>
      <c r="I33" s="1"/>
    </row>
    <row r="34" spans="1:9" x14ac:dyDescent="0.25">
      <c r="A34" s="11" t="s">
        <v>68</v>
      </c>
      <c r="B34" s="38">
        <v>91831</v>
      </c>
      <c r="C34" s="38">
        <v>79374</v>
      </c>
      <c r="D34" s="38">
        <v>964801</v>
      </c>
      <c r="E34" s="38">
        <v>932111</v>
      </c>
      <c r="F34" s="13">
        <f t="shared" si="0"/>
        <v>-3.3882634864599055</v>
      </c>
      <c r="G34" s="1"/>
      <c r="H34" s="1"/>
      <c r="I34" s="1"/>
    </row>
    <row r="35" spans="1:9" x14ac:dyDescent="0.25">
      <c r="A35" s="14" t="s">
        <v>69</v>
      </c>
      <c r="B35" s="15">
        <f>SUM(B7:B34)</f>
        <v>38961859</v>
      </c>
      <c r="C35" s="15">
        <f>SUM(C7:C34)</f>
        <v>40454602</v>
      </c>
      <c r="D35" s="15">
        <f t="shared" ref="D35:E35" si="1">SUM(D7:D34)</f>
        <v>369974367</v>
      </c>
      <c r="E35" s="15">
        <f t="shared" si="1"/>
        <v>387808617</v>
      </c>
      <c r="F35" s="16">
        <f t="shared" si="0"/>
        <v>4.8204015171678094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11493358</v>
      </c>
      <c r="C38" s="41">
        <f>D7</f>
        <v>11144359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57283086</v>
      </c>
      <c r="G38" s="42">
        <f>LOOKUP(E38,$A$38:$A$65,$C$38:$C$65)</f>
        <v>54901117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3161198</v>
      </c>
      <c r="C39" s="41">
        <f t="shared" ref="C39:C65" si="5">D8</f>
        <v>2960054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44269041</v>
      </c>
      <c r="G39" s="42">
        <f t="shared" ref="G39:G65" si="8">LOOKUP(E39,$A$38:$A$65,$C$38:$C$65)</f>
        <v>39137551</v>
      </c>
    </row>
    <row r="40" spans="1:9" x14ac:dyDescent="0.25">
      <c r="A40" s="42" t="str">
        <f t="shared" si="3"/>
        <v>ALMERIA</v>
      </c>
      <c r="B40" s="41">
        <f t="shared" si="4"/>
        <v>5297119</v>
      </c>
      <c r="C40" s="41">
        <f t="shared" si="5"/>
        <v>5382830</v>
      </c>
      <c r="D40" s="41">
        <f t="shared" si="6"/>
        <v>17</v>
      </c>
      <c r="E40" s="42" t="str">
        <f t="shared" si="2"/>
        <v>BARCELONA</v>
      </c>
      <c r="F40" s="42">
        <f t="shared" si="7"/>
        <v>41684864</v>
      </c>
      <c r="G40" s="42">
        <f t="shared" si="8"/>
        <v>38381189</v>
      </c>
    </row>
    <row r="41" spans="1:9" x14ac:dyDescent="0.25">
      <c r="A41" s="42" t="str">
        <f t="shared" si="3"/>
        <v>AVILES</v>
      </c>
      <c r="B41" s="41">
        <f t="shared" si="4"/>
        <v>4663864</v>
      </c>
      <c r="C41" s="41">
        <f t="shared" si="5"/>
        <v>5050861</v>
      </c>
      <c r="D41" s="41">
        <f t="shared" si="6"/>
        <v>19</v>
      </c>
      <c r="E41" s="42" t="str">
        <f t="shared" si="2"/>
        <v>BILBAO</v>
      </c>
      <c r="F41" s="42">
        <f t="shared" si="7"/>
        <v>31366774</v>
      </c>
      <c r="G41" s="42">
        <f t="shared" si="8"/>
        <v>30727076</v>
      </c>
    </row>
    <row r="42" spans="1:9" x14ac:dyDescent="0.25">
      <c r="A42" s="42" t="str">
        <f t="shared" si="3"/>
        <v>BAHIA DE ALGECIRAS</v>
      </c>
      <c r="B42" s="41">
        <f t="shared" si="4"/>
        <v>57283086</v>
      </c>
      <c r="C42" s="41">
        <f t="shared" si="5"/>
        <v>54901117</v>
      </c>
      <c r="D42" s="41">
        <f t="shared" si="6"/>
        <v>1</v>
      </c>
      <c r="E42" s="42" t="str">
        <f t="shared" si="2"/>
        <v>TARRAGONA</v>
      </c>
      <c r="F42" s="42">
        <f t="shared" si="7"/>
        <v>30175924</v>
      </c>
      <c r="G42" s="42">
        <f t="shared" si="8"/>
        <v>25998554</v>
      </c>
    </row>
    <row r="43" spans="1:9" x14ac:dyDescent="0.25">
      <c r="A43" s="42" t="str">
        <f t="shared" si="3"/>
        <v>BAHIA DE CADIZ</v>
      </c>
      <c r="B43" s="41">
        <f t="shared" si="4"/>
        <v>6054848</v>
      </c>
      <c r="C43" s="41">
        <f t="shared" si="5"/>
        <v>4922901</v>
      </c>
      <c r="D43" s="41">
        <f t="shared" si="6"/>
        <v>15</v>
      </c>
      <c r="E43" s="42" t="str">
        <f t="shared" si="2"/>
        <v>LAS PALMAS</v>
      </c>
      <c r="F43" s="42">
        <f t="shared" si="7"/>
        <v>20893149</v>
      </c>
      <c r="G43" s="42">
        <f t="shared" si="8"/>
        <v>19236103</v>
      </c>
    </row>
    <row r="44" spans="1:9" x14ac:dyDescent="0.25">
      <c r="A44" s="42" t="str">
        <f t="shared" si="3"/>
        <v>BALEARES</v>
      </c>
      <c r="B44" s="41">
        <f t="shared" si="4"/>
        <v>12295358</v>
      </c>
      <c r="C44" s="41">
        <f t="shared" si="5"/>
        <v>12228559</v>
      </c>
      <c r="D44" s="41">
        <f t="shared" si="6"/>
        <v>11</v>
      </c>
      <c r="E44" s="42" t="str">
        <f t="shared" si="2"/>
        <v>CARTAGENA</v>
      </c>
      <c r="F44" s="42">
        <f t="shared" si="7"/>
        <v>19403086</v>
      </c>
      <c r="G44" s="42">
        <f t="shared" si="8"/>
        <v>21321089</v>
      </c>
    </row>
    <row r="45" spans="1:9" x14ac:dyDescent="0.25">
      <c r="A45" s="42" t="str">
        <f t="shared" si="3"/>
        <v>BARCELONA</v>
      </c>
      <c r="B45" s="41">
        <f t="shared" si="4"/>
        <v>41684864</v>
      </c>
      <c r="C45" s="41">
        <f t="shared" si="5"/>
        <v>38381189</v>
      </c>
      <c r="D45" s="41">
        <f t="shared" si="6"/>
        <v>3</v>
      </c>
      <c r="E45" s="42" t="str">
        <f t="shared" si="2"/>
        <v>GIJON</v>
      </c>
      <c r="F45" s="42">
        <f t="shared" si="7"/>
        <v>17079853</v>
      </c>
      <c r="G45" s="42">
        <f t="shared" si="8"/>
        <v>16821582</v>
      </c>
    </row>
    <row r="46" spans="1:9" x14ac:dyDescent="0.25">
      <c r="A46" s="42" t="str">
        <f t="shared" si="3"/>
        <v>BILBAO</v>
      </c>
      <c r="B46" s="41">
        <f t="shared" si="4"/>
        <v>31366774</v>
      </c>
      <c r="C46" s="41">
        <f t="shared" si="5"/>
        <v>30727076</v>
      </c>
      <c r="D46" s="41">
        <f t="shared" si="6"/>
        <v>4</v>
      </c>
      <c r="E46" s="42" t="str">
        <f t="shared" si="2"/>
        <v>HUELVA</v>
      </c>
      <c r="F46" s="42">
        <f t="shared" si="7"/>
        <v>17035130</v>
      </c>
      <c r="G46" s="42">
        <f t="shared" si="8"/>
        <v>16925988</v>
      </c>
    </row>
    <row r="47" spans="1:9" x14ac:dyDescent="0.25">
      <c r="A47" s="42" t="str">
        <f t="shared" si="3"/>
        <v>CARTAGENA</v>
      </c>
      <c r="B47" s="41">
        <f t="shared" si="4"/>
        <v>19403086</v>
      </c>
      <c r="C47" s="41">
        <f t="shared" si="5"/>
        <v>21321089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15608579</v>
      </c>
      <c r="G47" s="42">
        <f t="shared" si="8"/>
        <v>15776913</v>
      </c>
    </row>
    <row r="48" spans="1:9" x14ac:dyDescent="0.25">
      <c r="A48" s="42" t="str">
        <f t="shared" si="3"/>
        <v>CASTELLON</v>
      </c>
      <c r="B48" s="41">
        <f t="shared" si="4"/>
        <v>10874683</v>
      </c>
      <c r="C48" s="41">
        <f t="shared" si="5"/>
        <v>10943812</v>
      </c>
      <c r="D48" s="41">
        <f t="shared" si="6"/>
        <v>13</v>
      </c>
      <c r="E48" s="42" t="str">
        <f t="shared" si="2"/>
        <v>BALEARES</v>
      </c>
      <c r="F48" s="42">
        <f t="shared" si="7"/>
        <v>12295358</v>
      </c>
      <c r="G48" s="42">
        <f t="shared" si="8"/>
        <v>12228559</v>
      </c>
    </row>
    <row r="49" spans="1:7" x14ac:dyDescent="0.25">
      <c r="A49" s="42" t="str">
        <f t="shared" si="3"/>
        <v>CEUTA</v>
      </c>
      <c r="B49" s="41">
        <f t="shared" si="4"/>
        <v>1725390</v>
      </c>
      <c r="C49" s="41">
        <f t="shared" si="5"/>
        <v>1632106</v>
      </c>
      <c r="D49" s="41">
        <f t="shared" si="6"/>
        <v>25</v>
      </c>
      <c r="E49" s="42" t="str">
        <f t="shared" si="2"/>
        <v>A CORUÑA</v>
      </c>
      <c r="F49" s="42">
        <f t="shared" si="7"/>
        <v>11493358</v>
      </c>
      <c r="G49" s="42">
        <f t="shared" si="8"/>
        <v>11144359</v>
      </c>
    </row>
    <row r="50" spans="1:7" x14ac:dyDescent="0.25">
      <c r="A50" s="42" t="str">
        <f t="shared" si="3"/>
        <v>FERROL-SAN CIBRAO</v>
      </c>
      <c r="B50" s="41">
        <f t="shared" si="4"/>
        <v>9136475</v>
      </c>
      <c r="C50" s="41">
        <f t="shared" si="5"/>
        <v>8531103</v>
      </c>
      <c r="D50" s="41">
        <f t="shared" si="6"/>
        <v>14</v>
      </c>
      <c r="E50" s="42" t="str">
        <f t="shared" si="2"/>
        <v>CASTELLON</v>
      </c>
      <c r="F50" s="42">
        <f t="shared" si="7"/>
        <v>10874683</v>
      </c>
      <c r="G50" s="42">
        <f t="shared" si="8"/>
        <v>10943812</v>
      </c>
    </row>
    <row r="51" spans="1:7" x14ac:dyDescent="0.25">
      <c r="A51" s="42" t="str">
        <f t="shared" si="3"/>
        <v>GIJON</v>
      </c>
      <c r="B51" s="41">
        <f t="shared" si="4"/>
        <v>17079853</v>
      </c>
      <c r="C51" s="41">
        <f t="shared" si="5"/>
        <v>16821582</v>
      </c>
      <c r="D51" s="41">
        <f t="shared" si="6"/>
        <v>8</v>
      </c>
      <c r="E51" s="42" t="str">
        <f t="shared" si="2"/>
        <v>FERROL-SAN CIBRAO</v>
      </c>
      <c r="F51" s="42">
        <f t="shared" si="7"/>
        <v>9136475</v>
      </c>
      <c r="G51" s="42">
        <f t="shared" si="8"/>
        <v>8531103</v>
      </c>
    </row>
    <row r="52" spans="1:7" x14ac:dyDescent="0.25">
      <c r="A52" s="42" t="str">
        <f t="shared" si="3"/>
        <v>HUELVA</v>
      </c>
      <c r="B52" s="41">
        <f t="shared" si="4"/>
        <v>17035130</v>
      </c>
      <c r="C52" s="41">
        <f t="shared" si="5"/>
        <v>16925988</v>
      </c>
      <c r="D52" s="41">
        <f t="shared" si="6"/>
        <v>9</v>
      </c>
      <c r="E52" s="42" t="str">
        <f t="shared" si="2"/>
        <v>BAHIA DE CADIZ</v>
      </c>
      <c r="F52" s="42">
        <f t="shared" si="7"/>
        <v>6054848</v>
      </c>
      <c r="G52" s="42">
        <f t="shared" si="8"/>
        <v>4922901</v>
      </c>
    </row>
    <row r="53" spans="1:7" x14ac:dyDescent="0.25">
      <c r="A53" s="42" t="str">
        <f t="shared" si="3"/>
        <v>LAS PALMAS</v>
      </c>
      <c r="B53" s="41">
        <f t="shared" si="4"/>
        <v>20893149</v>
      </c>
      <c r="C53" s="41">
        <f t="shared" si="5"/>
        <v>19236103</v>
      </c>
      <c r="D53" s="41">
        <f t="shared" si="6"/>
        <v>6</v>
      </c>
      <c r="E53" s="42" t="str">
        <f t="shared" si="2"/>
        <v>MALAGA</v>
      </c>
      <c r="F53" s="42">
        <f t="shared" si="7"/>
        <v>5333710</v>
      </c>
      <c r="G53" s="42">
        <f t="shared" si="8"/>
        <v>4634866</v>
      </c>
    </row>
    <row r="54" spans="1:7" x14ac:dyDescent="0.25">
      <c r="A54" s="42" t="str">
        <f t="shared" si="3"/>
        <v>MALAGA</v>
      </c>
      <c r="B54" s="41">
        <f t="shared" si="4"/>
        <v>5333710</v>
      </c>
      <c r="C54" s="41">
        <f t="shared" si="5"/>
        <v>4634866</v>
      </c>
      <c r="D54" s="41">
        <f t="shared" si="6"/>
        <v>16</v>
      </c>
      <c r="E54" s="42" t="str">
        <f t="shared" si="2"/>
        <v>ALMERIA</v>
      </c>
      <c r="F54" s="42">
        <f t="shared" si="7"/>
        <v>5297119</v>
      </c>
      <c r="G54" s="42">
        <f t="shared" si="8"/>
        <v>5382830</v>
      </c>
    </row>
    <row r="55" spans="1:7" x14ac:dyDescent="0.25">
      <c r="A55" s="42" t="str">
        <f t="shared" si="3"/>
        <v>MARIN Y RIA DE PONTEVEDRA</v>
      </c>
      <c r="B55" s="41">
        <f t="shared" si="4"/>
        <v>1620939</v>
      </c>
      <c r="C55" s="41">
        <f t="shared" si="5"/>
        <v>1484256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5164184</v>
      </c>
      <c r="G55" s="42">
        <f t="shared" si="8"/>
        <v>4857910</v>
      </c>
    </row>
    <row r="56" spans="1:7" x14ac:dyDescent="0.25">
      <c r="A56" s="42" t="str">
        <f t="shared" si="3"/>
        <v>MELILLA</v>
      </c>
      <c r="B56" s="41">
        <f t="shared" si="4"/>
        <v>683879</v>
      </c>
      <c r="C56" s="41">
        <f t="shared" si="5"/>
        <v>680192</v>
      </c>
      <c r="D56" s="41">
        <f t="shared" si="6"/>
        <v>28</v>
      </c>
      <c r="E56" s="42" t="str">
        <f t="shared" si="2"/>
        <v>AVILES</v>
      </c>
      <c r="F56" s="42">
        <f t="shared" si="9"/>
        <v>4663864</v>
      </c>
      <c r="G56" s="42">
        <f t="shared" si="8"/>
        <v>5050861</v>
      </c>
    </row>
    <row r="57" spans="1:7" x14ac:dyDescent="0.25">
      <c r="A57" s="42" t="str">
        <f t="shared" si="3"/>
        <v>MOTRIL</v>
      </c>
      <c r="B57" s="41">
        <f t="shared" si="4"/>
        <v>2311463</v>
      </c>
      <c r="C57" s="41">
        <f t="shared" si="5"/>
        <v>2406576</v>
      </c>
      <c r="D57" s="41">
        <f t="shared" si="6"/>
        <v>24</v>
      </c>
      <c r="E57" s="42" t="str">
        <f t="shared" si="2"/>
        <v>VIGO</v>
      </c>
      <c r="F57" s="42">
        <f t="shared" si="9"/>
        <v>4228736</v>
      </c>
      <c r="G57" s="42">
        <f t="shared" si="8"/>
        <v>3931188</v>
      </c>
    </row>
    <row r="58" spans="1:7" x14ac:dyDescent="0.25">
      <c r="A58" s="42" t="str">
        <f t="shared" si="3"/>
        <v>PASAIA</v>
      </c>
      <c r="B58" s="41">
        <f t="shared" si="4"/>
        <v>4119594</v>
      </c>
      <c r="C58" s="41">
        <f t="shared" si="5"/>
        <v>4543309</v>
      </c>
      <c r="D58" s="41">
        <f t="shared" si="6"/>
        <v>21</v>
      </c>
      <c r="E58" s="42" t="str">
        <f t="shared" si="2"/>
        <v>PASAIA</v>
      </c>
      <c r="F58" s="42">
        <f t="shared" si="9"/>
        <v>4119594</v>
      </c>
      <c r="G58" s="42">
        <f t="shared" si="8"/>
        <v>4543309</v>
      </c>
    </row>
    <row r="59" spans="1:7" x14ac:dyDescent="0.25">
      <c r="A59" s="42" t="str">
        <f t="shared" si="3"/>
        <v>SANTA CRUZ DE TENERIFE</v>
      </c>
      <c r="B59" s="41">
        <f t="shared" si="4"/>
        <v>15608579</v>
      </c>
      <c r="C59" s="41">
        <f t="shared" si="5"/>
        <v>15776913</v>
      </c>
      <c r="D59" s="41">
        <f t="shared" si="6"/>
        <v>10</v>
      </c>
      <c r="E59" s="42" t="str">
        <f t="shared" si="2"/>
        <v>SEVILLA</v>
      </c>
      <c r="F59" s="42">
        <f t="shared" si="9"/>
        <v>3912222</v>
      </c>
      <c r="G59" s="42">
        <f t="shared" si="8"/>
        <v>4447522</v>
      </c>
    </row>
    <row r="60" spans="1:7" x14ac:dyDescent="0.25">
      <c r="A60" s="42" t="str">
        <f t="shared" si="3"/>
        <v>SANTANDER</v>
      </c>
      <c r="B60" s="41">
        <f t="shared" si="4"/>
        <v>5164184</v>
      </c>
      <c r="C60" s="41">
        <f t="shared" si="5"/>
        <v>4857910</v>
      </c>
      <c r="D60" s="41">
        <f t="shared" si="6"/>
        <v>18</v>
      </c>
      <c r="E60" s="42" t="str">
        <f t="shared" si="2"/>
        <v>ALICANTE</v>
      </c>
      <c r="F60" s="42">
        <f t="shared" si="9"/>
        <v>3161198</v>
      </c>
      <c r="G60" s="42">
        <f t="shared" si="8"/>
        <v>2960054</v>
      </c>
    </row>
    <row r="61" spans="1:7" x14ac:dyDescent="0.25">
      <c r="A61" s="42" t="str">
        <f t="shared" si="3"/>
        <v>SEVILLA</v>
      </c>
      <c r="B61" s="41">
        <f t="shared" si="4"/>
        <v>3912222</v>
      </c>
      <c r="C61" s="41">
        <f t="shared" si="5"/>
        <v>4447522</v>
      </c>
      <c r="D61" s="41">
        <f t="shared" si="6"/>
        <v>22</v>
      </c>
      <c r="E61" s="42" t="str">
        <f t="shared" si="2"/>
        <v>MOTRIL</v>
      </c>
      <c r="F61" s="42">
        <f t="shared" si="9"/>
        <v>2311463</v>
      </c>
      <c r="G61" s="42">
        <f t="shared" si="8"/>
        <v>2406576</v>
      </c>
    </row>
    <row r="62" spans="1:7" x14ac:dyDescent="0.25">
      <c r="A62" s="42" t="str">
        <f t="shared" si="3"/>
        <v>TARRAGONA</v>
      </c>
      <c r="B62" s="41">
        <f t="shared" si="4"/>
        <v>30175924</v>
      </c>
      <c r="C62" s="41">
        <f t="shared" si="5"/>
        <v>25998554</v>
      </c>
      <c r="D62" s="41">
        <f t="shared" si="6"/>
        <v>5</v>
      </c>
      <c r="E62" s="42" t="str">
        <f t="shared" si="2"/>
        <v>CEUTA</v>
      </c>
      <c r="F62" s="42">
        <f t="shared" si="9"/>
        <v>1725390</v>
      </c>
      <c r="G62" s="42">
        <f t="shared" si="8"/>
        <v>1632106</v>
      </c>
    </row>
    <row r="63" spans="1:7" x14ac:dyDescent="0.25">
      <c r="A63" s="42" t="str">
        <f t="shared" si="3"/>
        <v>VALENCIA</v>
      </c>
      <c r="B63" s="41">
        <f t="shared" si="4"/>
        <v>44269041</v>
      </c>
      <c r="C63" s="41">
        <f t="shared" si="5"/>
        <v>39137551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1620939</v>
      </c>
      <c r="G63" s="42">
        <f t="shared" si="8"/>
        <v>1484256</v>
      </c>
    </row>
    <row r="64" spans="1:7" x14ac:dyDescent="0.25">
      <c r="A64" s="42" t="str">
        <f t="shared" si="3"/>
        <v>VIGO</v>
      </c>
      <c r="B64" s="41">
        <f t="shared" si="4"/>
        <v>4228736</v>
      </c>
      <c r="C64" s="41">
        <f t="shared" si="5"/>
        <v>3931188</v>
      </c>
      <c r="D64" s="41">
        <f t="shared" si="6"/>
        <v>20</v>
      </c>
      <c r="E64" s="42" t="str">
        <f t="shared" si="2"/>
        <v>VILAGARCIA</v>
      </c>
      <c r="F64" s="42">
        <f t="shared" si="9"/>
        <v>932111</v>
      </c>
      <c r="G64" s="42">
        <f t="shared" si="8"/>
        <v>964801</v>
      </c>
    </row>
    <row r="65" spans="1:7" x14ac:dyDescent="0.25">
      <c r="A65" s="42" t="str">
        <f t="shared" si="3"/>
        <v>VILAGARCIA</v>
      </c>
      <c r="B65" s="41">
        <f t="shared" si="4"/>
        <v>932111</v>
      </c>
      <c r="C65" s="41">
        <f t="shared" si="5"/>
        <v>964801</v>
      </c>
      <c r="D65" s="41">
        <f t="shared" si="6"/>
        <v>27</v>
      </c>
      <c r="E65" s="42" t="str">
        <f t="shared" si="2"/>
        <v>MELILLA</v>
      </c>
      <c r="F65" s="42">
        <f t="shared" si="9"/>
        <v>683879</v>
      </c>
      <c r="G65" s="42">
        <f t="shared" si="8"/>
        <v>680192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385888</v>
      </c>
      <c r="C7" s="37">
        <v>637695</v>
      </c>
      <c r="D7" s="37">
        <v>6836029</v>
      </c>
      <c r="E7" s="37">
        <v>6892971</v>
      </c>
      <c r="F7" s="10">
        <f>((E7*100)/D7)-100</f>
        <v>0.83296896487712502</v>
      </c>
      <c r="G7" s="1"/>
      <c r="H7" s="1"/>
      <c r="I7" s="1"/>
    </row>
    <row r="8" spans="1:12" x14ac:dyDescent="0.25">
      <c r="A8" s="11" t="s">
        <v>42</v>
      </c>
      <c r="B8" s="38">
        <v>15626</v>
      </c>
      <c r="C8" s="38">
        <v>7507</v>
      </c>
      <c r="D8" s="38">
        <v>153964</v>
      </c>
      <c r="E8" s="38">
        <v>152393</v>
      </c>
      <c r="F8" s="13">
        <f t="shared" ref="F8:F35" si="0">((E8*100)/D8)-100</f>
        <v>-1.0203683978072746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5051</v>
      </c>
      <c r="E9" s="37">
        <v>7846</v>
      </c>
      <c r="F9" s="10">
        <f t="shared" si="0"/>
        <v>55.335577113442895</v>
      </c>
      <c r="G9" s="1"/>
      <c r="H9" s="1"/>
      <c r="I9" s="1"/>
    </row>
    <row r="10" spans="1:12" x14ac:dyDescent="0.25">
      <c r="A10" s="11" t="s">
        <v>44</v>
      </c>
      <c r="B10" s="38">
        <v>57598</v>
      </c>
      <c r="C10" s="38">
        <v>47375</v>
      </c>
      <c r="D10" s="38">
        <v>669104</v>
      </c>
      <c r="E10" s="38">
        <v>528115</v>
      </c>
      <c r="F10" s="13">
        <f t="shared" si="0"/>
        <v>-21.07131327865325</v>
      </c>
      <c r="G10" s="1"/>
      <c r="H10" s="1"/>
      <c r="I10" s="1"/>
    </row>
    <row r="11" spans="1:12" x14ac:dyDescent="0.25">
      <c r="A11" s="8" t="s">
        <v>45</v>
      </c>
      <c r="B11" s="37">
        <v>2073551</v>
      </c>
      <c r="C11" s="37">
        <v>1544475</v>
      </c>
      <c r="D11" s="37">
        <v>17186723</v>
      </c>
      <c r="E11" s="37">
        <v>16004059</v>
      </c>
      <c r="F11" s="10">
        <f t="shared" si="0"/>
        <v>-6.8812652650537274</v>
      </c>
      <c r="G11" s="1"/>
      <c r="H11" s="1"/>
      <c r="I11" s="1"/>
    </row>
    <row r="12" spans="1:12" x14ac:dyDescent="0.25">
      <c r="A12" s="11" t="s">
        <v>46</v>
      </c>
      <c r="B12" s="38">
        <v>5012</v>
      </c>
      <c r="C12" s="38">
        <v>9811</v>
      </c>
      <c r="D12" s="38">
        <v>61939</v>
      </c>
      <c r="E12" s="38">
        <v>63427</v>
      </c>
      <c r="F12" s="13">
        <f t="shared" si="0"/>
        <v>2.4023636158155597</v>
      </c>
      <c r="G12" s="1"/>
      <c r="H12" s="1"/>
      <c r="I12" s="1"/>
    </row>
    <row r="13" spans="1:12" x14ac:dyDescent="0.25">
      <c r="A13" s="8" t="s">
        <v>47</v>
      </c>
      <c r="B13" s="37">
        <v>229487</v>
      </c>
      <c r="C13" s="37">
        <v>116131</v>
      </c>
      <c r="D13" s="37">
        <v>1905949</v>
      </c>
      <c r="E13" s="37">
        <v>1836957</v>
      </c>
      <c r="F13" s="10">
        <f t="shared" si="0"/>
        <v>-3.6198240351656779</v>
      </c>
      <c r="G13" s="1"/>
      <c r="H13" s="1"/>
      <c r="I13" s="1"/>
    </row>
    <row r="14" spans="1:12" x14ac:dyDescent="0.25">
      <c r="A14" s="11" t="s">
        <v>48</v>
      </c>
      <c r="B14" s="38">
        <v>756968</v>
      </c>
      <c r="C14" s="38">
        <v>939364</v>
      </c>
      <c r="D14" s="38">
        <v>8533721</v>
      </c>
      <c r="E14" s="38">
        <v>8924404</v>
      </c>
      <c r="F14" s="13">
        <f t="shared" si="0"/>
        <v>4.5781084242149461</v>
      </c>
      <c r="G14" s="1"/>
      <c r="H14" s="1"/>
      <c r="I14" s="1"/>
    </row>
    <row r="15" spans="1:12" x14ac:dyDescent="0.25">
      <c r="A15" s="8" t="s">
        <v>49</v>
      </c>
      <c r="B15" s="37">
        <v>2011310</v>
      </c>
      <c r="C15" s="37">
        <v>1642529</v>
      </c>
      <c r="D15" s="37">
        <v>18637875</v>
      </c>
      <c r="E15" s="37">
        <v>18668850</v>
      </c>
      <c r="F15" s="10">
        <f t="shared" si="0"/>
        <v>0.16619383915816854</v>
      </c>
      <c r="G15" s="1"/>
      <c r="H15" s="1"/>
      <c r="I15" s="1"/>
    </row>
    <row r="16" spans="1:12" x14ac:dyDescent="0.25">
      <c r="A16" s="11" t="s">
        <v>50</v>
      </c>
      <c r="B16" s="38">
        <v>1599617</v>
      </c>
      <c r="C16" s="38">
        <v>1141509</v>
      </c>
      <c r="D16" s="38">
        <v>16039219</v>
      </c>
      <c r="E16" s="38">
        <v>14108735</v>
      </c>
      <c r="F16" s="13">
        <f t="shared" si="0"/>
        <v>-12.036022452215406</v>
      </c>
      <c r="G16" s="1"/>
      <c r="H16" s="1"/>
      <c r="I16" s="1"/>
    </row>
    <row r="17" spans="1:9" x14ac:dyDescent="0.25">
      <c r="A17" s="8" t="s">
        <v>51</v>
      </c>
      <c r="B17" s="37">
        <v>638504</v>
      </c>
      <c r="C17" s="37">
        <v>567795</v>
      </c>
      <c r="D17" s="37">
        <v>6841869</v>
      </c>
      <c r="E17" s="37">
        <v>6053108</v>
      </c>
      <c r="F17" s="10">
        <f t="shared" si="0"/>
        <v>-11.528443470636461</v>
      </c>
      <c r="G17" s="1"/>
      <c r="H17" s="1"/>
      <c r="I17" s="1"/>
    </row>
    <row r="18" spans="1:9" x14ac:dyDescent="0.25">
      <c r="A18" s="11" t="s">
        <v>52</v>
      </c>
      <c r="B18" s="38">
        <v>68386</v>
      </c>
      <c r="C18" s="38">
        <v>61209</v>
      </c>
      <c r="D18" s="38">
        <v>842996</v>
      </c>
      <c r="E18" s="38">
        <v>863820</v>
      </c>
      <c r="F18" s="13">
        <f t="shared" si="0"/>
        <v>2.470237106700381</v>
      </c>
      <c r="G18" s="1"/>
      <c r="H18" s="1"/>
      <c r="I18" s="1"/>
    </row>
    <row r="19" spans="1:9" x14ac:dyDescent="0.25">
      <c r="A19" s="8" t="s">
        <v>53</v>
      </c>
      <c r="B19" s="37">
        <v>101250</v>
      </c>
      <c r="C19" s="37">
        <v>222773</v>
      </c>
      <c r="D19" s="37">
        <v>790968</v>
      </c>
      <c r="E19" s="37">
        <v>1247118</v>
      </c>
      <c r="F19" s="10">
        <f t="shared" si="0"/>
        <v>57.669842522074219</v>
      </c>
      <c r="G19" s="1"/>
      <c r="H19" s="1"/>
      <c r="I19" s="1"/>
    </row>
    <row r="20" spans="1:9" x14ac:dyDescent="0.25">
      <c r="A20" s="11" t="s">
        <v>54</v>
      </c>
      <c r="B20" s="38">
        <v>111583</v>
      </c>
      <c r="C20" s="38">
        <v>138311</v>
      </c>
      <c r="D20" s="38">
        <v>1103554</v>
      </c>
      <c r="E20" s="38">
        <v>1197260</v>
      </c>
      <c r="F20" s="13">
        <f t="shared" si="0"/>
        <v>8.4912926780202866</v>
      </c>
      <c r="G20" s="1"/>
      <c r="H20" s="1"/>
      <c r="I20" s="1"/>
    </row>
    <row r="21" spans="1:9" x14ac:dyDescent="0.25">
      <c r="A21" s="8" t="s">
        <v>55</v>
      </c>
      <c r="B21" s="37">
        <v>1050213</v>
      </c>
      <c r="C21" s="37">
        <v>1141826</v>
      </c>
      <c r="D21" s="37">
        <v>10654763</v>
      </c>
      <c r="E21" s="37">
        <v>10830196</v>
      </c>
      <c r="F21" s="10">
        <f t="shared" si="0"/>
        <v>1.646521841921782</v>
      </c>
      <c r="G21" s="1"/>
      <c r="H21" s="1"/>
      <c r="I21" s="1"/>
    </row>
    <row r="22" spans="1:9" x14ac:dyDescent="0.25">
      <c r="A22" s="11" t="s">
        <v>56</v>
      </c>
      <c r="B22" s="38">
        <v>448522</v>
      </c>
      <c r="C22" s="38">
        <v>626087</v>
      </c>
      <c r="D22" s="38">
        <v>3832451</v>
      </c>
      <c r="E22" s="38">
        <v>4259252</v>
      </c>
      <c r="F22" s="13">
        <f t="shared" si="0"/>
        <v>11.136502462784264</v>
      </c>
      <c r="G22" s="1"/>
      <c r="H22" s="1"/>
      <c r="I22" s="1"/>
    </row>
    <row r="23" spans="1:9" x14ac:dyDescent="0.25">
      <c r="A23" s="8" t="s">
        <v>57</v>
      </c>
      <c r="B23" s="37">
        <v>5060</v>
      </c>
      <c r="C23" s="37">
        <v>9886</v>
      </c>
      <c r="D23" s="37">
        <v>46495</v>
      </c>
      <c r="E23" s="37">
        <v>76435</v>
      </c>
      <c r="F23" s="10">
        <f t="shared" si="0"/>
        <v>64.394020862458319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10</v>
      </c>
      <c r="F24" s="17">
        <f t="shared" si="0"/>
        <v>0</v>
      </c>
      <c r="G24" s="1"/>
      <c r="H24" s="1"/>
      <c r="I24" s="1"/>
    </row>
    <row r="25" spans="1:9" x14ac:dyDescent="0.25">
      <c r="A25" s="8" t="s">
        <v>59</v>
      </c>
      <c r="B25" s="37">
        <v>5568</v>
      </c>
      <c r="C25" s="37">
        <v>9449</v>
      </c>
      <c r="D25" s="37">
        <v>63319</v>
      </c>
      <c r="E25" s="37">
        <v>58917</v>
      </c>
      <c r="F25" s="10">
        <f t="shared" si="0"/>
        <v>-6.9520996857183519</v>
      </c>
      <c r="G25" s="1"/>
      <c r="H25" s="1"/>
      <c r="I25" s="1"/>
    </row>
    <row r="26" spans="1:9" x14ac:dyDescent="0.25">
      <c r="A26" s="11" t="s">
        <v>60</v>
      </c>
      <c r="B26" s="38">
        <v>142214</v>
      </c>
      <c r="C26" s="38">
        <v>125648</v>
      </c>
      <c r="D26" s="38">
        <v>1213657</v>
      </c>
      <c r="E26" s="38">
        <v>1280677</v>
      </c>
      <c r="F26" s="13">
        <f t="shared" si="0"/>
        <v>5.5221532937230222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878982</v>
      </c>
      <c r="C28" s="38">
        <v>872819</v>
      </c>
      <c r="D28" s="38">
        <v>8187790</v>
      </c>
      <c r="E28" s="38">
        <v>8006990</v>
      </c>
      <c r="F28" s="13">
        <f t="shared" si="0"/>
        <v>-2.2081660619043788</v>
      </c>
      <c r="G28" s="1"/>
      <c r="H28" s="1"/>
      <c r="I28" s="1"/>
    </row>
    <row r="29" spans="1:9" x14ac:dyDescent="0.25">
      <c r="A29" s="8" t="s">
        <v>63</v>
      </c>
      <c r="B29" s="37">
        <v>47670</v>
      </c>
      <c r="C29" s="37">
        <v>32597</v>
      </c>
      <c r="D29" s="37">
        <v>355488</v>
      </c>
      <c r="E29" s="37">
        <v>370345</v>
      </c>
      <c r="F29" s="10">
        <f t="shared" si="0"/>
        <v>4.1793253218111488</v>
      </c>
      <c r="G29" s="1"/>
      <c r="H29" s="1"/>
      <c r="I29" s="1"/>
    </row>
    <row r="30" spans="1:9" x14ac:dyDescent="0.25">
      <c r="A30" s="11" t="s">
        <v>64</v>
      </c>
      <c r="B30" s="38">
        <v>22093</v>
      </c>
      <c r="C30" s="38">
        <v>16957</v>
      </c>
      <c r="D30" s="38">
        <v>298736</v>
      </c>
      <c r="E30" s="38">
        <v>247848</v>
      </c>
      <c r="F30" s="13">
        <f t="shared" si="0"/>
        <v>-17.03443843393498</v>
      </c>
      <c r="G30" s="1"/>
      <c r="H30" s="1"/>
      <c r="I30" s="1"/>
    </row>
    <row r="31" spans="1:9" x14ac:dyDescent="0.25">
      <c r="A31" s="8" t="s">
        <v>65</v>
      </c>
      <c r="B31" s="37">
        <v>1408111</v>
      </c>
      <c r="C31" s="37">
        <v>1873880</v>
      </c>
      <c r="D31" s="37">
        <v>15420466</v>
      </c>
      <c r="E31" s="37">
        <v>17453515</v>
      </c>
      <c r="F31" s="10">
        <f t="shared" si="0"/>
        <v>13.184095733553065</v>
      </c>
      <c r="G31" s="1"/>
      <c r="H31" s="1"/>
      <c r="I31" s="1"/>
    </row>
    <row r="32" spans="1:9" x14ac:dyDescent="0.25">
      <c r="A32" s="11" t="s">
        <v>66</v>
      </c>
      <c r="B32" s="38">
        <v>433180</v>
      </c>
      <c r="C32" s="38">
        <v>487200</v>
      </c>
      <c r="D32" s="38">
        <v>3494710</v>
      </c>
      <c r="E32" s="38">
        <v>4521658</v>
      </c>
      <c r="F32" s="13">
        <f t="shared" si="0"/>
        <v>29.385785945042642</v>
      </c>
      <c r="G32" s="1"/>
      <c r="H32" s="1"/>
      <c r="I32" s="1"/>
    </row>
    <row r="33" spans="1:9" x14ac:dyDescent="0.25">
      <c r="A33" s="8" t="s">
        <v>67</v>
      </c>
      <c r="B33" s="37">
        <v>9546</v>
      </c>
      <c r="C33" s="37">
        <v>5692</v>
      </c>
      <c r="D33" s="37">
        <v>80903</v>
      </c>
      <c r="E33" s="37">
        <v>67583</v>
      </c>
      <c r="F33" s="10">
        <f t="shared" si="0"/>
        <v>-16.464160785137764</v>
      </c>
      <c r="G33" s="1"/>
      <c r="H33" s="1"/>
      <c r="I33" s="1"/>
    </row>
    <row r="34" spans="1:9" x14ac:dyDescent="0.25">
      <c r="A34" s="11" t="s">
        <v>68</v>
      </c>
      <c r="B34" s="38">
        <v>20498</v>
      </c>
      <c r="C34" s="38">
        <v>28701</v>
      </c>
      <c r="D34" s="38">
        <v>279058</v>
      </c>
      <c r="E34" s="38">
        <v>322746</v>
      </c>
      <c r="F34" s="13">
        <f t="shared" si="0"/>
        <v>15.655526808047071</v>
      </c>
      <c r="G34" s="1"/>
      <c r="H34" s="1"/>
      <c r="I34" s="1"/>
    </row>
    <row r="35" spans="1:9" x14ac:dyDescent="0.25">
      <c r="A35" s="14" t="s">
        <v>69</v>
      </c>
      <c r="B35" s="15">
        <f>SUM(B7:B34)</f>
        <v>12526437</v>
      </c>
      <c r="C35" s="15">
        <f t="shared" ref="C35:E35" si="1">SUM(C7:C34)</f>
        <v>12307226</v>
      </c>
      <c r="D35" s="15">
        <f t="shared" si="1"/>
        <v>123536807</v>
      </c>
      <c r="E35" s="15">
        <f t="shared" si="1"/>
        <v>124045235</v>
      </c>
      <c r="F35" s="16">
        <f t="shared" si="0"/>
        <v>0.41155993290323067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6892971</v>
      </c>
      <c r="C38" s="41">
        <f>D7</f>
        <v>6836029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18668850</v>
      </c>
      <c r="G38" s="42">
        <f>LOOKUP(E38,$A$38:$A$65,$C$38:$C$65)</f>
        <v>18637875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152393</v>
      </c>
      <c r="C39" s="41">
        <f t="shared" ref="C39:C65" si="5">D8</f>
        <v>153964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17453515</v>
      </c>
      <c r="G39" s="42">
        <f t="shared" ref="G39:G65" si="8">LOOKUP(E39,$A$38:$A$65,$C$38:$C$65)</f>
        <v>15420466</v>
      </c>
    </row>
    <row r="40" spans="1:9" x14ac:dyDescent="0.25">
      <c r="A40" s="42" t="str">
        <f t="shared" si="3"/>
        <v>ALMERIA</v>
      </c>
      <c r="B40" s="41">
        <f t="shared" si="4"/>
        <v>7846</v>
      </c>
      <c r="C40" s="41">
        <f t="shared" si="5"/>
        <v>5051</v>
      </c>
      <c r="D40" s="41">
        <f t="shared" si="6"/>
        <v>26</v>
      </c>
      <c r="E40" s="42" t="str">
        <f t="shared" si="2"/>
        <v>BAHIA DE ALGECIRAS</v>
      </c>
      <c r="F40" s="42">
        <f t="shared" si="7"/>
        <v>16004059</v>
      </c>
      <c r="G40" s="42">
        <f t="shared" si="8"/>
        <v>17186723</v>
      </c>
    </row>
    <row r="41" spans="1:9" x14ac:dyDescent="0.25">
      <c r="A41" s="42" t="str">
        <f t="shared" si="3"/>
        <v>AVILES</v>
      </c>
      <c r="B41" s="41">
        <f t="shared" si="4"/>
        <v>528115</v>
      </c>
      <c r="C41" s="41">
        <f t="shared" si="5"/>
        <v>669104</v>
      </c>
      <c r="D41" s="41">
        <f t="shared" si="6"/>
        <v>17</v>
      </c>
      <c r="E41" s="42" t="str">
        <f t="shared" si="2"/>
        <v>CARTAGENA</v>
      </c>
      <c r="F41" s="42">
        <f t="shared" si="7"/>
        <v>14108735</v>
      </c>
      <c r="G41" s="42">
        <f t="shared" si="8"/>
        <v>16039219</v>
      </c>
    </row>
    <row r="42" spans="1:9" x14ac:dyDescent="0.25">
      <c r="A42" s="42" t="str">
        <f t="shared" si="3"/>
        <v>BAHIA DE ALGECIRAS</v>
      </c>
      <c r="B42" s="41">
        <f t="shared" si="4"/>
        <v>16004059</v>
      </c>
      <c r="C42" s="41">
        <f t="shared" si="5"/>
        <v>17186723</v>
      </c>
      <c r="D42" s="41">
        <f t="shared" si="6"/>
        <v>3</v>
      </c>
      <c r="E42" s="42" t="str">
        <f t="shared" si="2"/>
        <v>HUELVA</v>
      </c>
      <c r="F42" s="42">
        <f t="shared" si="7"/>
        <v>10830196</v>
      </c>
      <c r="G42" s="42">
        <f t="shared" si="8"/>
        <v>10654763</v>
      </c>
    </row>
    <row r="43" spans="1:9" x14ac:dyDescent="0.25">
      <c r="A43" s="42" t="str">
        <f t="shared" si="3"/>
        <v>BAHIA DE CADIZ</v>
      </c>
      <c r="B43" s="41">
        <f t="shared" si="4"/>
        <v>63427</v>
      </c>
      <c r="C43" s="41">
        <f t="shared" si="5"/>
        <v>61939</v>
      </c>
      <c r="D43" s="41">
        <f t="shared" si="6"/>
        <v>24</v>
      </c>
      <c r="E43" s="42" t="str">
        <f t="shared" si="2"/>
        <v>BARCELONA</v>
      </c>
      <c r="F43" s="42">
        <f t="shared" si="7"/>
        <v>8924404</v>
      </c>
      <c r="G43" s="42">
        <f t="shared" si="8"/>
        <v>8533721</v>
      </c>
    </row>
    <row r="44" spans="1:9" x14ac:dyDescent="0.25">
      <c r="A44" s="42" t="str">
        <f t="shared" si="3"/>
        <v>BALEARES</v>
      </c>
      <c r="B44" s="41">
        <f t="shared" si="4"/>
        <v>1836957</v>
      </c>
      <c r="C44" s="41">
        <f t="shared" si="5"/>
        <v>1905949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8006990</v>
      </c>
      <c r="G44" s="42">
        <f t="shared" si="8"/>
        <v>8187790</v>
      </c>
    </row>
    <row r="45" spans="1:9" x14ac:dyDescent="0.25">
      <c r="A45" s="42" t="str">
        <f t="shared" si="3"/>
        <v>BARCELONA</v>
      </c>
      <c r="B45" s="41">
        <f t="shared" si="4"/>
        <v>8924404</v>
      </c>
      <c r="C45" s="41">
        <f t="shared" si="5"/>
        <v>8533721</v>
      </c>
      <c r="D45" s="41">
        <f t="shared" si="6"/>
        <v>6</v>
      </c>
      <c r="E45" s="42" t="str">
        <f t="shared" si="2"/>
        <v>A CORUÑA</v>
      </c>
      <c r="F45" s="42">
        <f t="shared" si="7"/>
        <v>6892971</v>
      </c>
      <c r="G45" s="42">
        <f t="shared" si="8"/>
        <v>6836029</v>
      </c>
    </row>
    <row r="46" spans="1:9" x14ac:dyDescent="0.25">
      <c r="A46" s="42" t="str">
        <f t="shared" si="3"/>
        <v>BILBAO</v>
      </c>
      <c r="B46" s="41">
        <f t="shared" si="4"/>
        <v>18668850</v>
      </c>
      <c r="C46" s="41">
        <f t="shared" si="5"/>
        <v>18637875</v>
      </c>
      <c r="D46" s="41">
        <f t="shared" si="6"/>
        <v>1</v>
      </c>
      <c r="E46" s="42" t="str">
        <f t="shared" si="2"/>
        <v>CASTELLON</v>
      </c>
      <c r="F46" s="42">
        <f t="shared" si="7"/>
        <v>6053108</v>
      </c>
      <c r="G46" s="42">
        <f t="shared" si="8"/>
        <v>6841869</v>
      </c>
    </row>
    <row r="47" spans="1:9" x14ac:dyDescent="0.25">
      <c r="A47" s="42" t="str">
        <f t="shared" si="3"/>
        <v>CARTAGENA</v>
      </c>
      <c r="B47" s="41">
        <f t="shared" si="4"/>
        <v>14108735</v>
      </c>
      <c r="C47" s="41">
        <f t="shared" si="5"/>
        <v>16039219</v>
      </c>
      <c r="D47" s="41">
        <f t="shared" si="6"/>
        <v>4</v>
      </c>
      <c r="E47" s="42" t="str">
        <f t="shared" si="2"/>
        <v>VALENCIA</v>
      </c>
      <c r="F47" s="42">
        <f t="shared" si="7"/>
        <v>4521658</v>
      </c>
      <c r="G47" s="42">
        <f t="shared" si="8"/>
        <v>3494710</v>
      </c>
    </row>
    <row r="48" spans="1:9" x14ac:dyDescent="0.25">
      <c r="A48" s="42" t="str">
        <f t="shared" si="3"/>
        <v>CASTELLON</v>
      </c>
      <c r="B48" s="41">
        <f t="shared" si="4"/>
        <v>6053108</v>
      </c>
      <c r="C48" s="41">
        <f t="shared" si="5"/>
        <v>6841869</v>
      </c>
      <c r="D48" s="41">
        <f t="shared" si="6"/>
        <v>9</v>
      </c>
      <c r="E48" s="42" t="str">
        <f t="shared" si="2"/>
        <v>LAS PALMAS</v>
      </c>
      <c r="F48" s="42">
        <f t="shared" si="7"/>
        <v>4259252</v>
      </c>
      <c r="G48" s="42">
        <f t="shared" si="8"/>
        <v>3832451</v>
      </c>
    </row>
    <row r="49" spans="1:7" x14ac:dyDescent="0.25">
      <c r="A49" s="42" t="str">
        <f t="shared" si="3"/>
        <v>CEUTA</v>
      </c>
      <c r="B49" s="41">
        <f t="shared" si="4"/>
        <v>863820</v>
      </c>
      <c r="C49" s="41">
        <f t="shared" si="5"/>
        <v>842996</v>
      </c>
      <c r="D49" s="41">
        <f t="shared" si="6"/>
        <v>16</v>
      </c>
      <c r="E49" s="42" t="str">
        <f t="shared" si="2"/>
        <v>BALEARES</v>
      </c>
      <c r="F49" s="42">
        <f t="shared" si="7"/>
        <v>1836957</v>
      </c>
      <c r="G49" s="42">
        <f t="shared" si="8"/>
        <v>1905949</v>
      </c>
    </row>
    <row r="50" spans="1:7" x14ac:dyDescent="0.25">
      <c r="A50" s="42" t="str">
        <f t="shared" si="3"/>
        <v>FERROL-SAN CIBRAO</v>
      </c>
      <c r="B50" s="41">
        <f t="shared" si="4"/>
        <v>1247118</v>
      </c>
      <c r="C50" s="41">
        <f t="shared" si="5"/>
        <v>790968</v>
      </c>
      <c r="D50" s="41">
        <f t="shared" si="6"/>
        <v>14</v>
      </c>
      <c r="E50" s="42" t="str">
        <f t="shared" si="2"/>
        <v>MOTRIL</v>
      </c>
      <c r="F50" s="42">
        <f t="shared" si="7"/>
        <v>1280677</v>
      </c>
      <c r="G50" s="42">
        <f t="shared" si="8"/>
        <v>1213657</v>
      </c>
    </row>
    <row r="51" spans="1:7" x14ac:dyDescent="0.25">
      <c r="A51" s="42" t="str">
        <f t="shared" si="3"/>
        <v>GIJON</v>
      </c>
      <c r="B51" s="41">
        <f t="shared" si="4"/>
        <v>1197260</v>
      </c>
      <c r="C51" s="41">
        <f t="shared" si="5"/>
        <v>1103554</v>
      </c>
      <c r="D51" s="41">
        <f t="shared" si="6"/>
        <v>15</v>
      </c>
      <c r="E51" s="42" t="str">
        <f t="shared" si="2"/>
        <v>FERROL-SAN CIBRAO</v>
      </c>
      <c r="F51" s="42">
        <f t="shared" si="7"/>
        <v>1247118</v>
      </c>
      <c r="G51" s="42">
        <f t="shared" si="8"/>
        <v>790968</v>
      </c>
    </row>
    <row r="52" spans="1:7" x14ac:dyDescent="0.25">
      <c r="A52" s="42" t="str">
        <f t="shared" si="3"/>
        <v>HUELVA</v>
      </c>
      <c r="B52" s="41">
        <f t="shared" si="4"/>
        <v>10830196</v>
      </c>
      <c r="C52" s="41">
        <f t="shared" si="5"/>
        <v>10654763</v>
      </c>
      <c r="D52" s="41">
        <f t="shared" si="6"/>
        <v>5</v>
      </c>
      <c r="E52" s="42" t="str">
        <f t="shared" si="2"/>
        <v>GIJON</v>
      </c>
      <c r="F52" s="42">
        <f t="shared" si="7"/>
        <v>1197260</v>
      </c>
      <c r="G52" s="42">
        <f t="shared" si="8"/>
        <v>1103554</v>
      </c>
    </row>
    <row r="53" spans="1:7" x14ac:dyDescent="0.25">
      <c r="A53" s="42" t="str">
        <f t="shared" si="3"/>
        <v>LAS PALMAS</v>
      </c>
      <c r="B53" s="41">
        <f t="shared" si="4"/>
        <v>4259252</v>
      </c>
      <c r="C53" s="41">
        <f t="shared" si="5"/>
        <v>3832451</v>
      </c>
      <c r="D53" s="41">
        <f t="shared" si="6"/>
        <v>11</v>
      </c>
      <c r="E53" s="42" t="str">
        <f t="shared" si="2"/>
        <v>CEUTA</v>
      </c>
      <c r="F53" s="42">
        <f t="shared" si="7"/>
        <v>863820</v>
      </c>
      <c r="G53" s="42">
        <f t="shared" si="8"/>
        <v>842996</v>
      </c>
    </row>
    <row r="54" spans="1:7" x14ac:dyDescent="0.25">
      <c r="A54" s="42" t="str">
        <f t="shared" si="3"/>
        <v>MALAGA</v>
      </c>
      <c r="B54" s="41">
        <f t="shared" si="4"/>
        <v>76435</v>
      </c>
      <c r="C54" s="41">
        <f t="shared" si="5"/>
        <v>46495</v>
      </c>
      <c r="D54" s="41">
        <f t="shared" si="6"/>
        <v>22</v>
      </c>
      <c r="E54" s="42" t="str">
        <f t="shared" si="2"/>
        <v>AVILES</v>
      </c>
      <c r="F54" s="42">
        <f t="shared" si="7"/>
        <v>528115</v>
      </c>
      <c r="G54" s="42">
        <f t="shared" si="8"/>
        <v>669104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10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370345</v>
      </c>
      <c r="G55" s="42">
        <f t="shared" si="8"/>
        <v>355488</v>
      </c>
    </row>
    <row r="56" spans="1:7" x14ac:dyDescent="0.25">
      <c r="A56" s="42" t="str">
        <f t="shared" si="3"/>
        <v>MELILLA</v>
      </c>
      <c r="B56" s="41">
        <f t="shared" si="4"/>
        <v>58917</v>
      </c>
      <c r="C56" s="41">
        <f t="shared" si="5"/>
        <v>63319</v>
      </c>
      <c r="D56" s="41">
        <f t="shared" si="6"/>
        <v>25</v>
      </c>
      <c r="E56" s="42" t="str">
        <f t="shared" si="2"/>
        <v>VILAGARCIA</v>
      </c>
      <c r="F56" s="42">
        <f t="shared" si="9"/>
        <v>322746</v>
      </c>
      <c r="G56" s="42">
        <f t="shared" si="8"/>
        <v>279058</v>
      </c>
    </row>
    <row r="57" spans="1:7" x14ac:dyDescent="0.25">
      <c r="A57" s="42" t="str">
        <f t="shared" si="3"/>
        <v>MOTRIL</v>
      </c>
      <c r="B57" s="41">
        <f t="shared" si="4"/>
        <v>1280677</v>
      </c>
      <c r="C57" s="41">
        <f t="shared" si="5"/>
        <v>1213657</v>
      </c>
      <c r="D57" s="41">
        <f t="shared" si="6"/>
        <v>13</v>
      </c>
      <c r="E57" s="42" t="str">
        <f t="shared" si="2"/>
        <v>SEVILLA</v>
      </c>
      <c r="F57" s="42">
        <f t="shared" si="9"/>
        <v>247848</v>
      </c>
      <c r="G57" s="42">
        <f t="shared" si="8"/>
        <v>298736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152393</v>
      </c>
      <c r="G58" s="42">
        <f t="shared" si="8"/>
        <v>153964</v>
      </c>
    </row>
    <row r="59" spans="1:7" x14ac:dyDescent="0.25">
      <c r="A59" s="42" t="str">
        <f t="shared" si="3"/>
        <v>SANTA CRUZ DE TENERIFE</v>
      </c>
      <c r="B59" s="41">
        <f t="shared" si="4"/>
        <v>8006990</v>
      </c>
      <c r="C59" s="41">
        <f t="shared" si="5"/>
        <v>8187790</v>
      </c>
      <c r="D59" s="41">
        <f t="shared" si="6"/>
        <v>7</v>
      </c>
      <c r="E59" s="42" t="str">
        <f t="shared" si="2"/>
        <v>MALAGA</v>
      </c>
      <c r="F59" s="42">
        <f t="shared" si="9"/>
        <v>76435</v>
      </c>
      <c r="G59" s="42">
        <f t="shared" si="8"/>
        <v>46495</v>
      </c>
    </row>
    <row r="60" spans="1:7" x14ac:dyDescent="0.25">
      <c r="A60" s="42" t="str">
        <f t="shared" si="3"/>
        <v>SANTANDER</v>
      </c>
      <c r="B60" s="41">
        <f t="shared" si="4"/>
        <v>370345</v>
      </c>
      <c r="C60" s="41">
        <f t="shared" si="5"/>
        <v>355488</v>
      </c>
      <c r="D60" s="41">
        <f t="shared" si="6"/>
        <v>18</v>
      </c>
      <c r="E60" s="42" t="str">
        <f t="shared" si="2"/>
        <v>VIGO</v>
      </c>
      <c r="F60" s="42">
        <f t="shared" si="9"/>
        <v>67583</v>
      </c>
      <c r="G60" s="42">
        <f t="shared" si="8"/>
        <v>80903</v>
      </c>
    </row>
    <row r="61" spans="1:7" x14ac:dyDescent="0.25">
      <c r="A61" s="42" t="str">
        <f t="shared" si="3"/>
        <v>SEVILLA</v>
      </c>
      <c r="B61" s="41">
        <f t="shared" si="4"/>
        <v>247848</v>
      </c>
      <c r="C61" s="41">
        <f t="shared" si="5"/>
        <v>298736</v>
      </c>
      <c r="D61" s="41">
        <f t="shared" si="6"/>
        <v>20</v>
      </c>
      <c r="E61" s="42" t="str">
        <f t="shared" si="2"/>
        <v>BAHIA DE CADIZ</v>
      </c>
      <c r="F61" s="42">
        <f t="shared" si="9"/>
        <v>63427</v>
      </c>
      <c r="G61" s="42">
        <f t="shared" si="8"/>
        <v>61939</v>
      </c>
    </row>
    <row r="62" spans="1:7" x14ac:dyDescent="0.25">
      <c r="A62" s="42" t="str">
        <f t="shared" si="3"/>
        <v>TARRAGONA</v>
      </c>
      <c r="B62" s="41">
        <f t="shared" si="4"/>
        <v>17453515</v>
      </c>
      <c r="C62" s="41">
        <f t="shared" si="5"/>
        <v>15420466</v>
      </c>
      <c r="D62" s="41">
        <f t="shared" si="6"/>
        <v>2</v>
      </c>
      <c r="E62" s="42" t="str">
        <f t="shared" si="2"/>
        <v>MELILLA</v>
      </c>
      <c r="F62" s="42">
        <f t="shared" si="9"/>
        <v>58917</v>
      </c>
      <c r="G62" s="42">
        <f t="shared" si="8"/>
        <v>63319</v>
      </c>
    </row>
    <row r="63" spans="1:7" x14ac:dyDescent="0.25">
      <c r="A63" s="42" t="str">
        <f t="shared" si="3"/>
        <v>VALENCIA</v>
      </c>
      <c r="B63" s="41">
        <f t="shared" si="4"/>
        <v>4521658</v>
      </c>
      <c r="C63" s="41">
        <f t="shared" si="5"/>
        <v>3494710</v>
      </c>
      <c r="D63" s="41">
        <f t="shared" si="6"/>
        <v>10</v>
      </c>
      <c r="E63" s="42" t="str">
        <f t="shared" si="2"/>
        <v>ALMERIA</v>
      </c>
      <c r="F63" s="42">
        <f t="shared" si="9"/>
        <v>7846</v>
      </c>
      <c r="G63" s="42">
        <f t="shared" si="8"/>
        <v>5051</v>
      </c>
    </row>
    <row r="64" spans="1:7" x14ac:dyDescent="0.25">
      <c r="A64" s="42" t="str">
        <f t="shared" si="3"/>
        <v>VIGO</v>
      </c>
      <c r="B64" s="41">
        <f t="shared" si="4"/>
        <v>67583</v>
      </c>
      <c r="C64" s="41">
        <f t="shared" si="5"/>
        <v>80903</v>
      </c>
      <c r="D64" s="41">
        <f t="shared" si="6"/>
        <v>23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10</v>
      </c>
    </row>
    <row r="65" spans="1:7" x14ac:dyDescent="0.25">
      <c r="A65" s="42" t="str">
        <f t="shared" si="3"/>
        <v>VILAGARCIA</v>
      </c>
      <c r="B65" s="41">
        <f t="shared" si="4"/>
        <v>322746</v>
      </c>
      <c r="C65" s="41">
        <f t="shared" si="5"/>
        <v>279058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368946</v>
      </c>
      <c r="C7" s="19">
        <v>376598</v>
      </c>
      <c r="D7" s="19">
        <v>3420717</v>
      </c>
      <c r="E7" s="19">
        <v>3436094</v>
      </c>
      <c r="F7" s="10">
        <f>((E7*100)/D7)-100</f>
        <v>0.44952564038474918</v>
      </c>
      <c r="G7" s="1"/>
      <c r="H7" s="1"/>
      <c r="I7" s="1"/>
    </row>
    <row r="8" spans="1:12" x14ac:dyDescent="0.25">
      <c r="A8" s="11" t="s">
        <v>42</v>
      </c>
      <c r="B8" s="20">
        <v>90300</v>
      </c>
      <c r="C8" s="20">
        <v>91841</v>
      </c>
      <c r="D8" s="20">
        <v>1338883</v>
      </c>
      <c r="E8" s="20">
        <v>1431057</v>
      </c>
      <c r="F8" s="13">
        <f t="shared" ref="F8:F35" si="0">((E8*100)/D8)-100</f>
        <v>6.8843954251417045</v>
      </c>
      <c r="G8" s="1"/>
      <c r="H8" s="1"/>
      <c r="I8" s="1"/>
    </row>
    <row r="9" spans="1:12" x14ac:dyDescent="0.25">
      <c r="A9" s="8" t="s">
        <v>43</v>
      </c>
      <c r="B9" s="19">
        <v>702720</v>
      </c>
      <c r="C9" s="19">
        <v>513674</v>
      </c>
      <c r="D9" s="19">
        <v>4905251</v>
      </c>
      <c r="E9" s="19">
        <v>4764455</v>
      </c>
      <c r="F9" s="10">
        <f t="shared" si="0"/>
        <v>-2.870311835214963</v>
      </c>
      <c r="G9" s="1"/>
      <c r="H9" s="1"/>
      <c r="I9" s="1"/>
    </row>
    <row r="10" spans="1:12" x14ac:dyDescent="0.25">
      <c r="A10" s="11" t="s">
        <v>44</v>
      </c>
      <c r="B10" s="20">
        <v>319030</v>
      </c>
      <c r="C10" s="20">
        <v>282398</v>
      </c>
      <c r="D10" s="20">
        <v>3100618</v>
      </c>
      <c r="E10" s="20">
        <v>2829217</v>
      </c>
      <c r="F10" s="13">
        <f t="shared" si="0"/>
        <v>-8.7531259897220508</v>
      </c>
      <c r="G10" s="1"/>
      <c r="H10" s="1"/>
      <c r="I10" s="1"/>
    </row>
    <row r="11" spans="1:12" x14ac:dyDescent="0.25">
      <c r="A11" s="8" t="s">
        <v>45</v>
      </c>
      <c r="B11" s="19">
        <v>216288</v>
      </c>
      <c r="C11" s="19">
        <v>204449</v>
      </c>
      <c r="D11" s="19">
        <v>2186650</v>
      </c>
      <c r="E11" s="19">
        <v>2292095</v>
      </c>
      <c r="F11" s="10">
        <f t="shared" si="0"/>
        <v>4.8222166327487201</v>
      </c>
      <c r="G11" s="1"/>
      <c r="H11" s="1"/>
      <c r="I11" s="1"/>
    </row>
    <row r="12" spans="1:12" x14ac:dyDescent="0.25">
      <c r="A12" s="11" t="s">
        <v>46</v>
      </c>
      <c r="B12" s="20">
        <v>192964</v>
      </c>
      <c r="C12" s="20">
        <v>217660</v>
      </c>
      <c r="D12" s="20">
        <v>2337327</v>
      </c>
      <c r="E12" s="20">
        <v>3795331</v>
      </c>
      <c r="F12" s="13">
        <f t="shared" si="0"/>
        <v>62.37911939578845</v>
      </c>
      <c r="G12" s="1"/>
      <c r="H12" s="1"/>
      <c r="I12" s="1"/>
    </row>
    <row r="13" spans="1:12" x14ac:dyDescent="0.25">
      <c r="A13" s="8" t="s">
        <v>47</v>
      </c>
      <c r="B13" s="19">
        <v>199354</v>
      </c>
      <c r="C13" s="19">
        <v>168619</v>
      </c>
      <c r="D13" s="19">
        <v>1862343</v>
      </c>
      <c r="E13" s="19">
        <v>1943591</v>
      </c>
      <c r="F13" s="10">
        <f t="shared" si="0"/>
        <v>4.3626764779635181</v>
      </c>
      <c r="G13" s="1"/>
      <c r="H13" s="1"/>
      <c r="I13" s="1"/>
    </row>
    <row r="14" spans="1:12" x14ac:dyDescent="0.25">
      <c r="A14" s="11" t="s">
        <v>48</v>
      </c>
      <c r="B14" s="20">
        <v>387282</v>
      </c>
      <c r="C14" s="20">
        <v>381455</v>
      </c>
      <c r="D14" s="20">
        <v>3459200</v>
      </c>
      <c r="E14" s="20">
        <v>3260463</v>
      </c>
      <c r="F14" s="13">
        <f t="shared" si="0"/>
        <v>-5.7451722941720647</v>
      </c>
      <c r="G14" s="1"/>
      <c r="H14" s="1"/>
      <c r="I14" s="1"/>
    </row>
    <row r="15" spans="1:12" x14ac:dyDescent="0.25">
      <c r="A15" s="8" t="s">
        <v>49</v>
      </c>
      <c r="B15" s="19">
        <v>484122</v>
      </c>
      <c r="C15" s="19">
        <v>492437</v>
      </c>
      <c r="D15" s="19">
        <v>4468261</v>
      </c>
      <c r="E15" s="19">
        <v>4628777</v>
      </c>
      <c r="F15" s="10">
        <f t="shared" si="0"/>
        <v>3.5923595331606606</v>
      </c>
      <c r="G15" s="1"/>
      <c r="H15" s="1"/>
      <c r="I15" s="1"/>
    </row>
    <row r="16" spans="1:12" x14ac:dyDescent="0.25">
      <c r="A16" s="11" t="s">
        <v>50</v>
      </c>
      <c r="B16" s="20">
        <v>341417</v>
      </c>
      <c r="C16" s="20">
        <v>712456</v>
      </c>
      <c r="D16" s="20">
        <v>4373341</v>
      </c>
      <c r="E16" s="20">
        <v>4390245</v>
      </c>
      <c r="F16" s="13">
        <f t="shared" si="0"/>
        <v>0.38652371264898022</v>
      </c>
      <c r="G16" s="1"/>
      <c r="H16" s="1"/>
      <c r="I16" s="1"/>
    </row>
    <row r="17" spans="1:9" x14ac:dyDescent="0.25">
      <c r="A17" s="8" t="s">
        <v>51</v>
      </c>
      <c r="B17" s="19">
        <v>302376</v>
      </c>
      <c r="C17" s="19">
        <v>311799</v>
      </c>
      <c r="D17" s="19">
        <v>2886175</v>
      </c>
      <c r="E17" s="19">
        <v>3310747</v>
      </c>
      <c r="F17" s="10">
        <f t="shared" si="0"/>
        <v>14.71054250002166</v>
      </c>
      <c r="G17" s="1"/>
      <c r="H17" s="1"/>
      <c r="I17" s="1"/>
    </row>
    <row r="18" spans="1:9" x14ac:dyDescent="0.25">
      <c r="A18" s="11" t="s">
        <v>52</v>
      </c>
      <c r="B18" s="20">
        <v>5623</v>
      </c>
      <c r="C18" s="20">
        <v>5442</v>
      </c>
      <c r="D18" s="20">
        <v>55263</v>
      </c>
      <c r="E18" s="20">
        <v>64245</v>
      </c>
      <c r="F18" s="13">
        <f t="shared" si="0"/>
        <v>16.253189294826555</v>
      </c>
      <c r="G18" s="1"/>
      <c r="H18" s="1"/>
      <c r="I18" s="1"/>
    </row>
    <row r="19" spans="1:9" x14ac:dyDescent="0.25">
      <c r="A19" s="8" t="s">
        <v>53</v>
      </c>
      <c r="B19" s="19">
        <v>824859</v>
      </c>
      <c r="C19" s="19">
        <v>884701</v>
      </c>
      <c r="D19" s="19">
        <v>7290935</v>
      </c>
      <c r="E19" s="19">
        <v>7189061</v>
      </c>
      <c r="F19" s="10">
        <f t="shared" si="0"/>
        <v>-1.3972693488558008</v>
      </c>
      <c r="G19" s="1"/>
      <c r="H19" s="1"/>
      <c r="I19" s="1"/>
    </row>
    <row r="20" spans="1:9" x14ac:dyDescent="0.25">
      <c r="A20" s="11" t="s">
        <v>54</v>
      </c>
      <c r="B20" s="20">
        <v>1919029</v>
      </c>
      <c r="C20" s="20">
        <v>1539066</v>
      </c>
      <c r="D20" s="20">
        <v>15240442</v>
      </c>
      <c r="E20" s="20">
        <v>15240041</v>
      </c>
      <c r="F20" s="13">
        <f t="shared" si="0"/>
        <v>-2.6311572853359166E-3</v>
      </c>
      <c r="G20" s="1"/>
      <c r="H20" s="1"/>
      <c r="I20" s="1"/>
    </row>
    <row r="21" spans="1:9" x14ac:dyDescent="0.25">
      <c r="A21" s="8" t="s">
        <v>55</v>
      </c>
      <c r="B21" s="19">
        <v>588411</v>
      </c>
      <c r="C21" s="19">
        <v>675063</v>
      </c>
      <c r="D21" s="19">
        <v>5749323</v>
      </c>
      <c r="E21" s="19">
        <v>5577752</v>
      </c>
      <c r="F21" s="10">
        <f t="shared" si="0"/>
        <v>-2.9841948347657592</v>
      </c>
      <c r="G21" s="1"/>
      <c r="H21" s="1"/>
      <c r="I21" s="1"/>
    </row>
    <row r="22" spans="1:9" x14ac:dyDescent="0.25">
      <c r="A22" s="11" t="s">
        <v>56</v>
      </c>
      <c r="B22" s="20">
        <v>139809</v>
      </c>
      <c r="C22" s="20">
        <v>131968</v>
      </c>
      <c r="D22" s="20">
        <v>1391223</v>
      </c>
      <c r="E22" s="20">
        <v>1419880</v>
      </c>
      <c r="F22" s="13">
        <f t="shared" si="0"/>
        <v>2.0598423114051485</v>
      </c>
      <c r="G22" s="1"/>
      <c r="H22" s="1"/>
      <c r="I22" s="1"/>
    </row>
    <row r="23" spans="1:9" x14ac:dyDescent="0.25">
      <c r="A23" s="8" t="s">
        <v>57</v>
      </c>
      <c r="B23" s="19">
        <v>184202</v>
      </c>
      <c r="C23" s="19">
        <v>119962</v>
      </c>
      <c r="D23" s="19">
        <v>1558542</v>
      </c>
      <c r="E23" s="19">
        <v>1325512</v>
      </c>
      <c r="F23" s="10">
        <f t="shared" si="0"/>
        <v>-14.951794690165556</v>
      </c>
      <c r="G23" s="1"/>
      <c r="H23" s="1"/>
      <c r="I23" s="1"/>
    </row>
    <row r="24" spans="1:9" x14ac:dyDescent="0.25">
      <c r="A24" s="11" t="s">
        <v>58</v>
      </c>
      <c r="B24" s="20">
        <v>82575</v>
      </c>
      <c r="C24" s="20">
        <v>151310</v>
      </c>
      <c r="D24" s="20">
        <v>737738</v>
      </c>
      <c r="E24" s="20">
        <v>806402</v>
      </c>
      <c r="F24" s="13">
        <f t="shared" si="0"/>
        <v>9.3073692828619414</v>
      </c>
      <c r="G24" s="1"/>
      <c r="H24" s="1"/>
      <c r="I24" s="1"/>
    </row>
    <row r="25" spans="1:9" x14ac:dyDescent="0.25">
      <c r="A25" s="8" t="s">
        <v>59</v>
      </c>
      <c r="B25" s="19">
        <v>2463</v>
      </c>
      <c r="C25" s="19">
        <v>3632</v>
      </c>
      <c r="D25" s="19">
        <v>40013</v>
      </c>
      <c r="E25" s="19">
        <v>45296</v>
      </c>
      <c r="F25" s="10">
        <f t="shared" si="0"/>
        <v>13.203208957088947</v>
      </c>
      <c r="G25" s="1"/>
      <c r="H25" s="1"/>
      <c r="I25" s="1"/>
    </row>
    <row r="26" spans="1:9" x14ac:dyDescent="0.25">
      <c r="A26" s="11" t="s">
        <v>60</v>
      </c>
      <c r="B26" s="20">
        <v>92738</v>
      </c>
      <c r="C26" s="20">
        <v>81077</v>
      </c>
      <c r="D26" s="20">
        <v>983592</v>
      </c>
      <c r="E26" s="20">
        <v>851922</v>
      </c>
      <c r="F26" s="13">
        <f t="shared" si="0"/>
        <v>-13.386648122392216</v>
      </c>
      <c r="G26" s="1"/>
      <c r="H26" s="1"/>
      <c r="I26" s="1"/>
    </row>
    <row r="27" spans="1:9" x14ac:dyDescent="0.25">
      <c r="A27" s="8" t="s">
        <v>61</v>
      </c>
      <c r="B27" s="19">
        <v>333869</v>
      </c>
      <c r="C27" s="19">
        <v>239189</v>
      </c>
      <c r="D27" s="19">
        <v>2750317</v>
      </c>
      <c r="E27" s="19">
        <v>2262414</v>
      </c>
      <c r="F27" s="10">
        <f t="shared" si="0"/>
        <v>-17.739882348107514</v>
      </c>
      <c r="G27" s="1"/>
      <c r="H27" s="1"/>
      <c r="I27" s="1"/>
    </row>
    <row r="28" spans="1:9" x14ac:dyDescent="0.25">
      <c r="A28" s="11" t="s">
        <v>62</v>
      </c>
      <c r="B28" s="20">
        <v>143242</v>
      </c>
      <c r="C28" s="20">
        <v>126167</v>
      </c>
      <c r="D28" s="20">
        <v>1524810</v>
      </c>
      <c r="E28" s="20">
        <v>1358555</v>
      </c>
      <c r="F28" s="13">
        <f t="shared" si="0"/>
        <v>-10.903325660246196</v>
      </c>
      <c r="G28" s="1"/>
      <c r="H28" s="1"/>
      <c r="I28" s="1"/>
    </row>
    <row r="29" spans="1:9" x14ac:dyDescent="0.25">
      <c r="A29" s="8" t="s">
        <v>63</v>
      </c>
      <c r="B29" s="19">
        <v>350289</v>
      </c>
      <c r="C29" s="19">
        <v>466409</v>
      </c>
      <c r="D29" s="19">
        <v>3469582</v>
      </c>
      <c r="E29" s="19">
        <v>3644662</v>
      </c>
      <c r="F29" s="10">
        <f t="shared" si="0"/>
        <v>5.0461410048818607</v>
      </c>
      <c r="G29" s="1"/>
      <c r="H29" s="1"/>
      <c r="I29" s="1"/>
    </row>
    <row r="30" spans="1:9" x14ac:dyDescent="0.25">
      <c r="A30" s="11" t="s">
        <v>64</v>
      </c>
      <c r="B30" s="20">
        <v>273196</v>
      </c>
      <c r="C30" s="20">
        <v>248740</v>
      </c>
      <c r="D30" s="20">
        <v>2402964</v>
      </c>
      <c r="E30" s="20">
        <v>1927132</v>
      </c>
      <c r="F30" s="13">
        <f t="shared" si="0"/>
        <v>-19.801878013986055</v>
      </c>
      <c r="G30" s="1"/>
      <c r="H30" s="1"/>
      <c r="I30" s="1"/>
    </row>
    <row r="31" spans="1:9" x14ac:dyDescent="0.25">
      <c r="A31" s="8" t="s">
        <v>65</v>
      </c>
      <c r="B31" s="19">
        <v>1152321</v>
      </c>
      <c r="C31" s="19">
        <v>1424853</v>
      </c>
      <c r="D31" s="19">
        <v>9402592</v>
      </c>
      <c r="E31" s="19">
        <v>11316875</v>
      </c>
      <c r="F31" s="10">
        <f t="shared" si="0"/>
        <v>20.35909885274188</v>
      </c>
      <c r="G31" s="1"/>
      <c r="H31" s="1"/>
      <c r="I31" s="1"/>
    </row>
    <row r="32" spans="1:9" x14ac:dyDescent="0.25">
      <c r="A32" s="11" t="s">
        <v>66</v>
      </c>
      <c r="B32" s="20">
        <v>468484</v>
      </c>
      <c r="C32" s="20">
        <v>652361</v>
      </c>
      <c r="D32" s="20">
        <v>5911392</v>
      </c>
      <c r="E32" s="20">
        <v>6003824</v>
      </c>
      <c r="F32" s="13">
        <f t="shared" si="0"/>
        <v>1.5636249465438965</v>
      </c>
      <c r="G32" s="1"/>
      <c r="H32" s="1"/>
      <c r="I32" s="1"/>
    </row>
    <row r="33" spans="1:9" x14ac:dyDescent="0.25">
      <c r="A33" s="8" t="s">
        <v>67</v>
      </c>
      <c r="B33" s="19">
        <v>61819</v>
      </c>
      <c r="C33" s="19">
        <v>42624</v>
      </c>
      <c r="D33" s="19">
        <v>593904</v>
      </c>
      <c r="E33" s="19">
        <v>532673</v>
      </c>
      <c r="F33" s="10">
        <f t="shared" si="0"/>
        <v>-10.30991540720386</v>
      </c>
      <c r="G33" s="1"/>
      <c r="H33" s="1"/>
      <c r="I33" s="1"/>
    </row>
    <row r="34" spans="1:9" x14ac:dyDescent="0.25">
      <c r="A34" s="11" t="s">
        <v>68</v>
      </c>
      <c r="B34" s="20">
        <v>44491</v>
      </c>
      <c r="C34" s="20">
        <v>33743</v>
      </c>
      <c r="D34" s="20">
        <v>493920</v>
      </c>
      <c r="E34" s="20">
        <v>440064</v>
      </c>
      <c r="F34" s="13">
        <f t="shared" si="0"/>
        <v>-10.903790087463562</v>
      </c>
      <c r="G34" s="1"/>
      <c r="H34" s="1"/>
      <c r="I34" s="1"/>
    </row>
    <row r="35" spans="1:9" x14ac:dyDescent="0.25">
      <c r="A35" s="14" t="s">
        <v>69</v>
      </c>
      <c r="B35" s="15">
        <f>SUM(B7:B34)</f>
        <v>10272219</v>
      </c>
      <c r="C35" s="15">
        <f t="shared" ref="C35:E35" si="1">SUM(C7:C34)</f>
        <v>10579693</v>
      </c>
      <c r="D35" s="15">
        <f t="shared" si="1"/>
        <v>93935318</v>
      </c>
      <c r="E35" s="15">
        <f t="shared" si="1"/>
        <v>96088382</v>
      </c>
      <c r="F35" s="16">
        <f t="shared" si="0"/>
        <v>2.292070805572834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3436094</v>
      </c>
      <c r="C38" s="41">
        <f>D7</f>
        <v>3420717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15240041</v>
      </c>
      <c r="G38" s="42">
        <f>LOOKUP(E38,$A$38:$A$65,$C$38:$C$65)</f>
        <v>15240442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1431057</v>
      </c>
      <c r="C39" s="41">
        <f t="shared" ref="C39:C65" si="5">D8</f>
        <v>1338883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11316875</v>
      </c>
      <c r="G39" s="42">
        <f t="shared" ref="G39:G65" si="8">LOOKUP(E39,$A$38:$A$65,$C$38:$C$65)</f>
        <v>9402592</v>
      </c>
    </row>
    <row r="40" spans="1:9" x14ac:dyDescent="0.25">
      <c r="A40" s="42" t="str">
        <f t="shared" si="3"/>
        <v>ALMERIA</v>
      </c>
      <c r="B40" s="41">
        <f t="shared" si="4"/>
        <v>4764455</v>
      </c>
      <c r="C40" s="41">
        <f t="shared" si="5"/>
        <v>4905251</v>
      </c>
      <c r="D40" s="41">
        <f t="shared" si="6"/>
        <v>6</v>
      </c>
      <c r="E40" s="42" t="str">
        <f t="shared" si="2"/>
        <v>FERROL-SAN CIBRAO</v>
      </c>
      <c r="F40" s="42">
        <f t="shared" si="7"/>
        <v>7189061</v>
      </c>
      <c r="G40" s="42">
        <f t="shared" si="8"/>
        <v>7290935</v>
      </c>
    </row>
    <row r="41" spans="1:9" x14ac:dyDescent="0.25">
      <c r="A41" s="42" t="str">
        <f t="shared" si="3"/>
        <v>AVILES</v>
      </c>
      <c r="B41" s="41">
        <f t="shared" si="4"/>
        <v>2829217</v>
      </c>
      <c r="C41" s="41">
        <f t="shared" si="5"/>
        <v>3100618</v>
      </c>
      <c r="D41" s="41">
        <f t="shared" si="6"/>
        <v>14</v>
      </c>
      <c r="E41" s="42" t="str">
        <f t="shared" si="2"/>
        <v>VALENCIA</v>
      </c>
      <c r="F41" s="42">
        <f t="shared" si="7"/>
        <v>6003824</v>
      </c>
      <c r="G41" s="42">
        <f t="shared" si="8"/>
        <v>5911392</v>
      </c>
    </row>
    <row r="42" spans="1:9" x14ac:dyDescent="0.25">
      <c r="A42" s="42" t="str">
        <f t="shared" si="3"/>
        <v>BAHIA DE ALGECIRAS</v>
      </c>
      <c r="B42" s="41">
        <f t="shared" si="4"/>
        <v>2292095</v>
      </c>
      <c r="C42" s="41">
        <f t="shared" si="5"/>
        <v>2186650</v>
      </c>
      <c r="D42" s="41">
        <f t="shared" si="6"/>
        <v>15</v>
      </c>
      <c r="E42" s="42" t="str">
        <f t="shared" si="2"/>
        <v>HUELVA</v>
      </c>
      <c r="F42" s="42">
        <f t="shared" si="7"/>
        <v>5577752</v>
      </c>
      <c r="G42" s="42">
        <f t="shared" si="8"/>
        <v>5749323</v>
      </c>
    </row>
    <row r="43" spans="1:9" x14ac:dyDescent="0.25">
      <c r="A43" s="42" t="str">
        <f t="shared" si="3"/>
        <v>BAHIA DE CADIZ</v>
      </c>
      <c r="B43" s="41">
        <f t="shared" si="4"/>
        <v>3795331</v>
      </c>
      <c r="C43" s="41">
        <f t="shared" si="5"/>
        <v>2337327</v>
      </c>
      <c r="D43" s="41">
        <f t="shared" si="6"/>
        <v>9</v>
      </c>
      <c r="E43" s="42" t="str">
        <f t="shared" si="2"/>
        <v>ALMERIA</v>
      </c>
      <c r="F43" s="42">
        <f t="shared" si="7"/>
        <v>4764455</v>
      </c>
      <c r="G43" s="42">
        <f t="shared" si="8"/>
        <v>4905251</v>
      </c>
    </row>
    <row r="44" spans="1:9" x14ac:dyDescent="0.25">
      <c r="A44" s="42" t="str">
        <f t="shared" si="3"/>
        <v>BALEARES</v>
      </c>
      <c r="B44" s="41">
        <f t="shared" si="4"/>
        <v>1943591</v>
      </c>
      <c r="C44" s="41">
        <f t="shared" si="5"/>
        <v>1862343</v>
      </c>
      <c r="D44" s="41">
        <f t="shared" si="6"/>
        <v>17</v>
      </c>
      <c r="E44" s="42" t="str">
        <f t="shared" si="2"/>
        <v>BILBAO</v>
      </c>
      <c r="F44" s="42">
        <f t="shared" si="7"/>
        <v>4628777</v>
      </c>
      <c r="G44" s="42">
        <f t="shared" si="8"/>
        <v>4468261</v>
      </c>
    </row>
    <row r="45" spans="1:9" x14ac:dyDescent="0.25">
      <c r="A45" s="42" t="str">
        <f t="shared" si="3"/>
        <v>BARCELONA</v>
      </c>
      <c r="B45" s="41">
        <f t="shared" si="4"/>
        <v>3260463</v>
      </c>
      <c r="C45" s="41">
        <f t="shared" si="5"/>
        <v>3459200</v>
      </c>
      <c r="D45" s="41">
        <f t="shared" si="6"/>
        <v>13</v>
      </c>
      <c r="E45" s="42" t="str">
        <f t="shared" si="2"/>
        <v>CARTAGENA</v>
      </c>
      <c r="F45" s="42">
        <f t="shared" si="7"/>
        <v>4390245</v>
      </c>
      <c r="G45" s="42">
        <f t="shared" si="8"/>
        <v>4373341</v>
      </c>
    </row>
    <row r="46" spans="1:9" x14ac:dyDescent="0.25">
      <c r="A46" s="42" t="str">
        <f t="shared" si="3"/>
        <v>BILBAO</v>
      </c>
      <c r="B46" s="41">
        <f t="shared" si="4"/>
        <v>4628777</v>
      </c>
      <c r="C46" s="41">
        <f t="shared" si="5"/>
        <v>4468261</v>
      </c>
      <c r="D46" s="41">
        <f t="shared" si="6"/>
        <v>7</v>
      </c>
      <c r="E46" s="42" t="str">
        <f t="shared" si="2"/>
        <v>BAHIA DE CADIZ</v>
      </c>
      <c r="F46" s="42">
        <f t="shared" si="7"/>
        <v>3795331</v>
      </c>
      <c r="G46" s="42">
        <f t="shared" si="8"/>
        <v>2337327</v>
      </c>
    </row>
    <row r="47" spans="1:9" x14ac:dyDescent="0.25">
      <c r="A47" s="42" t="str">
        <f t="shared" si="3"/>
        <v>CARTAGENA</v>
      </c>
      <c r="B47" s="41">
        <f t="shared" si="4"/>
        <v>4390245</v>
      </c>
      <c r="C47" s="41">
        <f t="shared" si="5"/>
        <v>4373341</v>
      </c>
      <c r="D47" s="41">
        <f t="shared" si="6"/>
        <v>8</v>
      </c>
      <c r="E47" s="42" t="str">
        <f t="shared" si="2"/>
        <v>SANTANDER</v>
      </c>
      <c r="F47" s="42">
        <f t="shared" si="7"/>
        <v>3644662</v>
      </c>
      <c r="G47" s="42">
        <f t="shared" si="8"/>
        <v>3469582</v>
      </c>
    </row>
    <row r="48" spans="1:9" x14ac:dyDescent="0.25">
      <c r="A48" s="42" t="str">
        <f t="shared" si="3"/>
        <v>CASTELLON</v>
      </c>
      <c r="B48" s="41">
        <f t="shared" si="4"/>
        <v>3310747</v>
      </c>
      <c r="C48" s="41">
        <f t="shared" si="5"/>
        <v>2886175</v>
      </c>
      <c r="D48" s="41">
        <f t="shared" si="6"/>
        <v>12</v>
      </c>
      <c r="E48" s="42" t="str">
        <f t="shared" si="2"/>
        <v>A CORUÑA</v>
      </c>
      <c r="F48" s="42">
        <f t="shared" si="7"/>
        <v>3436094</v>
      </c>
      <c r="G48" s="42">
        <f t="shared" si="8"/>
        <v>3420717</v>
      </c>
    </row>
    <row r="49" spans="1:7" x14ac:dyDescent="0.25">
      <c r="A49" s="42" t="str">
        <f t="shared" si="3"/>
        <v>CEUTA</v>
      </c>
      <c r="B49" s="41">
        <f t="shared" si="4"/>
        <v>64245</v>
      </c>
      <c r="C49" s="41">
        <f t="shared" si="5"/>
        <v>55263</v>
      </c>
      <c r="D49" s="41">
        <f t="shared" si="6"/>
        <v>27</v>
      </c>
      <c r="E49" s="42" t="str">
        <f t="shared" si="2"/>
        <v>CASTELLON</v>
      </c>
      <c r="F49" s="42">
        <f t="shared" si="7"/>
        <v>3310747</v>
      </c>
      <c r="G49" s="42">
        <f t="shared" si="8"/>
        <v>2886175</v>
      </c>
    </row>
    <row r="50" spans="1:7" x14ac:dyDescent="0.25">
      <c r="A50" s="42" t="str">
        <f t="shared" si="3"/>
        <v>FERROL-SAN CIBRAO</v>
      </c>
      <c r="B50" s="41">
        <f t="shared" si="4"/>
        <v>7189061</v>
      </c>
      <c r="C50" s="41">
        <f t="shared" si="5"/>
        <v>7290935</v>
      </c>
      <c r="D50" s="41">
        <f t="shared" si="6"/>
        <v>3</v>
      </c>
      <c r="E50" s="42" t="str">
        <f t="shared" si="2"/>
        <v>BARCELONA</v>
      </c>
      <c r="F50" s="42">
        <f t="shared" si="7"/>
        <v>3260463</v>
      </c>
      <c r="G50" s="42">
        <f t="shared" si="8"/>
        <v>3459200</v>
      </c>
    </row>
    <row r="51" spans="1:7" x14ac:dyDescent="0.25">
      <c r="A51" s="42" t="str">
        <f t="shared" si="3"/>
        <v>GIJON</v>
      </c>
      <c r="B51" s="41">
        <f t="shared" si="4"/>
        <v>15240041</v>
      </c>
      <c r="C51" s="41">
        <f t="shared" si="5"/>
        <v>15240442</v>
      </c>
      <c r="D51" s="41">
        <f t="shared" si="6"/>
        <v>1</v>
      </c>
      <c r="E51" s="42" t="str">
        <f t="shared" si="2"/>
        <v>AVILES</v>
      </c>
      <c r="F51" s="42">
        <f t="shared" si="7"/>
        <v>2829217</v>
      </c>
      <c r="G51" s="42">
        <f t="shared" si="8"/>
        <v>3100618</v>
      </c>
    </row>
    <row r="52" spans="1:7" x14ac:dyDescent="0.25">
      <c r="A52" s="42" t="str">
        <f t="shared" si="3"/>
        <v>HUELVA</v>
      </c>
      <c r="B52" s="41">
        <f t="shared" si="4"/>
        <v>5577752</v>
      </c>
      <c r="C52" s="41">
        <f t="shared" si="5"/>
        <v>5749323</v>
      </c>
      <c r="D52" s="41">
        <f t="shared" si="6"/>
        <v>5</v>
      </c>
      <c r="E52" s="42" t="str">
        <f t="shared" si="2"/>
        <v>BAHIA DE ALGECIRAS</v>
      </c>
      <c r="F52" s="42">
        <f t="shared" si="7"/>
        <v>2292095</v>
      </c>
      <c r="G52" s="42">
        <f t="shared" si="8"/>
        <v>2186650</v>
      </c>
    </row>
    <row r="53" spans="1:7" x14ac:dyDescent="0.25">
      <c r="A53" s="42" t="str">
        <f t="shared" si="3"/>
        <v>LAS PALMAS</v>
      </c>
      <c r="B53" s="41">
        <f t="shared" si="4"/>
        <v>1419880</v>
      </c>
      <c r="C53" s="41">
        <f t="shared" si="5"/>
        <v>1391223</v>
      </c>
      <c r="D53" s="41">
        <f t="shared" si="6"/>
        <v>20</v>
      </c>
      <c r="E53" s="42" t="str">
        <f t="shared" si="2"/>
        <v>PASAIA</v>
      </c>
      <c r="F53" s="42">
        <f t="shared" si="7"/>
        <v>2262414</v>
      </c>
      <c r="G53" s="42">
        <f t="shared" si="8"/>
        <v>2750317</v>
      </c>
    </row>
    <row r="54" spans="1:7" x14ac:dyDescent="0.25">
      <c r="A54" s="42" t="str">
        <f t="shared" si="3"/>
        <v>MALAGA</v>
      </c>
      <c r="B54" s="41">
        <f t="shared" si="4"/>
        <v>1325512</v>
      </c>
      <c r="C54" s="41">
        <f t="shared" si="5"/>
        <v>1558542</v>
      </c>
      <c r="D54" s="41">
        <f t="shared" si="6"/>
        <v>22</v>
      </c>
      <c r="E54" s="42" t="str">
        <f t="shared" si="2"/>
        <v>BALEARES</v>
      </c>
      <c r="F54" s="42">
        <f t="shared" si="7"/>
        <v>1943591</v>
      </c>
      <c r="G54" s="42">
        <f t="shared" si="8"/>
        <v>1862343</v>
      </c>
    </row>
    <row r="55" spans="1:7" x14ac:dyDescent="0.25">
      <c r="A55" s="42" t="str">
        <f t="shared" si="3"/>
        <v>MARIN Y RIA DE PONTEVEDRA</v>
      </c>
      <c r="B55" s="41">
        <f t="shared" si="4"/>
        <v>806402</v>
      </c>
      <c r="C55" s="41">
        <f t="shared" si="5"/>
        <v>737738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1927132</v>
      </c>
      <c r="G55" s="42">
        <f t="shared" si="8"/>
        <v>2402964</v>
      </c>
    </row>
    <row r="56" spans="1:7" x14ac:dyDescent="0.25">
      <c r="A56" s="42" t="str">
        <f t="shared" si="3"/>
        <v>MELILLA</v>
      </c>
      <c r="B56" s="41">
        <f t="shared" si="4"/>
        <v>45296</v>
      </c>
      <c r="C56" s="41">
        <f t="shared" si="5"/>
        <v>40013</v>
      </c>
      <c r="D56" s="41">
        <f t="shared" si="6"/>
        <v>28</v>
      </c>
      <c r="E56" s="42" t="str">
        <f t="shared" si="2"/>
        <v>ALICANTE</v>
      </c>
      <c r="F56" s="42">
        <f t="shared" si="9"/>
        <v>1431057</v>
      </c>
      <c r="G56" s="42">
        <f t="shared" si="8"/>
        <v>1338883</v>
      </c>
    </row>
    <row r="57" spans="1:7" x14ac:dyDescent="0.25">
      <c r="A57" s="42" t="str">
        <f t="shared" si="3"/>
        <v>MOTRIL</v>
      </c>
      <c r="B57" s="41">
        <f t="shared" si="4"/>
        <v>851922</v>
      </c>
      <c r="C57" s="41">
        <f t="shared" si="5"/>
        <v>983592</v>
      </c>
      <c r="D57" s="41">
        <f t="shared" si="6"/>
        <v>23</v>
      </c>
      <c r="E57" s="42" t="str">
        <f t="shared" si="2"/>
        <v>LAS PALMAS</v>
      </c>
      <c r="F57" s="42">
        <f t="shared" si="9"/>
        <v>1419880</v>
      </c>
      <c r="G57" s="42">
        <f t="shared" si="8"/>
        <v>1391223</v>
      </c>
    </row>
    <row r="58" spans="1:7" x14ac:dyDescent="0.25">
      <c r="A58" s="42" t="str">
        <f t="shared" si="3"/>
        <v>PASAIA</v>
      </c>
      <c r="B58" s="41">
        <f t="shared" si="4"/>
        <v>2262414</v>
      </c>
      <c r="C58" s="41">
        <f t="shared" si="5"/>
        <v>2750317</v>
      </c>
      <c r="D58" s="41">
        <f t="shared" si="6"/>
        <v>16</v>
      </c>
      <c r="E58" s="42" t="str">
        <f t="shared" si="2"/>
        <v>SANTA CRUZ DE TENERIFE</v>
      </c>
      <c r="F58" s="42">
        <f t="shared" si="9"/>
        <v>1358555</v>
      </c>
      <c r="G58" s="42">
        <f t="shared" si="8"/>
        <v>1524810</v>
      </c>
    </row>
    <row r="59" spans="1:7" x14ac:dyDescent="0.25">
      <c r="A59" s="42" t="str">
        <f t="shared" si="3"/>
        <v>SANTA CRUZ DE TENERIFE</v>
      </c>
      <c r="B59" s="41">
        <f t="shared" si="4"/>
        <v>1358555</v>
      </c>
      <c r="C59" s="41">
        <f t="shared" si="5"/>
        <v>1524810</v>
      </c>
      <c r="D59" s="41">
        <f t="shared" si="6"/>
        <v>21</v>
      </c>
      <c r="E59" s="42" t="str">
        <f t="shared" si="2"/>
        <v>MALAGA</v>
      </c>
      <c r="F59" s="42">
        <f t="shared" si="9"/>
        <v>1325512</v>
      </c>
      <c r="G59" s="42">
        <f t="shared" si="8"/>
        <v>1558542</v>
      </c>
    </row>
    <row r="60" spans="1:7" x14ac:dyDescent="0.25">
      <c r="A60" s="42" t="str">
        <f t="shared" si="3"/>
        <v>SANTANDER</v>
      </c>
      <c r="B60" s="41">
        <f t="shared" si="4"/>
        <v>3644662</v>
      </c>
      <c r="C60" s="41">
        <f t="shared" si="5"/>
        <v>3469582</v>
      </c>
      <c r="D60" s="41">
        <f t="shared" si="6"/>
        <v>10</v>
      </c>
      <c r="E60" s="42" t="str">
        <f t="shared" si="2"/>
        <v>MOTRIL</v>
      </c>
      <c r="F60" s="42">
        <f t="shared" si="9"/>
        <v>851922</v>
      </c>
      <c r="G60" s="42">
        <f t="shared" si="8"/>
        <v>983592</v>
      </c>
    </row>
    <row r="61" spans="1:7" x14ac:dyDescent="0.25">
      <c r="A61" s="42" t="str">
        <f t="shared" si="3"/>
        <v>SEVILLA</v>
      </c>
      <c r="B61" s="41">
        <f t="shared" si="4"/>
        <v>1927132</v>
      </c>
      <c r="C61" s="41">
        <f t="shared" si="5"/>
        <v>2402964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806402</v>
      </c>
      <c r="G61" s="42">
        <f t="shared" si="8"/>
        <v>737738</v>
      </c>
    </row>
    <row r="62" spans="1:7" x14ac:dyDescent="0.25">
      <c r="A62" s="42" t="str">
        <f t="shared" si="3"/>
        <v>TARRAGONA</v>
      </c>
      <c r="B62" s="41">
        <f t="shared" si="4"/>
        <v>11316875</v>
      </c>
      <c r="C62" s="41">
        <f t="shared" si="5"/>
        <v>9402592</v>
      </c>
      <c r="D62" s="41">
        <f t="shared" si="6"/>
        <v>2</v>
      </c>
      <c r="E62" s="42" t="str">
        <f t="shared" si="2"/>
        <v>VIGO</v>
      </c>
      <c r="F62" s="42">
        <f t="shared" si="9"/>
        <v>532673</v>
      </c>
      <c r="G62" s="42">
        <f t="shared" si="8"/>
        <v>593904</v>
      </c>
    </row>
    <row r="63" spans="1:7" x14ac:dyDescent="0.25">
      <c r="A63" s="42" t="str">
        <f t="shared" si="3"/>
        <v>VALENCIA</v>
      </c>
      <c r="B63" s="41">
        <f t="shared" si="4"/>
        <v>6003824</v>
      </c>
      <c r="C63" s="41">
        <f t="shared" si="5"/>
        <v>5911392</v>
      </c>
      <c r="D63" s="41">
        <f t="shared" si="6"/>
        <v>4</v>
      </c>
      <c r="E63" s="42" t="str">
        <f t="shared" si="2"/>
        <v>VILAGARCIA</v>
      </c>
      <c r="F63" s="42">
        <f t="shared" si="9"/>
        <v>440064</v>
      </c>
      <c r="G63" s="42">
        <f t="shared" si="8"/>
        <v>493920</v>
      </c>
    </row>
    <row r="64" spans="1:7" x14ac:dyDescent="0.25">
      <c r="A64" s="42" t="str">
        <f t="shared" si="3"/>
        <v>VIGO</v>
      </c>
      <c r="B64" s="41">
        <f t="shared" si="4"/>
        <v>532673</v>
      </c>
      <c r="C64" s="41">
        <f t="shared" si="5"/>
        <v>593904</v>
      </c>
      <c r="D64" s="41">
        <f t="shared" si="6"/>
        <v>25</v>
      </c>
      <c r="E64" s="42" t="str">
        <f t="shared" si="2"/>
        <v>CEUTA</v>
      </c>
      <c r="F64" s="42">
        <f t="shared" si="9"/>
        <v>64245</v>
      </c>
      <c r="G64" s="42">
        <f t="shared" si="8"/>
        <v>55263</v>
      </c>
    </row>
    <row r="65" spans="1:7" x14ac:dyDescent="0.25">
      <c r="A65" s="42" t="str">
        <f t="shared" si="3"/>
        <v>VILAGARCIA</v>
      </c>
      <c r="B65" s="41">
        <f t="shared" si="4"/>
        <v>440064</v>
      </c>
      <c r="C65" s="41">
        <f t="shared" si="5"/>
        <v>493920</v>
      </c>
      <c r="D65" s="41">
        <f t="shared" si="6"/>
        <v>26</v>
      </c>
      <c r="E65" s="42" t="str">
        <f t="shared" si="2"/>
        <v>MELILLA</v>
      </c>
      <c r="F65" s="42">
        <f t="shared" si="9"/>
        <v>45296</v>
      </c>
      <c r="G65" s="42">
        <f t="shared" si="8"/>
        <v>40013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102992</v>
      </c>
      <c r="C7" s="21">
        <v>158360</v>
      </c>
      <c r="D7" s="21">
        <v>887613</v>
      </c>
      <c r="E7" s="21">
        <v>1164293</v>
      </c>
      <c r="F7" s="10">
        <f>((E7*100)/D7)-100</f>
        <v>31.171242422091609</v>
      </c>
      <c r="G7" s="1"/>
      <c r="H7" s="1"/>
      <c r="I7" s="1"/>
    </row>
    <row r="8" spans="1:12" x14ac:dyDescent="0.25">
      <c r="A8" s="11" t="s">
        <v>42</v>
      </c>
      <c r="B8" s="22">
        <v>162141</v>
      </c>
      <c r="C8" s="22">
        <v>145407</v>
      </c>
      <c r="D8" s="22">
        <v>1467207</v>
      </c>
      <c r="E8" s="22">
        <v>1577748</v>
      </c>
      <c r="F8" s="13">
        <f t="shared" ref="F8:F35" si="0">((E8*100)/D8)-100</f>
        <v>7.5341107287519691</v>
      </c>
      <c r="G8" s="1"/>
      <c r="H8" s="1"/>
      <c r="I8" s="1"/>
    </row>
    <row r="9" spans="1:12" x14ac:dyDescent="0.25">
      <c r="A9" s="8" t="s">
        <v>43</v>
      </c>
      <c r="B9" s="21">
        <v>47260</v>
      </c>
      <c r="C9" s="21">
        <v>80152</v>
      </c>
      <c r="D9" s="21">
        <v>472528</v>
      </c>
      <c r="E9" s="21">
        <v>524818</v>
      </c>
      <c r="F9" s="10">
        <f t="shared" si="0"/>
        <v>11.066010903057602</v>
      </c>
      <c r="G9" s="1"/>
      <c r="H9" s="1"/>
      <c r="I9" s="1"/>
    </row>
    <row r="10" spans="1:12" x14ac:dyDescent="0.25">
      <c r="A10" s="11" t="s">
        <v>44</v>
      </c>
      <c r="B10" s="22">
        <v>83292</v>
      </c>
      <c r="C10" s="22">
        <v>100182</v>
      </c>
      <c r="D10" s="22">
        <v>1281139</v>
      </c>
      <c r="E10" s="22">
        <v>1306532</v>
      </c>
      <c r="F10" s="13">
        <f t="shared" si="0"/>
        <v>1.9820643973838941</v>
      </c>
      <c r="G10" s="1"/>
      <c r="H10" s="1"/>
      <c r="I10" s="1"/>
    </row>
    <row r="11" spans="1:12" x14ac:dyDescent="0.25">
      <c r="A11" s="8" t="s">
        <v>45</v>
      </c>
      <c r="B11" s="21">
        <v>3938130</v>
      </c>
      <c r="C11" s="21">
        <v>4204553</v>
      </c>
      <c r="D11" s="21">
        <v>35527744</v>
      </c>
      <c r="E11" s="21">
        <v>38986932</v>
      </c>
      <c r="F11" s="10">
        <f t="shared" si="0"/>
        <v>9.7365822046004382</v>
      </c>
      <c r="G11" s="1"/>
      <c r="H11" s="1"/>
      <c r="I11" s="1"/>
    </row>
    <row r="12" spans="1:12" x14ac:dyDescent="0.25">
      <c r="A12" s="11" t="s">
        <v>46</v>
      </c>
      <c r="B12" s="22">
        <v>249069</v>
      </c>
      <c r="C12" s="22">
        <v>242494</v>
      </c>
      <c r="D12" s="22">
        <v>2523635</v>
      </c>
      <c r="E12" s="22">
        <v>2196090</v>
      </c>
      <c r="F12" s="13">
        <f t="shared" si="0"/>
        <v>-12.979095629914781</v>
      </c>
      <c r="G12" s="1"/>
      <c r="H12" s="1"/>
      <c r="I12" s="1"/>
    </row>
    <row r="13" spans="1:12" x14ac:dyDescent="0.25">
      <c r="A13" s="8" t="s">
        <v>47</v>
      </c>
      <c r="B13" s="21">
        <v>796327</v>
      </c>
      <c r="C13" s="21">
        <v>781826</v>
      </c>
      <c r="D13" s="21">
        <v>8460267</v>
      </c>
      <c r="E13" s="21">
        <v>8514810</v>
      </c>
      <c r="F13" s="10">
        <f t="shared" si="0"/>
        <v>0.64469596526917883</v>
      </c>
      <c r="G13" s="1"/>
      <c r="H13" s="1"/>
      <c r="I13" s="1"/>
    </row>
    <row r="14" spans="1:12" x14ac:dyDescent="0.25">
      <c r="A14" s="11" t="s">
        <v>48</v>
      </c>
      <c r="B14" s="22">
        <v>2738024</v>
      </c>
      <c r="C14" s="22">
        <v>3121684</v>
      </c>
      <c r="D14" s="22">
        <v>26388268</v>
      </c>
      <c r="E14" s="22">
        <v>29499997</v>
      </c>
      <c r="F14" s="13">
        <f t="shared" si="0"/>
        <v>11.792092607214684</v>
      </c>
      <c r="G14" s="1"/>
      <c r="H14" s="1"/>
      <c r="I14" s="1"/>
    </row>
    <row r="15" spans="1:12" x14ac:dyDescent="0.25">
      <c r="A15" s="8" t="s">
        <v>49</v>
      </c>
      <c r="B15" s="21">
        <v>877306</v>
      </c>
      <c r="C15" s="21">
        <v>867991</v>
      </c>
      <c r="D15" s="21">
        <v>7620940</v>
      </c>
      <c r="E15" s="21">
        <v>8069147</v>
      </c>
      <c r="F15" s="10">
        <f t="shared" si="0"/>
        <v>5.8812561180116916</v>
      </c>
      <c r="G15" s="1"/>
      <c r="H15" s="1"/>
      <c r="I15" s="1"/>
    </row>
    <row r="16" spans="1:12" x14ac:dyDescent="0.25">
      <c r="A16" s="11" t="s">
        <v>50</v>
      </c>
      <c r="B16" s="22">
        <v>82417</v>
      </c>
      <c r="C16" s="22">
        <v>97906</v>
      </c>
      <c r="D16" s="22">
        <v>908529</v>
      </c>
      <c r="E16" s="22">
        <v>904106</v>
      </c>
      <c r="F16" s="13">
        <f t="shared" si="0"/>
        <v>-0.48683091018558855</v>
      </c>
      <c r="G16" s="1"/>
      <c r="H16" s="1"/>
      <c r="I16" s="1"/>
    </row>
    <row r="17" spans="1:9" x14ac:dyDescent="0.25">
      <c r="A17" s="8" t="s">
        <v>51</v>
      </c>
      <c r="B17" s="21">
        <v>157692</v>
      </c>
      <c r="C17" s="21">
        <v>141820</v>
      </c>
      <c r="D17" s="21">
        <v>1215768</v>
      </c>
      <c r="E17" s="21">
        <v>1510828</v>
      </c>
      <c r="F17" s="10">
        <f t="shared" si="0"/>
        <v>24.26943298392456</v>
      </c>
      <c r="G17" s="1"/>
      <c r="H17" s="1"/>
      <c r="I17" s="1"/>
    </row>
    <row r="18" spans="1:9" x14ac:dyDescent="0.25">
      <c r="A18" s="11" t="s">
        <v>52</v>
      </c>
      <c r="B18" s="22">
        <v>79315</v>
      </c>
      <c r="C18" s="22">
        <v>85744</v>
      </c>
      <c r="D18" s="22">
        <v>733847</v>
      </c>
      <c r="E18" s="22">
        <v>797325</v>
      </c>
      <c r="F18" s="13">
        <f t="shared" si="0"/>
        <v>8.6500319548897835</v>
      </c>
      <c r="G18" s="1"/>
      <c r="H18" s="1"/>
      <c r="I18" s="1"/>
    </row>
    <row r="19" spans="1:9" x14ac:dyDescent="0.25">
      <c r="A19" s="8" t="s">
        <v>53</v>
      </c>
      <c r="B19" s="21">
        <v>50135</v>
      </c>
      <c r="C19" s="21">
        <v>81574</v>
      </c>
      <c r="D19" s="21">
        <v>449200</v>
      </c>
      <c r="E19" s="21">
        <v>700296</v>
      </c>
      <c r="F19" s="10">
        <f t="shared" si="0"/>
        <v>55.898486197684775</v>
      </c>
      <c r="G19" s="1"/>
      <c r="H19" s="1"/>
      <c r="I19" s="1"/>
    </row>
    <row r="20" spans="1:9" x14ac:dyDescent="0.25">
      <c r="A20" s="11" t="s">
        <v>54</v>
      </c>
      <c r="B20" s="22">
        <v>52898</v>
      </c>
      <c r="C20" s="22">
        <v>66766</v>
      </c>
      <c r="D20" s="22">
        <v>477586</v>
      </c>
      <c r="E20" s="22">
        <v>642552</v>
      </c>
      <c r="F20" s="13">
        <f t="shared" si="0"/>
        <v>34.541632292403875</v>
      </c>
      <c r="G20" s="1"/>
      <c r="H20" s="1"/>
      <c r="I20" s="1"/>
    </row>
    <row r="21" spans="1:9" x14ac:dyDescent="0.25">
      <c r="A21" s="8" t="s">
        <v>55</v>
      </c>
      <c r="B21" s="21">
        <v>117907</v>
      </c>
      <c r="C21" s="21">
        <v>41581</v>
      </c>
      <c r="D21" s="21">
        <v>521902</v>
      </c>
      <c r="E21" s="21">
        <v>627182</v>
      </c>
      <c r="F21" s="10">
        <f t="shared" si="0"/>
        <v>20.172369525313187</v>
      </c>
      <c r="G21" s="1"/>
      <c r="H21" s="1"/>
      <c r="I21" s="1"/>
    </row>
    <row r="22" spans="1:9" x14ac:dyDescent="0.25">
      <c r="A22" s="11" t="s">
        <v>56</v>
      </c>
      <c r="B22" s="22">
        <v>1388586</v>
      </c>
      <c r="C22" s="22">
        <v>1588137</v>
      </c>
      <c r="D22" s="22">
        <v>14012429</v>
      </c>
      <c r="E22" s="22">
        <v>15214017</v>
      </c>
      <c r="F22" s="13">
        <f t="shared" si="0"/>
        <v>8.5751585253348992</v>
      </c>
      <c r="G22" s="1"/>
      <c r="H22" s="1"/>
      <c r="I22" s="1"/>
    </row>
    <row r="23" spans="1:9" x14ac:dyDescent="0.25">
      <c r="A23" s="8" t="s">
        <v>57</v>
      </c>
      <c r="B23" s="21">
        <v>456062</v>
      </c>
      <c r="C23" s="21">
        <v>389344</v>
      </c>
      <c r="D23" s="21">
        <v>3029829</v>
      </c>
      <c r="E23" s="21">
        <v>3931763</v>
      </c>
      <c r="F23" s="10">
        <f t="shared" si="0"/>
        <v>29.768478683120406</v>
      </c>
      <c r="G23" s="1"/>
      <c r="H23" s="1"/>
      <c r="I23" s="1"/>
    </row>
    <row r="24" spans="1:9" x14ac:dyDescent="0.25">
      <c r="A24" s="11" t="s">
        <v>58</v>
      </c>
      <c r="B24" s="22">
        <v>74616</v>
      </c>
      <c r="C24" s="22">
        <v>89036</v>
      </c>
      <c r="D24" s="22">
        <v>746508</v>
      </c>
      <c r="E24" s="22">
        <v>814527</v>
      </c>
      <c r="F24" s="13">
        <f t="shared" si="0"/>
        <v>9.1116237200405124</v>
      </c>
      <c r="G24" s="1"/>
      <c r="H24" s="1"/>
      <c r="I24" s="1"/>
    </row>
    <row r="25" spans="1:9" x14ac:dyDescent="0.25">
      <c r="A25" s="8" t="s">
        <v>59</v>
      </c>
      <c r="B25" s="21">
        <v>56802</v>
      </c>
      <c r="C25" s="21">
        <v>61919</v>
      </c>
      <c r="D25" s="21">
        <v>576860</v>
      </c>
      <c r="E25" s="21">
        <v>579666</v>
      </c>
      <c r="F25" s="10">
        <f t="shared" si="0"/>
        <v>0.48642651596574638</v>
      </c>
      <c r="G25" s="1"/>
      <c r="H25" s="1"/>
      <c r="I25" s="1"/>
    </row>
    <row r="26" spans="1:9" x14ac:dyDescent="0.25">
      <c r="A26" s="11" t="s">
        <v>60</v>
      </c>
      <c r="B26" s="22">
        <v>17904</v>
      </c>
      <c r="C26" s="22">
        <v>20617</v>
      </c>
      <c r="D26" s="22">
        <v>209327</v>
      </c>
      <c r="E26" s="22">
        <v>178864</v>
      </c>
      <c r="F26" s="13">
        <f t="shared" si="0"/>
        <v>-14.55282882762377</v>
      </c>
      <c r="G26" s="1"/>
      <c r="H26" s="1"/>
      <c r="I26" s="1"/>
    </row>
    <row r="27" spans="1:9" x14ac:dyDescent="0.25">
      <c r="A27" s="8" t="s">
        <v>61</v>
      </c>
      <c r="B27" s="21">
        <v>187079</v>
      </c>
      <c r="C27" s="21">
        <v>208322</v>
      </c>
      <c r="D27" s="21">
        <v>1792992</v>
      </c>
      <c r="E27" s="21">
        <v>1857180</v>
      </c>
      <c r="F27" s="10">
        <f t="shared" si="0"/>
        <v>3.5799378915243381</v>
      </c>
      <c r="G27" s="1"/>
      <c r="H27" s="1"/>
      <c r="I27" s="1"/>
    </row>
    <row r="28" spans="1:9" x14ac:dyDescent="0.25">
      <c r="A28" s="11" t="s">
        <v>62</v>
      </c>
      <c r="B28" s="22">
        <v>637402</v>
      </c>
      <c r="C28" s="22">
        <v>654646</v>
      </c>
      <c r="D28" s="22">
        <v>6064313</v>
      </c>
      <c r="E28" s="22">
        <v>6243034</v>
      </c>
      <c r="F28" s="13">
        <f t="shared" si="0"/>
        <v>2.9470939247364072</v>
      </c>
      <c r="G28" s="1"/>
      <c r="H28" s="1"/>
      <c r="I28" s="1"/>
    </row>
    <row r="29" spans="1:9" x14ac:dyDescent="0.25">
      <c r="A29" s="8" t="s">
        <v>63</v>
      </c>
      <c r="B29" s="21">
        <v>113423</v>
      </c>
      <c r="C29" s="21">
        <v>125846</v>
      </c>
      <c r="D29" s="21">
        <v>1032840</v>
      </c>
      <c r="E29" s="21">
        <v>1149177</v>
      </c>
      <c r="F29" s="10">
        <f t="shared" si="0"/>
        <v>11.263796909492271</v>
      </c>
      <c r="G29" s="1"/>
      <c r="H29" s="1"/>
      <c r="I29" s="1"/>
    </row>
    <row r="30" spans="1:9" x14ac:dyDescent="0.25">
      <c r="A30" s="11" t="s">
        <v>64</v>
      </c>
      <c r="B30" s="22">
        <v>151153</v>
      </c>
      <c r="C30" s="22">
        <v>145016</v>
      </c>
      <c r="D30" s="22">
        <v>1745822</v>
      </c>
      <c r="E30" s="22">
        <v>1737242</v>
      </c>
      <c r="F30" s="13">
        <f t="shared" si="0"/>
        <v>-0.49145903763384524</v>
      </c>
      <c r="G30" s="1"/>
      <c r="H30" s="1"/>
      <c r="I30" s="1"/>
    </row>
    <row r="31" spans="1:9" x14ac:dyDescent="0.25">
      <c r="A31" s="8" t="s">
        <v>65</v>
      </c>
      <c r="B31" s="21">
        <v>141010</v>
      </c>
      <c r="C31" s="21">
        <v>142667</v>
      </c>
      <c r="D31" s="21">
        <v>1175496</v>
      </c>
      <c r="E31" s="21">
        <v>1405534</v>
      </c>
      <c r="F31" s="10">
        <f t="shared" si="0"/>
        <v>19.569441325193793</v>
      </c>
      <c r="G31" s="1"/>
      <c r="H31" s="1"/>
      <c r="I31" s="1"/>
    </row>
    <row r="32" spans="1:9" x14ac:dyDescent="0.25">
      <c r="A32" s="11" t="s">
        <v>66</v>
      </c>
      <c r="B32" s="22">
        <v>2995252</v>
      </c>
      <c r="C32" s="22">
        <v>3502711</v>
      </c>
      <c r="D32" s="22">
        <v>29731449</v>
      </c>
      <c r="E32" s="22">
        <v>33743559</v>
      </c>
      <c r="F32" s="13">
        <f t="shared" si="0"/>
        <v>13.494498704049036</v>
      </c>
      <c r="G32" s="1"/>
      <c r="H32" s="1"/>
      <c r="I32" s="1"/>
    </row>
    <row r="33" spans="1:9" x14ac:dyDescent="0.25">
      <c r="A33" s="8" t="s">
        <v>67</v>
      </c>
      <c r="B33" s="21">
        <v>382167</v>
      </c>
      <c r="C33" s="21">
        <v>404452</v>
      </c>
      <c r="D33" s="21">
        <v>3256381</v>
      </c>
      <c r="E33" s="21">
        <v>3628480</v>
      </c>
      <c r="F33" s="10">
        <f t="shared" si="0"/>
        <v>11.426764865659152</v>
      </c>
      <c r="G33" s="1"/>
      <c r="H33" s="1"/>
      <c r="I33" s="1"/>
    </row>
    <row r="34" spans="1:9" x14ac:dyDescent="0.25">
      <c r="A34" s="11" t="s">
        <v>68</v>
      </c>
      <c r="B34" s="22">
        <v>26842</v>
      </c>
      <c r="C34" s="22">
        <v>16930</v>
      </c>
      <c r="D34" s="22">
        <v>191823</v>
      </c>
      <c r="E34" s="22">
        <v>169301</v>
      </c>
      <c r="F34" s="13">
        <f t="shared" si="0"/>
        <v>-11.741032097298032</v>
      </c>
      <c r="G34" s="1"/>
      <c r="H34" s="1"/>
      <c r="I34" s="1"/>
    </row>
    <row r="35" spans="1:9" x14ac:dyDescent="0.25">
      <c r="A35" s="14" t="s">
        <v>69</v>
      </c>
      <c r="B35" s="15">
        <f>SUM(B7:B34)</f>
        <v>16163203</v>
      </c>
      <c r="C35" s="15">
        <f t="shared" ref="C35:E35" si="1">SUM(C7:C34)</f>
        <v>17567683</v>
      </c>
      <c r="D35" s="15">
        <f t="shared" si="1"/>
        <v>152502242</v>
      </c>
      <c r="E35" s="15">
        <f t="shared" si="1"/>
        <v>167675000</v>
      </c>
      <c r="F35" s="16">
        <f t="shared" si="0"/>
        <v>9.9492032385989404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1164293</v>
      </c>
      <c r="C38" s="41">
        <f>D7</f>
        <v>887613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38986932</v>
      </c>
      <c r="G38" s="42">
        <f>LOOKUP(E38,$A$38:$A$65,$C$38:$C$65)</f>
        <v>35527744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1577748</v>
      </c>
      <c r="C39" s="41">
        <f t="shared" ref="C39:C65" si="5">D8</f>
        <v>1467207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33743559</v>
      </c>
      <c r="G39" s="42">
        <f t="shared" ref="G39:G65" si="8">LOOKUP(E39,$A$38:$A$65,$C$38:$C$65)</f>
        <v>29731449</v>
      </c>
    </row>
    <row r="40" spans="1:9" x14ac:dyDescent="0.25">
      <c r="A40" s="42" t="str">
        <f t="shared" si="3"/>
        <v>ALMERIA</v>
      </c>
      <c r="B40" s="41">
        <f t="shared" si="4"/>
        <v>524818</v>
      </c>
      <c r="C40" s="41">
        <f t="shared" si="5"/>
        <v>472528</v>
      </c>
      <c r="D40" s="41">
        <f t="shared" si="6"/>
        <v>26</v>
      </c>
      <c r="E40" s="42" t="str">
        <f t="shared" si="2"/>
        <v>BARCELONA</v>
      </c>
      <c r="F40" s="42">
        <f t="shared" si="7"/>
        <v>29499997</v>
      </c>
      <c r="G40" s="42">
        <f t="shared" si="8"/>
        <v>26388268</v>
      </c>
    </row>
    <row r="41" spans="1:9" x14ac:dyDescent="0.25">
      <c r="A41" s="42" t="str">
        <f t="shared" si="3"/>
        <v>AVILES</v>
      </c>
      <c r="B41" s="41">
        <f t="shared" si="4"/>
        <v>1306532</v>
      </c>
      <c r="C41" s="41">
        <f t="shared" si="5"/>
        <v>1281139</v>
      </c>
      <c r="D41" s="41">
        <f t="shared" si="6"/>
        <v>16</v>
      </c>
      <c r="E41" s="42" t="str">
        <f t="shared" si="2"/>
        <v>LAS PALMAS</v>
      </c>
      <c r="F41" s="42">
        <f t="shared" si="7"/>
        <v>15214017</v>
      </c>
      <c r="G41" s="42">
        <f t="shared" si="8"/>
        <v>14012429</v>
      </c>
    </row>
    <row r="42" spans="1:9" x14ac:dyDescent="0.25">
      <c r="A42" s="42" t="str">
        <f t="shared" si="3"/>
        <v>BAHIA DE ALGECIRAS</v>
      </c>
      <c r="B42" s="41">
        <f t="shared" si="4"/>
        <v>38986932</v>
      </c>
      <c r="C42" s="41">
        <f t="shared" si="5"/>
        <v>35527744</v>
      </c>
      <c r="D42" s="41">
        <f t="shared" si="6"/>
        <v>1</v>
      </c>
      <c r="E42" s="42" t="str">
        <f t="shared" si="2"/>
        <v>BALEARES</v>
      </c>
      <c r="F42" s="42">
        <f t="shared" si="7"/>
        <v>8514810</v>
      </c>
      <c r="G42" s="42">
        <f t="shared" si="8"/>
        <v>8460267</v>
      </c>
    </row>
    <row r="43" spans="1:9" x14ac:dyDescent="0.25">
      <c r="A43" s="42" t="str">
        <f t="shared" si="3"/>
        <v>BAHIA DE CADIZ</v>
      </c>
      <c r="B43" s="41">
        <f t="shared" si="4"/>
        <v>2196090</v>
      </c>
      <c r="C43" s="41">
        <f t="shared" si="5"/>
        <v>2523635</v>
      </c>
      <c r="D43" s="41">
        <f t="shared" si="6"/>
        <v>10</v>
      </c>
      <c r="E43" s="42" t="str">
        <f t="shared" si="2"/>
        <v>BILBAO</v>
      </c>
      <c r="F43" s="42">
        <f t="shared" si="7"/>
        <v>8069147</v>
      </c>
      <c r="G43" s="42">
        <f t="shared" si="8"/>
        <v>7620940</v>
      </c>
    </row>
    <row r="44" spans="1:9" x14ac:dyDescent="0.25">
      <c r="A44" s="42" t="str">
        <f t="shared" si="3"/>
        <v>BALEARES</v>
      </c>
      <c r="B44" s="41">
        <f t="shared" si="4"/>
        <v>8514810</v>
      </c>
      <c r="C44" s="41">
        <f t="shared" si="5"/>
        <v>8460267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6243034</v>
      </c>
      <c r="G44" s="42">
        <f t="shared" si="8"/>
        <v>6064313</v>
      </c>
    </row>
    <row r="45" spans="1:9" x14ac:dyDescent="0.25">
      <c r="A45" s="42" t="str">
        <f t="shared" si="3"/>
        <v>BARCELONA</v>
      </c>
      <c r="B45" s="41">
        <f t="shared" si="4"/>
        <v>29499997</v>
      </c>
      <c r="C45" s="41">
        <f t="shared" si="5"/>
        <v>26388268</v>
      </c>
      <c r="D45" s="41">
        <f t="shared" si="6"/>
        <v>3</v>
      </c>
      <c r="E45" s="42" t="str">
        <f t="shared" si="2"/>
        <v>MALAGA</v>
      </c>
      <c r="F45" s="42">
        <f t="shared" si="7"/>
        <v>3931763</v>
      </c>
      <c r="G45" s="42">
        <f t="shared" si="8"/>
        <v>3029829</v>
      </c>
    </row>
    <row r="46" spans="1:9" x14ac:dyDescent="0.25">
      <c r="A46" s="42" t="str">
        <f t="shared" si="3"/>
        <v>BILBAO</v>
      </c>
      <c r="B46" s="41">
        <f t="shared" si="4"/>
        <v>8069147</v>
      </c>
      <c r="C46" s="41">
        <f t="shared" si="5"/>
        <v>7620940</v>
      </c>
      <c r="D46" s="41">
        <f t="shared" si="6"/>
        <v>6</v>
      </c>
      <c r="E46" s="42" t="str">
        <f t="shared" si="2"/>
        <v>VIGO</v>
      </c>
      <c r="F46" s="42">
        <f t="shared" si="7"/>
        <v>3628480</v>
      </c>
      <c r="G46" s="42">
        <f t="shared" si="8"/>
        <v>3256381</v>
      </c>
    </row>
    <row r="47" spans="1:9" x14ac:dyDescent="0.25">
      <c r="A47" s="42" t="str">
        <f t="shared" si="3"/>
        <v>CARTAGENA</v>
      </c>
      <c r="B47" s="41">
        <f t="shared" si="4"/>
        <v>904106</v>
      </c>
      <c r="C47" s="41">
        <f t="shared" si="5"/>
        <v>908529</v>
      </c>
      <c r="D47" s="41">
        <f t="shared" si="6"/>
        <v>19</v>
      </c>
      <c r="E47" s="42" t="str">
        <f t="shared" si="2"/>
        <v>BAHIA DE CADIZ</v>
      </c>
      <c r="F47" s="42">
        <f t="shared" si="7"/>
        <v>2196090</v>
      </c>
      <c r="G47" s="42">
        <f t="shared" si="8"/>
        <v>2523635</v>
      </c>
    </row>
    <row r="48" spans="1:9" x14ac:dyDescent="0.25">
      <c r="A48" s="42" t="str">
        <f t="shared" si="3"/>
        <v>CASTELLON</v>
      </c>
      <c r="B48" s="41">
        <f t="shared" si="4"/>
        <v>1510828</v>
      </c>
      <c r="C48" s="41">
        <f t="shared" si="5"/>
        <v>1215768</v>
      </c>
      <c r="D48" s="41">
        <f t="shared" si="6"/>
        <v>14</v>
      </c>
      <c r="E48" s="42" t="str">
        <f t="shared" si="2"/>
        <v>PASAIA</v>
      </c>
      <c r="F48" s="42">
        <f t="shared" si="7"/>
        <v>1857180</v>
      </c>
      <c r="G48" s="42">
        <f t="shared" si="8"/>
        <v>1792992</v>
      </c>
    </row>
    <row r="49" spans="1:7" x14ac:dyDescent="0.25">
      <c r="A49" s="42" t="str">
        <f t="shared" si="3"/>
        <v>CEUTA</v>
      </c>
      <c r="B49" s="41">
        <f t="shared" si="4"/>
        <v>797325</v>
      </c>
      <c r="C49" s="41">
        <f t="shared" si="5"/>
        <v>733847</v>
      </c>
      <c r="D49" s="41">
        <f t="shared" si="6"/>
        <v>21</v>
      </c>
      <c r="E49" s="42" t="str">
        <f t="shared" si="2"/>
        <v>SEVILLA</v>
      </c>
      <c r="F49" s="42">
        <f t="shared" si="7"/>
        <v>1737242</v>
      </c>
      <c r="G49" s="42">
        <f t="shared" si="8"/>
        <v>1745822</v>
      </c>
    </row>
    <row r="50" spans="1:7" x14ac:dyDescent="0.25">
      <c r="A50" s="42" t="str">
        <f t="shared" si="3"/>
        <v>FERROL-SAN CIBRAO</v>
      </c>
      <c r="B50" s="41">
        <f t="shared" si="4"/>
        <v>700296</v>
      </c>
      <c r="C50" s="41">
        <f t="shared" si="5"/>
        <v>449200</v>
      </c>
      <c r="D50" s="41">
        <f t="shared" si="6"/>
        <v>22</v>
      </c>
      <c r="E50" s="42" t="str">
        <f t="shared" si="2"/>
        <v>ALICANTE</v>
      </c>
      <c r="F50" s="42">
        <f t="shared" si="7"/>
        <v>1577748</v>
      </c>
      <c r="G50" s="42">
        <f t="shared" si="8"/>
        <v>1467207</v>
      </c>
    </row>
    <row r="51" spans="1:7" x14ac:dyDescent="0.25">
      <c r="A51" s="42" t="str">
        <f t="shared" si="3"/>
        <v>GIJON</v>
      </c>
      <c r="B51" s="41">
        <f t="shared" si="4"/>
        <v>642552</v>
      </c>
      <c r="C51" s="41">
        <f t="shared" si="5"/>
        <v>477586</v>
      </c>
      <c r="D51" s="41">
        <f t="shared" si="6"/>
        <v>23</v>
      </c>
      <c r="E51" s="42" t="str">
        <f t="shared" si="2"/>
        <v>CASTELLON</v>
      </c>
      <c r="F51" s="42">
        <f t="shared" si="7"/>
        <v>1510828</v>
      </c>
      <c r="G51" s="42">
        <f t="shared" si="8"/>
        <v>1215768</v>
      </c>
    </row>
    <row r="52" spans="1:7" x14ac:dyDescent="0.25">
      <c r="A52" s="42" t="str">
        <f t="shared" si="3"/>
        <v>HUELVA</v>
      </c>
      <c r="B52" s="41">
        <f t="shared" si="4"/>
        <v>627182</v>
      </c>
      <c r="C52" s="41">
        <f t="shared" si="5"/>
        <v>521902</v>
      </c>
      <c r="D52" s="41">
        <f t="shared" si="6"/>
        <v>24</v>
      </c>
      <c r="E52" s="42" t="str">
        <f t="shared" si="2"/>
        <v>TARRAGONA</v>
      </c>
      <c r="F52" s="42">
        <f t="shared" si="7"/>
        <v>1405534</v>
      </c>
      <c r="G52" s="42">
        <f t="shared" si="8"/>
        <v>1175496</v>
      </c>
    </row>
    <row r="53" spans="1:7" x14ac:dyDescent="0.25">
      <c r="A53" s="42" t="str">
        <f t="shared" si="3"/>
        <v>LAS PALMAS</v>
      </c>
      <c r="B53" s="41">
        <f t="shared" si="4"/>
        <v>15214017</v>
      </c>
      <c r="C53" s="41">
        <f t="shared" si="5"/>
        <v>14012429</v>
      </c>
      <c r="D53" s="41">
        <f t="shared" si="6"/>
        <v>4</v>
      </c>
      <c r="E53" s="42" t="str">
        <f t="shared" si="2"/>
        <v>AVILES</v>
      </c>
      <c r="F53" s="42">
        <f t="shared" si="7"/>
        <v>1306532</v>
      </c>
      <c r="G53" s="42">
        <f t="shared" si="8"/>
        <v>1281139</v>
      </c>
    </row>
    <row r="54" spans="1:7" x14ac:dyDescent="0.25">
      <c r="A54" s="42" t="str">
        <f t="shared" si="3"/>
        <v>MALAGA</v>
      </c>
      <c r="B54" s="41">
        <f t="shared" si="4"/>
        <v>3931763</v>
      </c>
      <c r="C54" s="41">
        <f t="shared" si="5"/>
        <v>3029829</v>
      </c>
      <c r="D54" s="41">
        <f t="shared" si="6"/>
        <v>8</v>
      </c>
      <c r="E54" s="42" t="str">
        <f t="shared" si="2"/>
        <v>A CORUÑA</v>
      </c>
      <c r="F54" s="42">
        <f t="shared" si="7"/>
        <v>1164293</v>
      </c>
      <c r="G54" s="42">
        <f t="shared" si="8"/>
        <v>887613</v>
      </c>
    </row>
    <row r="55" spans="1:7" x14ac:dyDescent="0.25">
      <c r="A55" s="42" t="str">
        <f t="shared" si="3"/>
        <v>MARIN Y RIA DE PONTEVEDRA</v>
      </c>
      <c r="B55" s="41">
        <f t="shared" si="4"/>
        <v>814527</v>
      </c>
      <c r="C55" s="41">
        <f t="shared" si="5"/>
        <v>746508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1149177</v>
      </c>
      <c r="G55" s="42">
        <f t="shared" si="8"/>
        <v>1032840</v>
      </c>
    </row>
    <row r="56" spans="1:7" x14ac:dyDescent="0.25">
      <c r="A56" s="42" t="str">
        <f t="shared" si="3"/>
        <v>MELILLA</v>
      </c>
      <c r="B56" s="41">
        <f t="shared" si="4"/>
        <v>579666</v>
      </c>
      <c r="C56" s="41">
        <f t="shared" si="5"/>
        <v>576860</v>
      </c>
      <c r="D56" s="41">
        <f t="shared" si="6"/>
        <v>25</v>
      </c>
      <c r="E56" s="42" t="str">
        <f t="shared" si="2"/>
        <v>CARTAGENA</v>
      </c>
      <c r="F56" s="42">
        <f t="shared" si="9"/>
        <v>904106</v>
      </c>
      <c r="G56" s="42">
        <f t="shared" si="8"/>
        <v>908529</v>
      </c>
    </row>
    <row r="57" spans="1:7" x14ac:dyDescent="0.25">
      <c r="A57" s="42" t="str">
        <f t="shared" si="3"/>
        <v>MOTRIL</v>
      </c>
      <c r="B57" s="41">
        <f t="shared" si="4"/>
        <v>178864</v>
      </c>
      <c r="C57" s="41">
        <f t="shared" si="5"/>
        <v>209327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814527</v>
      </c>
      <c r="G57" s="42">
        <f t="shared" si="8"/>
        <v>746508</v>
      </c>
    </row>
    <row r="58" spans="1:7" x14ac:dyDescent="0.25">
      <c r="A58" s="42" t="str">
        <f t="shared" si="3"/>
        <v>PASAIA</v>
      </c>
      <c r="B58" s="41">
        <f t="shared" si="4"/>
        <v>1857180</v>
      </c>
      <c r="C58" s="41">
        <f t="shared" si="5"/>
        <v>1792992</v>
      </c>
      <c r="D58" s="41">
        <f t="shared" si="6"/>
        <v>11</v>
      </c>
      <c r="E58" s="42" t="str">
        <f t="shared" si="2"/>
        <v>CEUTA</v>
      </c>
      <c r="F58" s="42">
        <f t="shared" si="9"/>
        <v>797325</v>
      </c>
      <c r="G58" s="42">
        <f t="shared" si="8"/>
        <v>733847</v>
      </c>
    </row>
    <row r="59" spans="1:7" x14ac:dyDescent="0.25">
      <c r="A59" s="42" t="str">
        <f t="shared" si="3"/>
        <v>SANTA CRUZ DE TENERIFE</v>
      </c>
      <c r="B59" s="41">
        <f t="shared" si="4"/>
        <v>6243034</v>
      </c>
      <c r="C59" s="41">
        <f t="shared" si="5"/>
        <v>6064313</v>
      </c>
      <c r="D59" s="41">
        <f t="shared" si="6"/>
        <v>7</v>
      </c>
      <c r="E59" s="42" t="str">
        <f t="shared" si="2"/>
        <v>FERROL-SAN CIBRAO</v>
      </c>
      <c r="F59" s="42">
        <f t="shared" si="9"/>
        <v>700296</v>
      </c>
      <c r="G59" s="42">
        <f t="shared" si="8"/>
        <v>449200</v>
      </c>
    </row>
    <row r="60" spans="1:7" x14ac:dyDescent="0.25">
      <c r="A60" s="42" t="str">
        <f t="shared" si="3"/>
        <v>SANTANDER</v>
      </c>
      <c r="B60" s="41">
        <f t="shared" si="4"/>
        <v>1149177</v>
      </c>
      <c r="C60" s="41">
        <f t="shared" si="5"/>
        <v>1032840</v>
      </c>
      <c r="D60" s="41">
        <f t="shared" si="6"/>
        <v>18</v>
      </c>
      <c r="E60" s="42" t="str">
        <f t="shared" si="2"/>
        <v>GIJON</v>
      </c>
      <c r="F60" s="42">
        <f t="shared" si="9"/>
        <v>642552</v>
      </c>
      <c r="G60" s="42">
        <f t="shared" si="8"/>
        <v>477586</v>
      </c>
    </row>
    <row r="61" spans="1:7" x14ac:dyDescent="0.25">
      <c r="A61" s="42" t="str">
        <f t="shared" si="3"/>
        <v>SEVILLA</v>
      </c>
      <c r="B61" s="41">
        <f t="shared" si="4"/>
        <v>1737242</v>
      </c>
      <c r="C61" s="41">
        <f t="shared" si="5"/>
        <v>1745822</v>
      </c>
      <c r="D61" s="41">
        <f t="shared" si="6"/>
        <v>12</v>
      </c>
      <c r="E61" s="42" t="str">
        <f t="shared" si="2"/>
        <v>HUELVA</v>
      </c>
      <c r="F61" s="42">
        <f t="shared" si="9"/>
        <v>627182</v>
      </c>
      <c r="G61" s="42">
        <f t="shared" si="8"/>
        <v>521902</v>
      </c>
    </row>
    <row r="62" spans="1:7" x14ac:dyDescent="0.25">
      <c r="A62" s="42" t="str">
        <f t="shared" si="3"/>
        <v>TARRAGONA</v>
      </c>
      <c r="B62" s="41">
        <f t="shared" si="4"/>
        <v>1405534</v>
      </c>
      <c r="C62" s="41">
        <f t="shared" si="5"/>
        <v>1175496</v>
      </c>
      <c r="D62" s="41">
        <f t="shared" si="6"/>
        <v>15</v>
      </c>
      <c r="E62" s="42" t="str">
        <f t="shared" si="2"/>
        <v>MELILLA</v>
      </c>
      <c r="F62" s="42">
        <f t="shared" si="9"/>
        <v>579666</v>
      </c>
      <c r="G62" s="42">
        <f t="shared" si="8"/>
        <v>576860</v>
      </c>
    </row>
    <row r="63" spans="1:7" x14ac:dyDescent="0.25">
      <c r="A63" s="42" t="str">
        <f t="shared" si="3"/>
        <v>VALENCIA</v>
      </c>
      <c r="B63" s="41">
        <f t="shared" si="4"/>
        <v>33743559</v>
      </c>
      <c r="C63" s="41">
        <f t="shared" si="5"/>
        <v>29731449</v>
      </c>
      <c r="D63" s="41">
        <f t="shared" si="6"/>
        <v>2</v>
      </c>
      <c r="E63" s="42" t="str">
        <f t="shared" si="2"/>
        <v>ALMERIA</v>
      </c>
      <c r="F63" s="42">
        <f t="shared" si="9"/>
        <v>524818</v>
      </c>
      <c r="G63" s="42">
        <f t="shared" si="8"/>
        <v>472528</v>
      </c>
    </row>
    <row r="64" spans="1:7" x14ac:dyDescent="0.25">
      <c r="A64" s="42" t="str">
        <f t="shared" si="3"/>
        <v>VIGO</v>
      </c>
      <c r="B64" s="41">
        <f t="shared" si="4"/>
        <v>3628480</v>
      </c>
      <c r="C64" s="41">
        <f t="shared" si="5"/>
        <v>3256381</v>
      </c>
      <c r="D64" s="41">
        <f t="shared" si="6"/>
        <v>9</v>
      </c>
      <c r="E64" s="42" t="str">
        <f t="shared" si="2"/>
        <v>MOTRIL</v>
      </c>
      <c r="F64" s="42">
        <f t="shared" si="9"/>
        <v>178864</v>
      </c>
      <c r="G64" s="42">
        <f t="shared" si="8"/>
        <v>209327</v>
      </c>
    </row>
    <row r="65" spans="1:7" x14ac:dyDescent="0.25">
      <c r="A65" s="42" t="str">
        <f t="shared" si="3"/>
        <v>VILAGARCIA</v>
      </c>
      <c r="B65" s="41">
        <f t="shared" si="4"/>
        <v>169301</v>
      </c>
      <c r="C65" s="41">
        <f t="shared" si="5"/>
        <v>191823</v>
      </c>
      <c r="D65" s="41">
        <f t="shared" si="6"/>
        <v>28</v>
      </c>
      <c r="E65" s="42" t="str">
        <f t="shared" si="2"/>
        <v>VILAGARCIA</v>
      </c>
      <c r="F65" s="42">
        <f t="shared" si="9"/>
        <v>169301</v>
      </c>
      <c r="G65" s="42">
        <f t="shared" si="8"/>
        <v>191823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2263</v>
      </c>
      <c r="C7" s="23">
        <v>2655</v>
      </c>
      <c r="D7" s="23">
        <v>26519</v>
      </c>
      <c r="E7" s="23">
        <v>27313</v>
      </c>
      <c r="F7" s="10">
        <f>((E7*100)/D7)-100</f>
        <v>2.9940797164297237</v>
      </c>
      <c r="G7" s="1"/>
      <c r="H7" s="1"/>
      <c r="I7" s="1"/>
    </row>
    <row r="8" spans="1:12" x14ac:dyDescent="0.25">
      <c r="A8" s="11" t="s">
        <v>42</v>
      </c>
      <c r="B8" s="24">
        <v>239</v>
      </c>
      <c r="C8" s="24">
        <v>103</v>
      </c>
      <c r="D8" s="24">
        <v>2022</v>
      </c>
      <c r="E8" s="24">
        <v>1090</v>
      </c>
      <c r="F8" s="13">
        <f t="shared" ref="F8:F35" si="0">((E8*100)/D8)-100</f>
        <v>-46.09297725024728</v>
      </c>
      <c r="G8" s="1"/>
      <c r="H8" s="1"/>
      <c r="I8" s="1"/>
    </row>
    <row r="9" spans="1:12" x14ac:dyDescent="0.25">
      <c r="A9" s="8" t="s">
        <v>43</v>
      </c>
      <c r="B9" s="23">
        <v>572</v>
      </c>
      <c r="C9" s="23">
        <v>0</v>
      </c>
      <c r="D9" s="23">
        <v>5704</v>
      </c>
      <c r="E9" s="23">
        <v>2675</v>
      </c>
      <c r="F9" s="10">
        <f t="shared" si="0"/>
        <v>-53.103085553997197</v>
      </c>
      <c r="G9" s="1"/>
      <c r="H9" s="1"/>
      <c r="I9" s="1"/>
    </row>
    <row r="10" spans="1:12" x14ac:dyDescent="0.25">
      <c r="A10" s="11" t="s">
        <v>44</v>
      </c>
      <c r="B10" s="24">
        <v>857</v>
      </c>
      <c r="C10" s="24">
        <v>609</v>
      </c>
      <c r="D10" s="24">
        <v>13507</v>
      </c>
      <c r="E10" s="24">
        <v>9297</v>
      </c>
      <c r="F10" s="13">
        <f t="shared" si="0"/>
        <v>-31.169023469312208</v>
      </c>
      <c r="G10" s="1"/>
      <c r="H10" s="1"/>
      <c r="I10" s="1"/>
    </row>
    <row r="11" spans="1:12" x14ac:dyDescent="0.25">
      <c r="A11" s="8" t="s">
        <v>45</v>
      </c>
      <c r="B11" s="23">
        <v>75</v>
      </c>
      <c r="C11" s="23">
        <v>119</v>
      </c>
      <c r="D11" s="23">
        <v>924</v>
      </c>
      <c r="E11" s="23">
        <v>1451</v>
      </c>
      <c r="F11" s="10">
        <f t="shared" si="0"/>
        <v>57.03463203463204</v>
      </c>
      <c r="G11" s="1"/>
      <c r="H11" s="1"/>
      <c r="I11" s="1"/>
    </row>
    <row r="12" spans="1:12" x14ac:dyDescent="0.25">
      <c r="A12" s="11" t="s">
        <v>46</v>
      </c>
      <c r="B12" s="24">
        <v>1524</v>
      </c>
      <c r="C12" s="24">
        <v>2004</v>
      </c>
      <c r="D12" s="24">
        <v>19145</v>
      </c>
      <c r="E12" s="24">
        <v>18806</v>
      </c>
      <c r="F12" s="13">
        <f t="shared" si="0"/>
        <v>-1.7706973100026175</v>
      </c>
      <c r="G12" s="1"/>
      <c r="H12" s="1"/>
      <c r="I12" s="1"/>
    </row>
    <row r="13" spans="1:12" x14ac:dyDescent="0.25">
      <c r="A13" s="8" t="s">
        <v>47</v>
      </c>
      <c r="B13" s="23">
        <v>228</v>
      </c>
      <c r="C13" s="23">
        <v>0</v>
      </c>
      <c r="D13" s="23">
        <v>2246</v>
      </c>
      <c r="E13" s="23">
        <v>1636</v>
      </c>
      <c r="F13" s="10">
        <f t="shared" si="0"/>
        <v>-27.15939447907391</v>
      </c>
      <c r="G13" s="1"/>
      <c r="H13" s="1"/>
      <c r="I13" s="1"/>
    </row>
    <row r="14" spans="1:12" x14ac:dyDescent="0.25">
      <c r="A14" s="11" t="s">
        <v>48</v>
      </c>
      <c r="B14" s="24">
        <v>200</v>
      </c>
      <c r="C14" s="24">
        <v>0</v>
      </c>
      <c r="D14" s="24">
        <v>2987</v>
      </c>
      <c r="E14" s="24">
        <v>2707</v>
      </c>
      <c r="F14" s="13">
        <f t="shared" si="0"/>
        <v>-9.3739537997991249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129</v>
      </c>
      <c r="C16" s="24">
        <v>122</v>
      </c>
      <c r="D16" s="24">
        <v>1190</v>
      </c>
      <c r="E16" s="24">
        <v>1060</v>
      </c>
      <c r="F16" s="13">
        <f t="shared" si="0"/>
        <v>-10.924369747899163</v>
      </c>
      <c r="G16" s="1"/>
      <c r="H16" s="1"/>
      <c r="I16" s="1"/>
    </row>
    <row r="17" spans="1:9" x14ac:dyDescent="0.25">
      <c r="A17" s="8" t="s">
        <v>51</v>
      </c>
      <c r="B17" s="23">
        <v>642</v>
      </c>
      <c r="C17" s="23">
        <v>444</v>
      </c>
      <c r="D17" s="23">
        <v>7653</v>
      </c>
      <c r="E17" s="23">
        <v>4646</v>
      </c>
      <c r="F17" s="10">
        <f t="shared" si="0"/>
        <v>-39.291781000914675</v>
      </c>
      <c r="G17" s="1"/>
      <c r="H17" s="1"/>
      <c r="I17" s="1"/>
    </row>
    <row r="18" spans="1:9" x14ac:dyDescent="0.25">
      <c r="A18" s="11" t="s">
        <v>52</v>
      </c>
      <c r="B18" s="24">
        <v>15</v>
      </c>
      <c r="C18" s="24">
        <v>31</v>
      </c>
      <c r="D18" s="24">
        <v>89</v>
      </c>
      <c r="E18" s="24">
        <v>104</v>
      </c>
      <c r="F18" s="13">
        <f t="shared" si="0"/>
        <v>16.853932584269657</v>
      </c>
      <c r="G18" s="1"/>
      <c r="H18" s="1"/>
      <c r="I18" s="1"/>
    </row>
    <row r="19" spans="1:9" x14ac:dyDescent="0.25">
      <c r="A19" s="8" t="s">
        <v>53</v>
      </c>
      <c r="B19" s="23">
        <v>0</v>
      </c>
      <c r="C19" s="23">
        <v>28</v>
      </c>
      <c r="D19" s="23">
        <v>129</v>
      </c>
      <c r="E19" s="23">
        <v>98</v>
      </c>
      <c r="F19" s="10">
        <f t="shared" si="0"/>
        <v>-24.031007751937977</v>
      </c>
      <c r="G19" s="1"/>
      <c r="H19" s="1"/>
      <c r="I19" s="1"/>
    </row>
    <row r="20" spans="1:9" x14ac:dyDescent="0.25">
      <c r="A20" s="11" t="s">
        <v>54</v>
      </c>
      <c r="B20" s="24">
        <v>308</v>
      </c>
      <c r="C20" s="24">
        <v>2111</v>
      </c>
      <c r="D20" s="24">
        <v>11888</v>
      </c>
      <c r="E20" s="24">
        <v>8171</v>
      </c>
      <c r="F20" s="13">
        <f t="shared" si="0"/>
        <v>-31.26682368775235</v>
      </c>
      <c r="G20" s="1"/>
      <c r="H20" s="1"/>
      <c r="I20" s="1"/>
    </row>
    <row r="21" spans="1:9" x14ac:dyDescent="0.25">
      <c r="A21" s="8" t="s">
        <v>55</v>
      </c>
      <c r="B21" s="23">
        <v>254</v>
      </c>
      <c r="C21" s="23">
        <v>428</v>
      </c>
      <c r="D21" s="23">
        <v>2458</v>
      </c>
      <c r="E21" s="23">
        <v>4317</v>
      </c>
      <c r="F21" s="10">
        <f t="shared" si="0"/>
        <v>75.630593978844587</v>
      </c>
      <c r="G21" s="1"/>
      <c r="H21" s="1"/>
      <c r="I21" s="1"/>
    </row>
    <row r="22" spans="1:9" x14ac:dyDescent="0.25">
      <c r="A22" s="11" t="s">
        <v>56</v>
      </c>
      <c r="B22" s="24">
        <v>298</v>
      </c>
      <c r="C22" s="24">
        <v>96</v>
      </c>
      <c r="D22" s="24">
        <v>4064</v>
      </c>
      <c r="E22" s="24">
        <v>3190</v>
      </c>
      <c r="F22" s="13">
        <f t="shared" si="0"/>
        <v>-21.505905511811022</v>
      </c>
      <c r="G22" s="1"/>
      <c r="H22" s="1"/>
      <c r="I22" s="1"/>
    </row>
    <row r="23" spans="1:9" x14ac:dyDescent="0.25">
      <c r="A23" s="8" t="s">
        <v>57</v>
      </c>
      <c r="B23" s="23">
        <v>0</v>
      </c>
      <c r="C23" s="23">
        <v>191</v>
      </c>
      <c r="D23" s="23">
        <v>996</v>
      </c>
      <c r="E23" s="23">
        <v>1283</v>
      </c>
      <c r="F23" s="10">
        <f t="shared" si="0"/>
        <v>28.815261044176708</v>
      </c>
      <c r="G23" s="1"/>
      <c r="H23" s="1"/>
      <c r="I23" s="1"/>
    </row>
    <row r="24" spans="1:9" x14ac:dyDescent="0.25">
      <c r="A24" s="11" t="s">
        <v>58</v>
      </c>
      <c r="B24" s="24">
        <v>311</v>
      </c>
      <c r="C24" s="24">
        <v>320</v>
      </c>
      <c r="D24" s="24">
        <v>3790</v>
      </c>
      <c r="E24" s="24">
        <v>3138</v>
      </c>
      <c r="F24" s="13">
        <f t="shared" si="0"/>
        <v>-17.203166226912927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365</v>
      </c>
      <c r="C26" s="24">
        <v>368</v>
      </c>
      <c r="D26" s="24">
        <v>3272</v>
      </c>
      <c r="E26" s="24">
        <v>2719</v>
      </c>
      <c r="F26" s="13">
        <f t="shared" si="0"/>
        <v>-16.900977995110026</v>
      </c>
      <c r="G26" s="1"/>
      <c r="H26" s="1"/>
      <c r="I26" s="1"/>
    </row>
    <row r="27" spans="1:9" x14ac:dyDescent="0.25">
      <c r="A27" s="8" t="s">
        <v>61</v>
      </c>
      <c r="B27" s="23">
        <v>610</v>
      </c>
      <c r="C27" s="23">
        <v>792</v>
      </c>
      <c r="D27" s="23">
        <v>9250</v>
      </c>
      <c r="E27" s="23">
        <v>8588</v>
      </c>
      <c r="F27" s="10">
        <f t="shared" si="0"/>
        <v>-7.1567567567567636</v>
      </c>
      <c r="G27" s="1"/>
      <c r="H27" s="1"/>
      <c r="I27" s="1"/>
    </row>
    <row r="28" spans="1:9" x14ac:dyDescent="0.25">
      <c r="A28" s="11" t="s">
        <v>62</v>
      </c>
      <c r="B28" s="24">
        <v>642</v>
      </c>
      <c r="C28" s="24">
        <v>547</v>
      </c>
      <c r="D28" s="24">
        <v>6485</v>
      </c>
      <c r="E28" s="24">
        <v>4788</v>
      </c>
      <c r="F28" s="13">
        <f t="shared" si="0"/>
        <v>-26.168080185042399</v>
      </c>
      <c r="G28" s="1"/>
      <c r="H28" s="1"/>
      <c r="I28" s="1"/>
    </row>
    <row r="29" spans="1:9" x14ac:dyDescent="0.25">
      <c r="A29" s="8" t="s">
        <v>63</v>
      </c>
      <c r="B29" s="23">
        <v>92</v>
      </c>
      <c r="C29" s="23">
        <v>806</v>
      </c>
      <c r="D29" s="23">
        <v>6216</v>
      </c>
      <c r="E29" s="23">
        <v>8158</v>
      </c>
      <c r="F29" s="10">
        <f t="shared" si="0"/>
        <v>31.241956241956245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551</v>
      </c>
      <c r="C31" s="23">
        <v>403</v>
      </c>
      <c r="D31" s="23">
        <v>3623</v>
      </c>
      <c r="E31" s="23">
        <v>3469</v>
      </c>
      <c r="F31" s="10">
        <f t="shared" si="0"/>
        <v>-4.2506210322936795</v>
      </c>
      <c r="G31" s="1"/>
      <c r="H31" s="1"/>
      <c r="I31" s="1"/>
    </row>
    <row r="32" spans="1:9" x14ac:dyDescent="0.25">
      <c r="A32" s="11" t="s">
        <v>66</v>
      </c>
      <c r="B32" s="24">
        <v>136</v>
      </c>
      <c r="C32" s="24">
        <v>60</v>
      </c>
      <c r="D32" s="24">
        <v>1351</v>
      </c>
      <c r="E32" s="24">
        <v>1023</v>
      </c>
      <c r="F32" s="13">
        <f t="shared" si="0"/>
        <v>-24.278312361213921</v>
      </c>
      <c r="G32" s="1"/>
      <c r="H32" s="1"/>
      <c r="I32" s="1"/>
    </row>
    <row r="33" spans="1:9" x14ac:dyDescent="0.25">
      <c r="A33" s="8" t="s">
        <v>67</v>
      </c>
      <c r="B33" s="23">
        <v>7183</v>
      </c>
      <c r="C33" s="23">
        <v>7253</v>
      </c>
      <c r="D33" s="23">
        <v>74025</v>
      </c>
      <c r="E33" s="23">
        <v>70969</v>
      </c>
      <c r="F33" s="10">
        <f t="shared" si="0"/>
        <v>-4.1283350219520401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17494</v>
      </c>
      <c r="C35" s="15">
        <f t="shared" ref="C35:E35" si="1">SUM(C7:C34)</f>
        <v>19490</v>
      </c>
      <c r="D35" s="15">
        <f t="shared" si="1"/>
        <v>209533</v>
      </c>
      <c r="E35" s="15">
        <f t="shared" si="1"/>
        <v>190696</v>
      </c>
      <c r="F35" s="16">
        <f t="shared" si="0"/>
        <v>-8.9899920298950491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27313</v>
      </c>
      <c r="C38" s="41">
        <f>D7</f>
        <v>26519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70969</v>
      </c>
      <c r="G38" s="42">
        <f>LOOKUP(E38,$A$38:$A$65,$C$38:$C$65)</f>
        <v>74025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1090</v>
      </c>
      <c r="C39" s="41">
        <f t="shared" ref="C39:C65" si="5">D8</f>
        <v>2022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27313</v>
      </c>
      <c r="G39" s="42">
        <f t="shared" ref="G39:G65" si="8">LOOKUP(E39,$A$38:$A$65,$C$38:$C$65)</f>
        <v>26519</v>
      </c>
    </row>
    <row r="40" spans="1:9" x14ac:dyDescent="0.25">
      <c r="A40" s="42" t="str">
        <f t="shared" si="3"/>
        <v>ALMERIA</v>
      </c>
      <c r="B40" s="41">
        <f t="shared" si="4"/>
        <v>2675</v>
      </c>
      <c r="C40" s="41">
        <f t="shared" si="5"/>
        <v>5704</v>
      </c>
      <c r="D40" s="41">
        <f t="shared" si="6"/>
        <v>16</v>
      </c>
      <c r="E40" s="42" t="str">
        <f t="shared" si="2"/>
        <v>BAHIA DE CADIZ</v>
      </c>
      <c r="F40" s="42">
        <f t="shared" si="7"/>
        <v>18806</v>
      </c>
      <c r="G40" s="42">
        <f t="shared" si="8"/>
        <v>19145</v>
      </c>
    </row>
    <row r="41" spans="1:9" x14ac:dyDescent="0.25">
      <c r="A41" s="42" t="str">
        <f t="shared" si="3"/>
        <v>AVILES</v>
      </c>
      <c r="B41" s="41">
        <f t="shared" si="4"/>
        <v>9297</v>
      </c>
      <c r="C41" s="41">
        <f t="shared" si="5"/>
        <v>13507</v>
      </c>
      <c r="D41" s="41">
        <f t="shared" si="6"/>
        <v>4</v>
      </c>
      <c r="E41" s="42" t="str">
        <f t="shared" si="2"/>
        <v>AVILES</v>
      </c>
      <c r="F41" s="42">
        <f t="shared" si="7"/>
        <v>9297</v>
      </c>
      <c r="G41" s="42">
        <f t="shared" si="8"/>
        <v>13507</v>
      </c>
    </row>
    <row r="42" spans="1:9" x14ac:dyDescent="0.25">
      <c r="A42" s="42" t="str">
        <f t="shared" si="3"/>
        <v>BAHIA DE ALGECIRAS</v>
      </c>
      <c r="B42" s="41">
        <f t="shared" si="4"/>
        <v>1451</v>
      </c>
      <c r="C42" s="41">
        <f t="shared" si="5"/>
        <v>924</v>
      </c>
      <c r="D42" s="41">
        <f t="shared" si="6"/>
        <v>18</v>
      </c>
      <c r="E42" s="42" t="str">
        <f t="shared" si="2"/>
        <v>PASAIA</v>
      </c>
      <c r="F42" s="42">
        <f t="shared" si="7"/>
        <v>8588</v>
      </c>
      <c r="G42" s="42">
        <f t="shared" si="8"/>
        <v>9250</v>
      </c>
    </row>
    <row r="43" spans="1:9" x14ac:dyDescent="0.25">
      <c r="A43" s="42" t="str">
        <f t="shared" si="3"/>
        <v>BAHIA DE CADIZ</v>
      </c>
      <c r="B43" s="41">
        <f t="shared" si="4"/>
        <v>18806</v>
      </c>
      <c r="C43" s="41">
        <f t="shared" si="5"/>
        <v>19145</v>
      </c>
      <c r="D43" s="41">
        <f t="shared" si="6"/>
        <v>3</v>
      </c>
      <c r="E43" s="42" t="str">
        <f t="shared" si="2"/>
        <v>GIJON</v>
      </c>
      <c r="F43" s="42">
        <f t="shared" si="7"/>
        <v>8171</v>
      </c>
      <c r="G43" s="42">
        <f t="shared" si="8"/>
        <v>11888</v>
      </c>
    </row>
    <row r="44" spans="1:9" x14ac:dyDescent="0.25">
      <c r="A44" s="42" t="str">
        <f t="shared" si="3"/>
        <v>BALEARES</v>
      </c>
      <c r="B44" s="41">
        <f t="shared" si="4"/>
        <v>1636</v>
      </c>
      <c r="C44" s="41">
        <f t="shared" si="5"/>
        <v>2246</v>
      </c>
      <c r="D44" s="41">
        <f t="shared" si="6"/>
        <v>17</v>
      </c>
      <c r="E44" s="42" t="str">
        <f t="shared" si="2"/>
        <v>SANTANDER</v>
      </c>
      <c r="F44" s="42">
        <f t="shared" si="7"/>
        <v>8158</v>
      </c>
      <c r="G44" s="42">
        <f t="shared" si="8"/>
        <v>6216</v>
      </c>
    </row>
    <row r="45" spans="1:9" x14ac:dyDescent="0.25">
      <c r="A45" s="42" t="str">
        <f t="shared" si="3"/>
        <v>BARCELONA</v>
      </c>
      <c r="B45" s="41">
        <f t="shared" si="4"/>
        <v>2707</v>
      </c>
      <c r="C45" s="41">
        <f t="shared" si="5"/>
        <v>2987</v>
      </c>
      <c r="D45" s="41">
        <f t="shared" si="6"/>
        <v>15</v>
      </c>
      <c r="E45" s="42" t="str">
        <f t="shared" si="2"/>
        <v>SANTA CRUZ DE TENERIFE</v>
      </c>
      <c r="F45" s="42">
        <f t="shared" si="7"/>
        <v>4788</v>
      </c>
      <c r="G45" s="42">
        <f t="shared" si="8"/>
        <v>6485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4646</v>
      </c>
      <c r="G46" s="42">
        <f t="shared" si="8"/>
        <v>7653</v>
      </c>
    </row>
    <row r="47" spans="1:9" x14ac:dyDescent="0.25">
      <c r="A47" s="42" t="str">
        <f t="shared" si="3"/>
        <v>CARTAGENA</v>
      </c>
      <c r="B47" s="41">
        <f t="shared" si="4"/>
        <v>1060</v>
      </c>
      <c r="C47" s="41">
        <f t="shared" si="5"/>
        <v>1190</v>
      </c>
      <c r="D47" s="41">
        <f t="shared" si="6"/>
        <v>21</v>
      </c>
      <c r="E47" s="42" t="str">
        <f t="shared" si="2"/>
        <v>HUELVA</v>
      </c>
      <c r="F47" s="42">
        <f t="shared" si="7"/>
        <v>4317</v>
      </c>
      <c r="G47" s="42">
        <f t="shared" si="8"/>
        <v>2458</v>
      </c>
    </row>
    <row r="48" spans="1:9" x14ac:dyDescent="0.25">
      <c r="A48" s="42" t="str">
        <f t="shared" si="3"/>
        <v>CASTELLON</v>
      </c>
      <c r="B48" s="41">
        <f t="shared" si="4"/>
        <v>4646</v>
      </c>
      <c r="C48" s="41">
        <f t="shared" si="5"/>
        <v>7653</v>
      </c>
      <c r="D48" s="41">
        <f t="shared" si="6"/>
        <v>9</v>
      </c>
      <c r="E48" s="42" t="str">
        <f t="shared" si="2"/>
        <v>TARRAGONA</v>
      </c>
      <c r="F48" s="42">
        <f t="shared" si="7"/>
        <v>3469</v>
      </c>
      <c r="G48" s="42">
        <f t="shared" si="8"/>
        <v>3623</v>
      </c>
    </row>
    <row r="49" spans="1:7" x14ac:dyDescent="0.25">
      <c r="A49" s="42" t="str">
        <f t="shared" si="3"/>
        <v>CEUTA</v>
      </c>
      <c r="B49" s="41">
        <f t="shared" si="4"/>
        <v>104</v>
      </c>
      <c r="C49" s="41">
        <f t="shared" si="5"/>
        <v>89</v>
      </c>
      <c r="D49" s="41">
        <f t="shared" si="6"/>
        <v>23</v>
      </c>
      <c r="E49" s="42" t="str">
        <f t="shared" si="2"/>
        <v>LAS PALMAS</v>
      </c>
      <c r="F49" s="42">
        <f t="shared" si="7"/>
        <v>3190</v>
      </c>
      <c r="G49" s="42">
        <f t="shared" si="8"/>
        <v>4064</v>
      </c>
    </row>
    <row r="50" spans="1:7" x14ac:dyDescent="0.25">
      <c r="A50" s="42" t="str">
        <f t="shared" si="3"/>
        <v>FERROL-SAN CIBRAO</v>
      </c>
      <c r="B50" s="41">
        <f t="shared" si="4"/>
        <v>98</v>
      </c>
      <c r="C50" s="41">
        <f t="shared" si="5"/>
        <v>129</v>
      </c>
      <c r="D50" s="41">
        <f t="shared" si="6"/>
        <v>24</v>
      </c>
      <c r="E50" s="42" t="str">
        <f t="shared" si="2"/>
        <v>MARIN Y RIA DE PONTEVEDRA</v>
      </c>
      <c r="F50" s="42">
        <f t="shared" si="7"/>
        <v>3138</v>
      </c>
      <c r="G50" s="42">
        <f t="shared" si="8"/>
        <v>3790</v>
      </c>
    </row>
    <row r="51" spans="1:7" x14ac:dyDescent="0.25">
      <c r="A51" s="42" t="str">
        <f t="shared" si="3"/>
        <v>GIJON</v>
      </c>
      <c r="B51" s="41">
        <f t="shared" si="4"/>
        <v>8171</v>
      </c>
      <c r="C51" s="41">
        <f t="shared" si="5"/>
        <v>11888</v>
      </c>
      <c r="D51" s="41">
        <f t="shared" si="6"/>
        <v>6</v>
      </c>
      <c r="E51" s="42" t="str">
        <f t="shared" si="2"/>
        <v>MOTRIL</v>
      </c>
      <c r="F51" s="42">
        <f t="shared" si="7"/>
        <v>2719</v>
      </c>
      <c r="G51" s="42">
        <f t="shared" si="8"/>
        <v>3272</v>
      </c>
    </row>
    <row r="52" spans="1:7" x14ac:dyDescent="0.25">
      <c r="A52" s="42" t="str">
        <f t="shared" si="3"/>
        <v>HUELVA</v>
      </c>
      <c r="B52" s="41">
        <f t="shared" si="4"/>
        <v>4317</v>
      </c>
      <c r="C52" s="41">
        <f t="shared" si="5"/>
        <v>2458</v>
      </c>
      <c r="D52" s="41">
        <f t="shared" si="6"/>
        <v>10</v>
      </c>
      <c r="E52" s="42" t="str">
        <f t="shared" si="2"/>
        <v>BARCELONA</v>
      </c>
      <c r="F52" s="42">
        <f t="shared" si="7"/>
        <v>2707</v>
      </c>
      <c r="G52" s="42">
        <f t="shared" si="8"/>
        <v>2987</v>
      </c>
    </row>
    <row r="53" spans="1:7" x14ac:dyDescent="0.25">
      <c r="A53" s="42" t="str">
        <f t="shared" si="3"/>
        <v>LAS PALMAS</v>
      </c>
      <c r="B53" s="41">
        <f t="shared" si="4"/>
        <v>3190</v>
      </c>
      <c r="C53" s="41">
        <f t="shared" si="5"/>
        <v>4064</v>
      </c>
      <c r="D53" s="41">
        <f t="shared" si="6"/>
        <v>12</v>
      </c>
      <c r="E53" s="42" t="str">
        <f t="shared" si="2"/>
        <v>ALMERIA</v>
      </c>
      <c r="F53" s="42">
        <f t="shared" si="7"/>
        <v>2675</v>
      </c>
      <c r="G53" s="42">
        <f t="shared" si="8"/>
        <v>5704</v>
      </c>
    </row>
    <row r="54" spans="1:7" x14ac:dyDescent="0.25">
      <c r="A54" s="42" t="str">
        <f t="shared" si="3"/>
        <v>MALAGA</v>
      </c>
      <c r="B54" s="41">
        <f t="shared" si="4"/>
        <v>1283</v>
      </c>
      <c r="C54" s="41">
        <f t="shared" si="5"/>
        <v>996</v>
      </c>
      <c r="D54" s="41">
        <f t="shared" si="6"/>
        <v>19</v>
      </c>
      <c r="E54" s="42" t="str">
        <f t="shared" si="2"/>
        <v>BALEARES</v>
      </c>
      <c r="F54" s="42">
        <f t="shared" si="7"/>
        <v>1636</v>
      </c>
      <c r="G54" s="42">
        <f t="shared" si="8"/>
        <v>2246</v>
      </c>
    </row>
    <row r="55" spans="1:7" x14ac:dyDescent="0.25">
      <c r="A55" s="42" t="str">
        <f t="shared" si="3"/>
        <v>MARIN Y RIA DE PONTEVEDRA</v>
      </c>
      <c r="B55" s="41">
        <f t="shared" si="4"/>
        <v>3138</v>
      </c>
      <c r="C55" s="41">
        <f t="shared" si="5"/>
        <v>3790</v>
      </c>
      <c r="D55" s="41">
        <f t="shared" si="6"/>
        <v>13</v>
      </c>
      <c r="E55" s="42" t="str">
        <f t="shared" si="2"/>
        <v>BAHIA DE ALGECIRAS</v>
      </c>
      <c r="F55" s="42">
        <f t="shared" ref="F55:F65" si="9">LOOKUP(E55,$A$38:$A$65,$B$38:$B$65)</f>
        <v>1451</v>
      </c>
      <c r="G55" s="42">
        <f t="shared" si="8"/>
        <v>924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1283</v>
      </c>
      <c r="G56" s="42">
        <f t="shared" si="8"/>
        <v>996</v>
      </c>
    </row>
    <row r="57" spans="1:7" x14ac:dyDescent="0.25">
      <c r="A57" s="42" t="str">
        <f t="shared" si="3"/>
        <v>MOTRIL</v>
      </c>
      <c r="B57" s="41">
        <f t="shared" si="4"/>
        <v>2719</v>
      </c>
      <c r="C57" s="41">
        <f t="shared" si="5"/>
        <v>3272</v>
      </c>
      <c r="D57" s="41">
        <f t="shared" si="6"/>
        <v>14</v>
      </c>
      <c r="E57" s="42" t="str">
        <f t="shared" si="2"/>
        <v>ALICANTE</v>
      </c>
      <c r="F57" s="42">
        <f t="shared" si="9"/>
        <v>1090</v>
      </c>
      <c r="G57" s="42">
        <f t="shared" si="8"/>
        <v>2022</v>
      </c>
    </row>
    <row r="58" spans="1:7" x14ac:dyDescent="0.25">
      <c r="A58" s="42" t="str">
        <f t="shared" si="3"/>
        <v>PASAIA</v>
      </c>
      <c r="B58" s="41">
        <f t="shared" si="4"/>
        <v>8588</v>
      </c>
      <c r="C58" s="41">
        <f t="shared" si="5"/>
        <v>9250</v>
      </c>
      <c r="D58" s="41">
        <f t="shared" si="6"/>
        <v>5</v>
      </c>
      <c r="E58" s="42" t="str">
        <f t="shared" si="2"/>
        <v>CARTAGENA</v>
      </c>
      <c r="F58" s="42">
        <f t="shared" si="9"/>
        <v>1060</v>
      </c>
      <c r="G58" s="42">
        <f t="shared" si="8"/>
        <v>1190</v>
      </c>
    </row>
    <row r="59" spans="1:7" x14ac:dyDescent="0.25">
      <c r="A59" s="42" t="str">
        <f t="shared" si="3"/>
        <v>SANTA CRUZ DE TENERIFE</v>
      </c>
      <c r="B59" s="41">
        <f t="shared" si="4"/>
        <v>4788</v>
      </c>
      <c r="C59" s="41">
        <f t="shared" si="5"/>
        <v>6485</v>
      </c>
      <c r="D59" s="41">
        <f t="shared" si="6"/>
        <v>8</v>
      </c>
      <c r="E59" s="42" t="str">
        <f t="shared" si="2"/>
        <v>VALENCIA</v>
      </c>
      <c r="F59" s="42">
        <f t="shared" si="9"/>
        <v>1023</v>
      </c>
      <c r="G59" s="42">
        <f t="shared" si="8"/>
        <v>1351</v>
      </c>
    </row>
    <row r="60" spans="1:7" x14ac:dyDescent="0.25">
      <c r="A60" s="42" t="str">
        <f t="shared" si="3"/>
        <v>SANTANDER</v>
      </c>
      <c r="B60" s="41">
        <f t="shared" si="4"/>
        <v>8158</v>
      </c>
      <c r="C60" s="41">
        <f t="shared" si="5"/>
        <v>6216</v>
      </c>
      <c r="D60" s="41">
        <f t="shared" si="6"/>
        <v>7</v>
      </c>
      <c r="E60" s="42" t="str">
        <f t="shared" si="2"/>
        <v>CEUTA</v>
      </c>
      <c r="F60" s="42">
        <f t="shared" si="9"/>
        <v>104</v>
      </c>
      <c r="G60" s="42">
        <f t="shared" si="8"/>
        <v>89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98</v>
      </c>
      <c r="G61" s="42">
        <f t="shared" si="8"/>
        <v>129</v>
      </c>
    </row>
    <row r="62" spans="1:7" x14ac:dyDescent="0.25">
      <c r="A62" s="42" t="str">
        <f t="shared" si="3"/>
        <v>TARRAGONA</v>
      </c>
      <c r="B62" s="41">
        <f t="shared" si="4"/>
        <v>3469</v>
      </c>
      <c r="C62" s="41">
        <f t="shared" si="5"/>
        <v>3623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1023</v>
      </c>
      <c r="C63" s="41">
        <f t="shared" si="5"/>
        <v>1351</v>
      </c>
      <c r="D63" s="41">
        <f t="shared" si="6"/>
        <v>22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70969</v>
      </c>
      <c r="C64" s="41">
        <f t="shared" si="5"/>
        <v>74025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18339</v>
      </c>
      <c r="C7" s="25">
        <v>10651</v>
      </c>
      <c r="D7" s="25">
        <v>68735</v>
      </c>
      <c r="E7" s="25">
        <v>69308</v>
      </c>
      <c r="F7" s="10">
        <f>((E7*100)/D7)-100</f>
        <v>0.83363642976649999</v>
      </c>
      <c r="G7" s="1"/>
      <c r="H7" s="1"/>
      <c r="I7" s="1"/>
    </row>
    <row r="8" spans="1:12" x14ac:dyDescent="0.25">
      <c r="A8" s="11" t="s">
        <v>42</v>
      </c>
      <c r="B8" s="26">
        <v>5198</v>
      </c>
      <c r="C8" s="26">
        <v>4078</v>
      </c>
      <c r="D8" s="26">
        <v>63648</v>
      </c>
      <c r="E8" s="26">
        <v>46712</v>
      </c>
      <c r="F8" s="13">
        <f t="shared" ref="F8:F35" si="0">((E8*100)/D8)-100</f>
        <v>-26.608848667672191</v>
      </c>
      <c r="G8" s="1"/>
      <c r="H8" s="1"/>
      <c r="I8" s="1"/>
    </row>
    <row r="9" spans="1:12" x14ac:dyDescent="0.25">
      <c r="A9" s="8" t="s">
        <v>43</v>
      </c>
      <c r="B9" s="25">
        <v>11990</v>
      </c>
      <c r="C9" s="25">
        <v>12734</v>
      </c>
      <c r="D9" s="25">
        <v>118192</v>
      </c>
      <c r="E9" s="25">
        <v>125490</v>
      </c>
      <c r="F9" s="10">
        <f t="shared" si="0"/>
        <v>6.1746987951807171</v>
      </c>
      <c r="G9" s="1"/>
      <c r="H9" s="1"/>
      <c r="I9" s="1"/>
    </row>
    <row r="10" spans="1:12" x14ac:dyDescent="0.25">
      <c r="A10" s="11" t="s">
        <v>44</v>
      </c>
      <c r="B10" s="26">
        <v>4377</v>
      </c>
      <c r="C10" s="26">
        <v>4303</v>
      </c>
      <c r="D10" s="26">
        <v>49422</v>
      </c>
      <c r="E10" s="26">
        <v>42379</v>
      </c>
      <c r="F10" s="13">
        <f t="shared" si="0"/>
        <v>-14.250738537493419</v>
      </c>
      <c r="G10" s="1"/>
      <c r="H10" s="1"/>
      <c r="I10" s="1"/>
    </row>
    <row r="11" spans="1:12" x14ac:dyDescent="0.25">
      <c r="A11" s="8" t="s">
        <v>45</v>
      </c>
      <c r="B11" s="25">
        <v>261640</v>
      </c>
      <c r="C11" s="25">
        <v>283273</v>
      </c>
      <c r="D11" s="25">
        <v>2580237</v>
      </c>
      <c r="E11" s="25">
        <v>2633796</v>
      </c>
      <c r="F11" s="10">
        <f t="shared" si="0"/>
        <v>2.0757395541572379</v>
      </c>
      <c r="G11" s="1"/>
      <c r="H11" s="1"/>
      <c r="I11" s="1"/>
    </row>
    <row r="12" spans="1:12" x14ac:dyDescent="0.25">
      <c r="A12" s="11" t="s">
        <v>46</v>
      </c>
      <c r="B12" s="26">
        <v>6084</v>
      </c>
      <c r="C12" s="26">
        <v>8279</v>
      </c>
      <c r="D12" s="26">
        <v>77000</v>
      </c>
      <c r="E12" s="26">
        <v>69978</v>
      </c>
      <c r="F12" s="13">
        <f t="shared" si="0"/>
        <v>-9.1194805194805184</v>
      </c>
      <c r="G12" s="1"/>
      <c r="H12" s="1"/>
      <c r="I12" s="1"/>
    </row>
    <row r="13" spans="1:12" x14ac:dyDescent="0.25">
      <c r="A13" s="8" t="s">
        <v>47</v>
      </c>
      <c r="B13" s="25">
        <v>31386</v>
      </c>
      <c r="C13" s="25">
        <v>21421</v>
      </c>
      <c r="D13" s="25">
        <v>225056</v>
      </c>
      <c r="E13" s="25">
        <v>293290</v>
      </c>
      <c r="F13" s="10">
        <f t="shared" si="0"/>
        <v>30.318676240580118</v>
      </c>
      <c r="G13" s="1"/>
      <c r="H13" s="1"/>
      <c r="I13" s="1"/>
    </row>
    <row r="14" spans="1:12" x14ac:dyDescent="0.25">
      <c r="A14" s="11" t="s">
        <v>48</v>
      </c>
      <c r="B14" s="26">
        <v>137449</v>
      </c>
      <c r="C14" s="26">
        <v>139410</v>
      </c>
      <c r="D14" s="26">
        <v>1062556</v>
      </c>
      <c r="E14" s="26">
        <v>1149240</v>
      </c>
      <c r="F14" s="13">
        <f t="shared" si="0"/>
        <v>8.158064139678288</v>
      </c>
      <c r="G14" s="1"/>
      <c r="H14" s="1"/>
      <c r="I14" s="1"/>
    </row>
    <row r="15" spans="1:12" x14ac:dyDescent="0.25">
      <c r="A15" s="8" t="s">
        <v>49</v>
      </c>
      <c r="B15" s="25">
        <v>12475</v>
      </c>
      <c r="C15" s="25">
        <v>14296</v>
      </c>
      <c r="D15" s="25">
        <v>117692</v>
      </c>
      <c r="E15" s="25">
        <v>124281</v>
      </c>
      <c r="F15" s="10">
        <f t="shared" si="0"/>
        <v>5.5985113686571708</v>
      </c>
      <c r="G15" s="1"/>
      <c r="H15" s="1"/>
      <c r="I15" s="1"/>
    </row>
    <row r="16" spans="1:12" x14ac:dyDescent="0.25">
      <c r="A16" s="11" t="s">
        <v>50</v>
      </c>
      <c r="B16" s="26">
        <v>8404</v>
      </c>
      <c r="C16" s="26">
        <v>8731</v>
      </c>
      <c r="D16" s="26">
        <v>93610</v>
      </c>
      <c r="E16" s="26">
        <v>81771</v>
      </c>
      <c r="F16" s="13">
        <f t="shared" si="0"/>
        <v>-12.647153081935684</v>
      </c>
      <c r="G16" s="1"/>
      <c r="H16" s="1"/>
      <c r="I16" s="1"/>
    </row>
    <row r="17" spans="1:9" x14ac:dyDescent="0.25">
      <c r="A17" s="8" t="s">
        <v>51</v>
      </c>
      <c r="B17" s="25">
        <v>4182</v>
      </c>
      <c r="C17" s="25">
        <v>4290</v>
      </c>
      <c r="D17" s="25">
        <v>39029</v>
      </c>
      <c r="E17" s="25">
        <v>46438</v>
      </c>
      <c r="F17" s="10">
        <f t="shared" si="0"/>
        <v>18.983320095313744</v>
      </c>
      <c r="G17" s="1"/>
      <c r="H17" s="1"/>
      <c r="I17" s="1"/>
    </row>
    <row r="18" spans="1:9" x14ac:dyDescent="0.25">
      <c r="A18" s="11" t="s">
        <v>52</v>
      </c>
      <c r="B18" s="26">
        <v>43682</v>
      </c>
      <c r="C18" s="26">
        <v>11764</v>
      </c>
      <c r="D18" s="26">
        <v>423375</v>
      </c>
      <c r="E18" s="26">
        <v>434262</v>
      </c>
      <c r="F18" s="13">
        <f t="shared" si="0"/>
        <v>2.5714791851195713</v>
      </c>
      <c r="G18" s="1"/>
      <c r="H18" s="1"/>
      <c r="I18" s="1"/>
    </row>
    <row r="19" spans="1:9" x14ac:dyDescent="0.25">
      <c r="A19" s="8" t="s">
        <v>53</v>
      </c>
      <c r="B19" s="25">
        <v>1798</v>
      </c>
      <c r="C19" s="25">
        <v>2417</v>
      </c>
      <c r="D19" s="25">
        <v>14473</v>
      </c>
      <c r="E19" s="25">
        <v>24394</v>
      </c>
      <c r="F19" s="10">
        <f t="shared" si="0"/>
        <v>68.548331375665043</v>
      </c>
      <c r="G19" s="1"/>
      <c r="H19" s="1"/>
      <c r="I19" s="1"/>
    </row>
    <row r="20" spans="1:9" x14ac:dyDescent="0.25">
      <c r="A20" s="11" t="s">
        <v>54</v>
      </c>
      <c r="B20" s="26">
        <v>22017</v>
      </c>
      <c r="C20" s="26">
        <v>15937</v>
      </c>
      <c r="D20" s="26">
        <v>185940</v>
      </c>
      <c r="E20" s="26">
        <v>210215</v>
      </c>
      <c r="F20" s="13">
        <f t="shared" si="0"/>
        <v>13.055286651608043</v>
      </c>
      <c r="G20" s="1"/>
      <c r="H20" s="1"/>
      <c r="I20" s="1"/>
    </row>
    <row r="21" spans="1:9" x14ac:dyDescent="0.25">
      <c r="A21" s="8" t="s">
        <v>55</v>
      </c>
      <c r="B21" s="25">
        <v>4205</v>
      </c>
      <c r="C21" s="25">
        <v>8596</v>
      </c>
      <c r="D21" s="25">
        <v>86787</v>
      </c>
      <c r="E21" s="25">
        <v>84038</v>
      </c>
      <c r="F21" s="10">
        <f t="shared" si="0"/>
        <v>-3.1675250901632666</v>
      </c>
      <c r="G21" s="1"/>
      <c r="H21" s="1"/>
      <c r="I21" s="1"/>
    </row>
    <row r="22" spans="1:9" x14ac:dyDescent="0.25">
      <c r="A22" s="11" t="s">
        <v>56</v>
      </c>
      <c r="B22" s="26">
        <v>188108</v>
      </c>
      <c r="C22" s="26">
        <v>223820</v>
      </c>
      <c r="D22" s="26">
        <v>1733619</v>
      </c>
      <c r="E22" s="26">
        <v>1935689</v>
      </c>
      <c r="F22" s="13">
        <f t="shared" si="0"/>
        <v>11.655963622918293</v>
      </c>
      <c r="G22" s="1"/>
      <c r="H22" s="1"/>
      <c r="I22" s="1"/>
    </row>
    <row r="23" spans="1:9" x14ac:dyDescent="0.25">
      <c r="A23" s="8" t="s">
        <v>57</v>
      </c>
      <c r="B23" s="25">
        <v>11900</v>
      </c>
      <c r="C23" s="25">
        <v>9317</v>
      </c>
      <c r="D23" s="25">
        <v>89931</v>
      </c>
      <c r="E23" s="25">
        <v>64874</v>
      </c>
      <c r="F23" s="10">
        <f t="shared" si="0"/>
        <v>-27.86247233990504</v>
      </c>
      <c r="G23" s="1"/>
      <c r="H23" s="1"/>
      <c r="I23" s="1"/>
    </row>
    <row r="24" spans="1:9" x14ac:dyDescent="0.25">
      <c r="A24" s="11" t="s">
        <v>58</v>
      </c>
      <c r="B24" s="26">
        <v>7367</v>
      </c>
      <c r="C24" s="26">
        <v>4990</v>
      </c>
      <c r="D24" s="26">
        <v>58932</v>
      </c>
      <c r="E24" s="26">
        <v>40437</v>
      </c>
      <c r="F24" s="13">
        <f t="shared" si="0"/>
        <v>-31.383628588882104</v>
      </c>
      <c r="G24" s="1"/>
      <c r="H24" s="1"/>
      <c r="I24" s="1"/>
    </row>
    <row r="25" spans="1:9" x14ac:dyDescent="0.25">
      <c r="A25" s="8" t="s">
        <v>59</v>
      </c>
      <c r="B25" s="25">
        <v>210</v>
      </c>
      <c r="C25" s="25">
        <v>122</v>
      </c>
      <c r="D25" s="25">
        <v>25150</v>
      </c>
      <c r="E25" s="25">
        <v>332</v>
      </c>
      <c r="F25" s="10">
        <f t="shared" si="0"/>
        <v>-98.679920477137173</v>
      </c>
      <c r="G25" s="1"/>
      <c r="H25" s="1"/>
      <c r="I25" s="1"/>
    </row>
    <row r="26" spans="1:9" x14ac:dyDescent="0.25">
      <c r="A26" s="11" t="s">
        <v>60</v>
      </c>
      <c r="B26" s="26">
        <v>1656</v>
      </c>
      <c r="C26" s="26">
        <v>1454</v>
      </c>
      <c r="D26" s="26">
        <v>15505</v>
      </c>
      <c r="E26" s="26">
        <v>14074</v>
      </c>
      <c r="F26" s="13">
        <f t="shared" si="0"/>
        <v>-9.2292808771364037</v>
      </c>
      <c r="G26" s="1"/>
      <c r="H26" s="1"/>
      <c r="I26" s="1"/>
    </row>
    <row r="27" spans="1:9" x14ac:dyDescent="0.25">
      <c r="A27" s="8" t="s">
        <v>61</v>
      </c>
      <c r="B27" s="25">
        <v>3644</v>
      </c>
      <c r="C27" s="25">
        <v>3960</v>
      </c>
      <c r="D27" s="25">
        <v>38240</v>
      </c>
      <c r="E27" s="25">
        <v>36694</v>
      </c>
      <c r="F27" s="10">
        <f t="shared" si="0"/>
        <v>-4.0428870292887069</v>
      </c>
      <c r="G27" s="1"/>
      <c r="H27" s="1"/>
      <c r="I27" s="1"/>
    </row>
    <row r="28" spans="1:9" x14ac:dyDescent="0.25">
      <c r="A28" s="11" t="s">
        <v>62</v>
      </c>
      <c r="B28" s="26">
        <v>91855</v>
      </c>
      <c r="C28" s="26">
        <v>104176</v>
      </c>
      <c r="D28" s="26">
        <v>792877</v>
      </c>
      <c r="E28" s="26">
        <v>869267</v>
      </c>
      <c r="F28" s="13">
        <f t="shared" si="0"/>
        <v>9.6345334774498497</v>
      </c>
      <c r="G28" s="1"/>
      <c r="H28" s="1"/>
      <c r="I28" s="1"/>
    </row>
    <row r="29" spans="1:9" x14ac:dyDescent="0.25">
      <c r="A29" s="8" t="s">
        <v>63</v>
      </c>
      <c r="B29" s="25">
        <v>5924</v>
      </c>
      <c r="C29" s="25">
        <v>4542</v>
      </c>
      <c r="D29" s="25">
        <v>54828</v>
      </c>
      <c r="E29" s="25">
        <v>51418</v>
      </c>
      <c r="F29" s="10">
        <f t="shared" si="0"/>
        <v>-6.2194499161012686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11535</v>
      </c>
      <c r="C31" s="25">
        <v>15084</v>
      </c>
      <c r="D31" s="25">
        <v>147075</v>
      </c>
      <c r="E31" s="25">
        <v>131716</v>
      </c>
      <c r="F31" s="10">
        <f t="shared" si="0"/>
        <v>-10.442971273159955</v>
      </c>
      <c r="G31" s="1"/>
      <c r="H31" s="1"/>
      <c r="I31" s="1"/>
    </row>
    <row r="32" spans="1:9" x14ac:dyDescent="0.25">
      <c r="A32" s="11" t="s">
        <v>66</v>
      </c>
      <c r="B32" s="26">
        <v>20517</v>
      </c>
      <c r="C32" s="26">
        <v>30742</v>
      </c>
      <c r="D32" s="26">
        <v>204749</v>
      </c>
      <c r="E32" s="26">
        <v>266546</v>
      </c>
      <c r="F32" s="13">
        <f t="shared" si="0"/>
        <v>30.181832389901786</v>
      </c>
      <c r="G32" s="1"/>
      <c r="H32" s="1"/>
      <c r="I32" s="1"/>
    </row>
    <row r="33" spans="1:9" x14ac:dyDescent="0.25">
      <c r="A33" s="8" t="s">
        <v>67</v>
      </c>
      <c r="B33" s="25">
        <v>37604</v>
      </c>
      <c r="C33" s="25">
        <v>32206</v>
      </c>
      <c r="D33" s="25">
        <v>377412</v>
      </c>
      <c r="E33" s="25">
        <v>339882</v>
      </c>
      <c r="F33" s="10">
        <f t="shared" si="0"/>
        <v>-9.944039935137198</v>
      </c>
      <c r="G33" s="1"/>
      <c r="H33" s="1"/>
      <c r="I33" s="1"/>
    </row>
    <row r="34" spans="1:9" x14ac:dyDescent="0.25">
      <c r="A34" s="11" t="s">
        <v>68</v>
      </c>
      <c r="B34" s="26">
        <v>827</v>
      </c>
      <c r="C34" s="26">
        <v>203</v>
      </c>
      <c r="D34" s="26">
        <v>7421</v>
      </c>
      <c r="E34" s="26">
        <v>5882</v>
      </c>
      <c r="F34" s="13">
        <f t="shared" si="0"/>
        <v>-20.73844495351031</v>
      </c>
      <c r="G34" s="1"/>
      <c r="H34" s="1"/>
      <c r="I34" s="1"/>
    </row>
    <row r="35" spans="1:9" x14ac:dyDescent="0.25">
      <c r="A35" s="14" t="s">
        <v>69</v>
      </c>
      <c r="B35" s="15">
        <f>SUM(B7:B34)</f>
        <v>954373</v>
      </c>
      <c r="C35" s="15">
        <f t="shared" ref="C35:E35" si="1">SUM(C7:C34)</f>
        <v>980796</v>
      </c>
      <c r="D35" s="15">
        <f t="shared" si="1"/>
        <v>8751491</v>
      </c>
      <c r="E35" s="15">
        <f t="shared" si="1"/>
        <v>9192403</v>
      </c>
      <c r="F35" s="16">
        <f t="shared" si="0"/>
        <v>5.0381357873761203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69308</v>
      </c>
      <c r="C38" s="41">
        <f>D7</f>
        <v>68735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2633796</v>
      </c>
      <c r="G38" s="42">
        <f>LOOKUP(E38,$A$38:$A$65,$C$38:$C$65)</f>
        <v>2580237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46712</v>
      </c>
      <c r="C39" s="41">
        <f t="shared" ref="C39:C65" si="5">D8</f>
        <v>63648</v>
      </c>
      <c r="D39" s="41">
        <f t="shared" ref="D39:D65" si="6">_xlfn.RANK.EQ(B39,$B$38:$B$65)+COUNTIF($B$38:$B$65,B39)-1</f>
        <v>19</v>
      </c>
      <c r="E39" s="42" t="str">
        <f t="shared" si="2"/>
        <v>LAS PALMAS</v>
      </c>
      <c r="F39" s="42">
        <f t="shared" ref="F39:F54" si="7">LOOKUP(E39,$A$38:$A$65,$B$38:$B$65)</f>
        <v>1935689</v>
      </c>
      <c r="G39" s="42">
        <f t="shared" ref="G39:G65" si="8">LOOKUP(E39,$A$38:$A$65,$C$38:$C$65)</f>
        <v>1733619</v>
      </c>
    </row>
    <row r="40" spans="1:9" x14ac:dyDescent="0.25">
      <c r="A40" s="42" t="str">
        <f t="shared" si="3"/>
        <v>ALMERIA</v>
      </c>
      <c r="B40" s="41">
        <f t="shared" si="4"/>
        <v>125490</v>
      </c>
      <c r="C40" s="41">
        <f t="shared" si="5"/>
        <v>118192</v>
      </c>
      <c r="D40" s="41">
        <f t="shared" si="6"/>
        <v>11</v>
      </c>
      <c r="E40" s="42" t="str">
        <f t="shared" si="2"/>
        <v>BARCELONA</v>
      </c>
      <c r="F40" s="42">
        <f t="shared" si="7"/>
        <v>1149240</v>
      </c>
      <c r="G40" s="42">
        <f t="shared" si="8"/>
        <v>1062556</v>
      </c>
    </row>
    <row r="41" spans="1:9" x14ac:dyDescent="0.25">
      <c r="A41" s="42" t="str">
        <f t="shared" si="3"/>
        <v>AVILES</v>
      </c>
      <c r="B41" s="41">
        <f t="shared" si="4"/>
        <v>42379</v>
      </c>
      <c r="C41" s="41">
        <f t="shared" si="5"/>
        <v>49422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869267</v>
      </c>
      <c r="G41" s="42">
        <f t="shared" si="8"/>
        <v>792877</v>
      </c>
    </row>
    <row r="42" spans="1:9" x14ac:dyDescent="0.25">
      <c r="A42" s="42" t="str">
        <f t="shared" si="3"/>
        <v>BAHIA DE ALGECIRAS</v>
      </c>
      <c r="B42" s="41">
        <f t="shared" si="4"/>
        <v>2633796</v>
      </c>
      <c r="C42" s="41">
        <f t="shared" si="5"/>
        <v>2580237</v>
      </c>
      <c r="D42" s="41">
        <f t="shared" si="6"/>
        <v>1</v>
      </c>
      <c r="E42" s="42" t="str">
        <f t="shared" si="2"/>
        <v>CEUTA</v>
      </c>
      <c r="F42" s="42">
        <f t="shared" si="7"/>
        <v>434262</v>
      </c>
      <c r="G42" s="42">
        <f t="shared" si="8"/>
        <v>423375</v>
      </c>
    </row>
    <row r="43" spans="1:9" x14ac:dyDescent="0.25">
      <c r="A43" s="42" t="str">
        <f t="shared" si="3"/>
        <v>BAHIA DE CADIZ</v>
      </c>
      <c r="B43" s="41">
        <f t="shared" si="4"/>
        <v>69978</v>
      </c>
      <c r="C43" s="41">
        <f t="shared" si="5"/>
        <v>77000</v>
      </c>
      <c r="D43" s="41">
        <f t="shared" si="6"/>
        <v>15</v>
      </c>
      <c r="E43" s="42" t="str">
        <f t="shared" si="2"/>
        <v>VIGO</v>
      </c>
      <c r="F43" s="42">
        <f t="shared" si="7"/>
        <v>339882</v>
      </c>
      <c r="G43" s="42">
        <f t="shared" si="8"/>
        <v>377412</v>
      </c>
    </row>
    <row r="44" spans="1:9" x14ac:dyDescent="0.25">
      <c r="A44" s="42" t="str">
        <f t="shared" si="3"/>
        <v>BALEARES</v>
      </c>
      <c r="B44" s="41">
        <f t="shared" si="4"/>
        <v>293290</v>
      </c>
      <c r="C44" s="41">
        <f t="shared" si="5"/>
        <v>225056</v>
      </c>
      <c r="D44" s="41">
        <f t="shared" si="6"/>
        <v>7</v>
      </c>
      <c r="E44" s="42" t="str">
        <f t="shared" si="2"/>
        <v>BALEARES</v>
      </c>
      <c r="F44" s="42">
        <f t="shared" si="7"/>
        <v>293290</v>
      </c>
      <c r="G44" s="42">
        <f t="shared" si="8"/>
        <v>225056</v>
      </c>
    </row>
    <row r="45" spans="1:9" x14ac:dyDescent="0.25">
      <c r="A45" s="42" t="str">
        <f t="shared" si="3"/>
        <v>BARCELONA</v>
      </c>
      <c r="B45" s="41">
        <f t="shared" si="4"/>
        <v>1149240</v>
      </c>
      <c r="C45" s="41">
        <f t="shared" si="5"/>
        <v>1062556</v>
      </c>
      <c r="D45" s="41">
        <f t="shared" si="6"/>
        <v>3</v>
      </c>
      <c r="E45" s="42" t="str">
        <f t="shared" si="2"/>
        <v>VALENCIA</v>
      </c>
      <c r="F45" s="42">
        <f t="shared" si="7"/>
        <v>266546</v>
      </c>
      <c r="G45" s="42">
        <f t="shared" si="8"/>
        <v>204749</v>
      </c>
    </row>
    <row r="46" spans="1:9" x14ac:dyDescent="0.25">
      <c r="A46" s="42" t="str">
        <f t="shared" si="3"/>
        <v>BILBAO</v>
      </c>
      <c r="B46" s="41">
        <f t="shared" si="4"/>
        <v>124281</v>
      </c>
      <c r="C46" s="41">
        <f t="shared" si="5"/>
        <v>117692</v>
      </c>
      <c r="D46" s="41">
        <f t="shared" si="6"/>
        <v>12</v>
      </c>
      <c r="E46" s="42" t="str">
        <f t="shared" si="2"/>
        <v>GIJON</v>
      </c>
      <c r="F46" s="42">
        <f t="shared" si="7"/>
        <v>210215</v>
      </c>
      <c r="G46" s="42">
        <f t="shared" si="8"/>
        <v>185940</v>
      </c>
    </row>
    <row r="47" spans="1:9" x14ac:dyDescent="0.25">
      <c r="A47" s="42" t="str">
        <f t="shared" si="3"/>
        <v>CARTAGENA</v>
      </c>
      <c r="B47" s="41">
        <f t="shared" si="4"/>
        <v>81771</v>
      </c>
      <c r="C47" s="41">
        <f t="shared" si="5"/>
        <v>93610</v>
      </c>
      <c r="D47" s="41">
        <f t="shared" si="6"/>
        <v>14</v>
      </c>
      <c r="E47" s="42" t="str">
        <f t="shared" si="2"/>
        <v>TARRAGONA</v>
      </c>
      <c r="F47" s="42">
        <f t="shared" si="7"/>
        <v>131716</v>
      </c>
      <c r="G47" s="42">
        <f t="shared" si="8"/>
        <v>147075</v>
      </c>
    </row>
    <row r="48" spans="1:9" x14ac:dyDescent="0.25">
      <c r="A48" s="42" t="str">
        <f t="shared" si="3"/>
        <v>CASTELLON</v>
      </c>
      <c r="B48" s="41">
        <f t="shared" si="4"/>
        <v>46438</v>
      </c>
      <c r="C48" s="41">
        <f t="shared" si="5"/>
        <v>39029</v>
      </c>
      <c r="D48" s="41">
        <f t="shared" si="6"/>
        <v>20</v>
      </c>
      <c r="E48" s="42" t="str">
        <f t="shared" si="2"/>
        <v>ALMERIA</v>
      </c>
      <c r="F48" s="42">
        <f t="shared" si="7"/>
        <v>125490</v>
      </c>
      <c r="G48" s="42">
        <f t="shared" si="8"/>
        <v>118192</v>
      </c>
    </row>
    <row r="49" spans="1:7" x14ac:dyDescent="0.25">
      <c r="A49" s="42" t="str">
        <f t="shared" si="3"/>
        <v>CEUTA</v>
      </c>
      <c r="B49" s="41">
        <f t="shared" si="4"/>
        <v>434262</v>
      </c>
      <c r="C49" s="41">
        <f t="shared" si="5"/>
        <v>423375</v>
      </c>
      <c r="D49" s="41">
        <f t="shared" si="6"/>
        <v>5</v>
      </c>
      <c r="E49" s="42" t="str">
        <f t="shared" si="2"/>
        <v>BILBAO</v>
      </c>
      <c r="F49" s="42">
        <f t="shared" si="7"/>
        <v>124281</v>
      </c>
      <c r="G49" s="42">
        <f t="shared" si="8"/>
        <v>117692</v>
      </c>
    </row>
    <row r="50" spans="1:7" x14ac:dyDescent="0.25">
      <c r="A50" s="42" t="str">
        <f t="shared" si="3"/>
        <v>FERROL-SAN CIBRAO</v>
      </c>
      <c r="B50" s="41">
        <f t="shared" si="4"/>
        <v>24394</v>
      </c>
      <c r="C50" s="41">
        <f t="shared" si="5"/>
        <v>14473</v>
      </c>
      <c r="D50" s="41">
        <f t="shared" si="6"/>
        <v>24</v>
      </c>
      <c r="E50" s="42" t="str">
        <f t="shared" si="2"/>
        <v>HUELVA</v>
      </c>
      <c r="F50" s="42">
        <f t="shared" si="7"/>
        <v>84038</v>
      </c>
      <c r="G50" s="42">
        <f t="shared" si="8"/>
        <v>86787</v>
      </c>
    </row>
    <row r="51" spans="1:7" x14ac:dyDescent="0.25">
      <c r="A51" s="42" t="str">
        <f t="shared" si="3"/>
        <v>GIJON</v>
      </c>
      <c r="B51" s="41">
        <f t="shared" si="4"/>
        <v>210215</v>
      </c>
      <c r="C51" s="41">
        <f t="shared" si="5"/>
        <v>185940</v>
      </c>
      <c r="D51" s="41">
        <f t="shared" si="6"/>
        <v>9</v>
      </c>
      <c r="E51" s="42" t="str">
        <f t="shared" si="2"/>
        <v>CARTAGENA</v>
      </c>
      <c r="F51" s="42">
        <f t="shared" si="7"/>
        <v>81771</v>
      </c>
      <c r="G51" s="42">
        <f t="shared" si="8"/>
        <v>93610</v>
      </c>
    </row>
    <row r="52" spans="1:7" x14ac:dyDescent="0.25">
      <c r="A52" s="42" t="str">
        <f t="shared" si="3"/>
        <v>HUELVA</v>
      </c>
      <c r="B52" s="41">
        <f t="shared" si="4"/>
        <v>84038</v>
      </c>
      <c r="C52" s="41">
        <f t="shared" si="5"/>
        <v>86787</v>
      </c>
      <c r="D52" s="41">
        <f t="shared" si="6"/>
        <v>13</v>
      </c>
      <c r="E52" s="42" t="str">
        <f t="shared" si="2"/>
        <v>BAHIA DE CADIZ</v>
      </c>
      <c r="F52" s="42">
        <f t="shared" si="7"/>
        <v>69978</v>
      </c>
      <c r="G52" s="42">
        <f t="shared" si="8"/>
        <v>77000</v>
      </c>
    </row>
    <row r="53" spans="1:7" x14ac:dyDescent="0.25">
      <c r="A53" s="42" t="str">
        <f t="shared" si="3"/>
        <v>LAS PALMAS</v>
      </c>
      <c r="B53" s="41">
        <f t="shared" si="4"/>
        <v>1935689</v>
      </c>
      <c r="C53" s="41">
        <f t="shared" si="5"/>
        <v>1733619</v>
      </c>
      <c r="D53" s="41">
        <f t="shared" si="6"/>
        <v>2</v>
      </c>
      <c r="E53" s="42" t="str">
        <f t="shared" si="2"/>
        <v>A CORUÑA</v>
      </c>
      <c r="F53" s="42">
        <f t="shared" si="7"/>
        <v>69308</v>
      </c>
      <c r="G53" s="42">
        <f t="shared" si="8"/>
        <v>68735</v>
      </c>
    </row>
    <row r="54" spans="1:7" x14ac:dyDescent="0.25">
      <c r="A54" s="42" t="str">
        <f t="shared" si="3"/>
        <v>MALAGA</v>
      </c>
      <c r="B54" s="41">
        <f t="shared" si="4"/>
        <v>64874</v>
      </c>
      <c r="C54" s="41">
        <f t="shared" si="5"/>
        <v>89931</v>
      </c>
      <c r="D54" s="41">
        <f t="shared" si="6"/>
        <v>17</v>
      </c>
      <c r="E54" s="42" t="str">
        <f t="shared" si="2"/>
        <v>MALAGA</v>
      </c>
      <c r="F54" s="42">
        <f t="shared" si="7"/>
        <v>64874</v>
      </c>
      <c r="G54" s="42">
        <f t="shared" si="8"/>
        <v>89931</v>
      </c>
    </row>
    <row r="55" spans="1:7" x14ac:dyDescent="0.25">
      <c r="A55" s="42" t="str">
        <f t="shared" si="3"/>
        <v>MARIN Y RIA DE PONTEVEDRA</v>
      </c>
      <c r="B55" s="41">
        <f t="shared" si="4"/>
        <v>40437</v>
      </c>
      <c r="C55" s="41">
        <f t="shared" si="5"/>
        <v>58932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51418</v>
      </c>
      <c r="G55" s="42">
        <f t="shared" si="8"/>
        <v>54828</v>
      </c>
    </row>
    <row r="56" spans="1:7" x14ac:dyDescent="0.25">
      <c r="A56" s="42" t="str">
        <f t="shared" si="3"/>
        <v>MELILLA</v>
      </c>
      <c r="B56" s="41">
        <f t="shared" si="4"/>
        <v>332</v>
      </c>
      <c r="C56" s="41">
        <f t="shared" si="5"/>
        <v>25150</v>
      </c>
      <c r="D56" s="41">
        <f t="shared" si="6"/>
        <v>27</v>
      </c>
      <c r="E56" s="42" t="str">
        <f t="shared" si="2"/>
        <v>ALICANTE</v>
      </c>
      <c r="F56" s="42">
        <f t="shared" si="9"/>
        <v>46712</v>
      </c>
      <c r="G56" s="42">
        <f t="shared" si="8"/>
        <v>63648</v>
      </c>
    </row>
    <row r="57" spans="1:7" x14ac:dyDescent="0.25">
      <c r="A57" s="42" t="str">
        <f t="shared" si="3"/>
        <v>MOTRIL</v>
      </c>
      <c r="B57" s="41">
        <f t="shared" si="4"/>
        <v>14074</v>
      </c>
      <c r="C57" s="41">
        <f t="shared" si="5"/>
        <v>15505</v>
      </c>
      <c r="D57" s="41">
        <f t="shared" si="6"/>
        <v>25</v>
      </c>
      <c r="E57" s="42" t="str">
        <f t="shared" si="2"/>
        <v>CASTELLON</v>
      </c>
      <c r="F57" s="42">
        <f t="shared" si="9"/>
        <v>46438</v>
      </c>
      <c r="G57" s="42">
        <f t="shared" si="8"/>
        <v>39029</v>
      </c>
    </row>
    <row r="58" spans="1:7" x14ac:dyDescent="0.25">
      <c r="A58" s="42" t="str">
        <f t="shared" si="3"/>
        <v>PASAIA</v>
      </c>
      <c r="B58" s="41">
        <f t="shared" si="4"/>
        <v>36694</v>
      </c>
      <c r="C58" s="41">
        <f t="shared" si="5"/>
        <v>38240</v>
      </c>
      <c r="D58" s="41">
        <f t="shared" si="6"/>
        <v>23</v>
      </c>
      <c r="E58" s="42" t="str">
        <f t="shared" si="2"/>
        <v>AVILES</v>
      </c>
      <c r="F58" s="42">
        <f t="shared" si="9"/>
        <v>42379</v>
      </c>
      <c r="G58" s="42">
        <f t="shared" si="8"/>
        <v>49422</v>
      </c>
    </row>
    <row r="59" spans="1:7" x14ac:dyDescent="0.25">
      <c r="A59" s="42" t="str">
        <f t="shared" si="3"/>
        <v>SANTA CRUZ DE TENERIFE</v>
      </c>
      <c r="B59" s="41">
        <f t="shared" si="4"/>
        <v>869267</v>
      </c>
      <c r="C59" s="41">
        <f t="shared" si="5"/>
        <v>792877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40437</v>
      </c>
      <c r="G59" s="42">
        <f t="shared" si="8"/>
        <v>58932</v>
      </c>
    </row>
    <row r="60" spans="1:7" x14ac:dyDescent="0.25">
      <c r="A60" s="42" t="str">
        <f t="shared" si="3"/>
        <v>SANTANDER</v>
      </c>
      <c r="B60" s="41">
        <f t="shared" si="4"/>
        <v>51418</v>
      </c>
      <c r="C60" s="41">
        <f t="shared" si="5"/>
        <v>54828</v>
      </c>
      <c r="D60" s="41">
        <f t="shared" si="6"/>
        <v>18</v>
      </c>
      <c r="E60" s="42" t="str">
        <f t="shared" si="2"/>
        <v>PASAIA</v>
      </c>
      <c r="F60" s="42">
        <f t="shared" si="9"/>
        <v>36694</v>
      </c>
      <c r="G60" s="42">
        <f t="shared" si="8"/>
        <v>38240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24394</v>
      </c>
      <c r="G61" s="42">
        <f t="shared" si="8"/>
        <v>14473</v>
      </c>
    </row>
    <row r="62" spans="1:7" x14ac:dyDescent="0.25">
      <c r="A62" s="42" t="str">
        <f t="shared" si="3"/>
        <v>TARRAGONA</v>
      </c>
      <c r="B62" s="41">
        <f t="shared" si="4"/>
        <v>131716</v>
      </c>
      <c r="C62" s="41">
        <f t="shared" si="5"/>
        <v>147075</v>
      </c>
      <c r="D62" s="41">
        <f t="shared" si="6"/>
        <v>10</v>
      </c>
      <c r="E62" s="42" t="str">
        <f t="shared" si="2"/>
        <v>MOTRIL</v>
      </c>
      <c r="F62" s="42">
        <f t="shared" si="9"/>
        <v>14074</v>
      </c>
      <c r="G62" s="42">
        <f t="shared" si="8"/>
        <v>15505</v>
      </c>
    </row>
    <row r="63" spans="1:7" x14ac:dyDescent="0.25">
      <c r="A63" s="42" t="str">
        <f t="shared" si="3"/>
        <v>VALENCIA</v>
      </c>
      <c r="B63" s="41">
        <f t="shared" si="4"/>
        <v>266546</v>
      </c>
      <c r="C63" s="41">
        <f t="shared" si="5"/>
        <v>204749</v>
      </c>
      <c r="D63" s="41">
        <f t="shared" si="6"/>
        <v>8</v>
      </c>
      <c r="E63" s="42" t="str">
        <f t="shared" si="2"/>
        <v>VILAGARCIA</v>
      </c>
      <c r="F63" s="42">
        <f t="shared" si="9"/>
        <v>5882</v>
      </c>
      <c r="G63" s="42">
        <f t="shared" si="8"/>
        <v>7421</v>
      </c>
    </row>
    <row r="64" spans="1:7" x14ac:dyDescent="0.25">
      <c r="A64" s="42" t="str">
        <f t="shared" si="3"/>
        <v>VIGO</v>
      </c>
      <c r="B64" s="41">
        <f t="shared" si="4"/>
        <v>339882</v>
      </c>
      <c r="C64" s="41">
        <f t="shared" si="5"/>
        <v>377412</v>
      </c>
      <c r="D64" s="41">
        <f t="shared" si="6"/>
        <v>6</v>
      </c>
      <c r="E64" s="42" t="str">
        <f t="shared" si="2"/>
        <v>MELILLA</v>
      </c>
      <c r="F64" s="42">
        <f t="shared" si="9"/>
        <v>332</v>
      </c>
      <c r="G64" s="42">
        <f t="shared" si="8"/>
        <v>25150</v>
      </c>
    </row>
    <row r="65" spans="1:7" x14ac:dyDescent="0.25">
      <c r="A65" s="42" t="str">
        <f t="shared" si="3"/>
        <v>VILAGARCIA</v>
      </c>
      <c r="B65" s="41">
        <f t="shared" si="4"/>
        <v>5882</v>
      </c>
      <c r="C65" s="41">
        <f t="shared" si="5"/>
        <v>7421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451</v>
      </c>
      <c r="C7" s="27">
        <v>0</v>
      </c>
      <c r="D7" s="27">
        <v>451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56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7">
        <v>114</v>
      </c>
      <c r="C9" s="27">
        <v>0</v>
      </c>
      <c r="D9" s="27">
        <v>114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14646</v>
      </c>
      <c r="E10" s="28">
        <v>1978</v>
      </c>
      <c r="F10" s="13">
        <f t="shared" si="0"/>
        <v>-86.494606035777693</v>
      </c>
      <c r="G10" s="1"/>
      <c r="H10" s="1"/>
      <c r="I10" s="1"/>
    </row>
    <row r="11" spans="1:12" x14ac:dyDescent="0.25">
      <c r="A11" s="8" t="s">
        <v>45</v>
      </c>
      <c r="B11" s="27">
        <v>3597614</v>
      </c>
      <c r="C11" s="27">
        <v>3703100</v>
      </c>
      <c r="D11" s="27">
        <v>30172933</v>
      </c>
      <c r="E11" s="27">
        <v>33556935</v>
      </c>
      <c r="F11" s="10">
        <f t="shared" si="0"/>
        <v>11.215356491859779</v>
      </c>
      <c r="G11" s="1"/>
      <c r="H11" s="1"/>
      <c r="I11" s="1"/>
    </row>
    <row r="12" spans="1:12" x14ac:dyDescent="0.25">
      <c r="A12" s="11" t="s">
        <v>46</v>
      </c>
      <c r="B12" s="28">
        <v>5347</v>
      </c>
      <c r="C12" s="28">
        <v>3642</v>
      </c>
      <c r="D12" s="28">
        <v>156194</v>
      </c>
      <c r="E12" s="28">
        <v>1809434</v>
      </c>
      <c r="F12" s="13">
        <f t="shared" si="0"/>
        <v>1058.4529495371141</v>
      </c>
      <c r="G12" s="1"/>
      <c r="H12" s="1"/>
      <c r="I12" s="1"/>
    </row>
    <row r="13" spans="1:12" x14ac:dyDescent="0.25">
      <c r="A13" s="8" t="s">
        <v>47</v>
      </c>
      <c r="B13" s="27">
        <v>1813</v>
      </c>
      <c r="C13" s="27">
        <v>1946</v>
      </c>
      <c r="D13" s="27">
        <v>19946</v>
      </c>
      <c r="E13" s="27">
        <v>20497</v>
      </c>
      <c r="F13" s="10">
        <f t="shared" si="0"/>
        <v>2.7624586383234799</v>
      </c>
      <c r="G13" s="1"/>
      <c r="H13" s="1"/>
      <c r="I13" s="1"/>
    </row>
    <row r="14" spans="1:12" x14ac:dyDescent="0.25">
      <c r="A14" s="11" t="s">
        <v>48</v>
      </c>
      <c r="B14" s="28">
        <v>880952</v>
      </c>
      <c r="C14" s="28">
        <v>1057313</v>
      </c>
      <c r="D14" s="28">
        <v>8959298</v>
      </c>
      <c r="E14" s="28">
        <v>10064881</v>
      </c>
      <c r="F14" s="13">
        <f t="shared" si="0"/>
        <v>12.340062804027724</v>
      </c>
      <c r="G14" s="1"/>
      <c r="H14" s="1"/>
      <c r="I14" s="1"/>
    </row>
    <row r="15" spans="1:12" x14ac:dyDescent="0.25">
      <c r="A15" s="8" t="s">
        <v>49</v>
      </c>
      <c r="B15" s="27">
        <v>121585</v>
      </c>
      <c r="C15" s="27">
        <v>78872</v>
      </c>
      <c r="D15" s="27">
        <v>955462</v>
      </c>
      <c r="E15" s="27">
        <v>854952</v>
      </c>
      <c r="F15" s="10">
        <f t="shared" si="0"/>
        <v>-10.5195183063272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6922</v>
      </c>
      <c r="E16" s="28">
        <v>2230</v>
      </c>
      <c r="F16" s="13">
        <f t="shared" si="0"/>
        <v>-67.78387749205433</v>
      </c>
      <c r="G16" s="1"/>
      <c r="H16" s="1"/>
      <c r="I16" s="1"/>
    </row>
    <row r="17" spans="1:9" x14ac:dyDescent="0.25">
      <c r="A17" s="8" t="s">
        <v>51</v>
      </c>
      <c r="B17" s="27">
        <v>6000</v>
      </c>
      <c r="C17" s="27">
        <v>48</v>
      </c>
      <c r="D17" s="27">
        <v>8010</v>
      </c>
      <c r="E17" s="27">
        <v>1247</v>
      </c>
      <c r="F17" s="10">
        <f t="shared" si="0"/>
        <v>-84.431960049937572</v>
      </c>
      <c r="G17" s="1"/>
      <c r="H17" s="1"/>
      <c r="I17" s="1"/>
    </row>
    <row r="18" spans="1:9" x14ac:dyDescent="0.25">
      <c r="A18" s="11" t="s">
        <v>52</v>
      </c>
      <c r="B18" s="28">
        <v>62455</v>
      </c>
      <c r="C18" s="28">
        <v>52268</v>
      </c>
      <c r="D18" s="28">
        <v>750089</v>
      </c>
      <c r="E18" s="28">
        <v>756245</v>
      </c>
      <c r="F18" s="13">
        <f t="shared" si="0"/>
        <v>0.82070260995695321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27736</v>
      </c>
      <c r="C20" s="28">
        <v>8140</v>
      </c>
      <c r="D20" s="28">
        <v>151245</v>
      </c>
      <c r="E20" s="28">
        <v>211657</v>
      </c>
      <c r="F20" s="13">
        <f t="shared" si="0"/>
        <v>39.943138616152595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791927</v>
      </c>
      <c r="C22" s="28">
        <v>904026</v>
      </c>
      <c r="D22" s="28">
        <v>8142753</v>
      </c>
      <c r="E22" s="28">
        <v>8943302</v>
      </c>
      <c r="F22" s="13">
        <f t="shared" si="0"/>
        <v>9.8314292475775744</v>
      </c>
      <c r="G22" s="1"/>
      <c r="H22" s="1"/>
      <c r="I22" s="1"/>
    </row>
    <row r="23" spans="1:9" x14ac:dyDescent="0.25">
      <c r="A23" s="8" t="s">
        <v>57</v>
      </c>
      <c r="B23" s="27">
        <v>412459</v>
      </c>
      <c r="C23" s="27">
        <v>323908</v>
      </c>
      <c r="D23" s="27">
        <v>2590972</v>
      </c>
      <c r="E23" s="27">
        <v>1706862</v>
      </c>
      <c r="F23" s="10">
        <f t="shared" si="0"/>
        <v>-34.122715336174991</v>
      </c>
      <c r="G23" s="1"/>
      <c r="H23" s="1"/>
      <c r="I23" s="1"/>
    </row>
    <row r="24" spans="1:9" x14ac:dyDescent="0.25">
      <c r="A24" s="11" t="s">
        <v>58</v>
      </c>
      <c r="B24" s="28">
        <v>267</v>
      </c>
      <c r="C24" s="28">
        <v>216</v>
      </c>
      <c r="D24" s="28">
        <v>602</v>
      </c>
      <c r="E24" s="28">
        <v>10500</v>
      </c>
      <c r="F24" s="13">
        <f t="shared" si="0"/>
        <v>1644.1860465116279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10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7692</v>
      </c>
      <c r="E26" s="28">
        <v>7</v>
      </c>
      <c r="F26" s="13">
        <f t="shared" si="0"/>
        <v>-99.908996359854399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30315</v>
      </c>
      <c r="C28" s="28">
        <v>33606</v>
      </c>
      <c r="D28" s="28">
        <v>278961</v>
      </c>
      <c r="E28" s="28">
        <v>315954</v>
      </c>
      <c r="F28" s="13">
        <f t="shared" si="0"/>
        <v>13.260993472205797</v>
      </c>
      <c r="G28" s="1"/>
      <c r="H28" s="1"/>
      <c r="I28" s="1"/>
    </row>
    <row r="29" spans="1:9" x14ac:dyDescent="0.25">
      <c r="A29" s="8" t="s">
        <v>63</v>
      </c>
      <c r="B29" s="27">
        <v>11737</v>
      </c>
      <c r="C29" s="27">
        <v>683</v>
      </c>
      <c r="D29" s="27">
        <v>20651</v>
      </c>
      <c r="E29" s="27">
        <v>10379</v>
      </c>
      <c r="F29" s="10">
        <f t="shared" si="0"/>
        <v>-49.740932642487046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217272</v>
      </c>
      <c r="C31" s="27">
        <v>349523</v>
      </c>
      <c r="D31" s="27">
        <v>2211706</v>
      </c>
      <c r="E31" s="27">
        <v>3185642</v>
      </c>
      <c r="F31" s="10">
        <f t="shared" si="0"/>
        <v>44.035509240378246</v>
      </c>
      <c r="G31" s="1"/>
      <c r="H31" s="1"/>
      <c r="I31" s="1"/>
    </row>
    <row r="32" spans="1:9" x14ac:dyDescent="0.25">
      <c r="A32" s="11" t="s">
        <v>66</v>
      </c>
      <c r="B32" s="28">
        <v>1025300</v>
      </c>
      <c r="C32" s="28">
        <v>1267437</v>
      </c>
      <c r="D32" s="28">
        <v>9047608</v>
      </c>
      <c r="E32" s="28">
        <v>11758277</v>
      </c>
      <c r="F32" s="13">
        <f t="shared" si="0"/>
        <v>29.9600623722867</v>
      </c>
      <c r="G32" s="1"/>
      <c r="H32" s="1"/>
      <c r="I32" s="1"/>
    </row>
    <row r="33" spans="1:9" x14ac:dyDescent="0.25">
      <c r="A33" s="8" t="s">
        <v>67</v>
      </c>
      <c r="B33" s="27">
        <v>68371</v>
      </c>
      <c r="C33" s="27">
        <v>13762</v>
      </c>
      <c r="D33" s="27">
        <v>142052</v>
      </c>
      <c r="E33" s="27">
        <v>118370</v>
      </c>
      <c r="F33" s="10">
        <f t="shared" si="0"/>
        <v>-16.671359783741167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3002</v>
      </c>
      <c r="D34" s="28">
        <v>0</v>
      </c>
      <c r="E34" s="28">
        <v>29759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7261715</v>
      </c>
      <c r="C35" s="15">
        <f t="shared" ref="C35:E35" si="1">SUM(C7:C34)</f>
        <v>7801492</v>
      </c>
      <c r="D35" s="15">
        <f t="shared" si="1"/>
        <v>63638373</v>
      </c>
      <c r="E35" s="15">
        <f t="shared" si="1"/>
        <v>73359228</v>
      </c>
      <c r="F35" s="16">
        <f t="shared" si="0"/>
        <v>15.275146962038136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451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33556935</v>
      </c>
      <c r="G38" s="42">
        <f>LOOKUP(E38,$A$38:$A$65,$C$38:$C$65)</f>
        <v>30172933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11758277</v>
      </c>
      <c r="G39" s="42">
        <f t="shared" ref="G39:G65" si="8">LOOKUP(E39,$A$38:$A$65,$C$38:$C$65)</f>
        <v>9047608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114</v>
      </c>
      <c r="D40" s="41">
        <f t="shared" si="6"/>
        <v>28</v>
      </c>
      <c r="E40" s="42" t="str">
        <f t="shared" si="2"/>
        <v>BARCELONA</v>
      </c>
      <c r="F40" s="42">
        <f t="shared" si="7"/>
        <v>10064881</v>
      </c>
      <c r="G40" s="42">
        <f t="shared" si="8"/>
        <v>8959298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14646</v>
      </c>
      <c r="D41" s="41">
        <f t="shared" si="6"/>
        <v>18</v>
      </c>
      <c r="E41" s="42" t="str">
        <f t="shared" si="2"/>
        <v>LAS PALMAS</v>
      </c>
      <c r="F41" s="42">
        <f t="shared" si="7"/>
        <v>8943302</v>
      </c>
      <c r="G41" s="42">
        <f t="shared" si="8"/>
        <v>8142753</v>
      </c>
    </row>
    <row r="42" spans="1:9" x14ac:dyDescent="0.25">
      <c r="A42" s="42" t="str">
        <f t="shared" si="3"/>
        <v>BAHIA DE ALGECIRAS</v>
      </c>
      <c r="B42" s="41">
        <f t="shared" si="4"/>
        <v>33556935</v>
      </c>
      <c r="C42" s="41">
        <f t="shared" si="5"/>
        <v>30172933</v>
      </c>
      <c r="D42" s="41">
        <f t="shared" si="6"/>
        <v>1</v>
      </c>
      <c r="E42" s="42" t="str">
        <f t="shared" si="2"/>
        <v>TARRAGONA</v>
      </c>
      <c r="F42" s="42">
        <f t="shared" si="7"/>
        <v>3185642</v>
      </c>
      <c r="G42" s="42">
        <f t="shared" si="8"/>
        <v>2211706</v>
      </c>
    </row>
    <row r="43" spans="1:9" x14ac:dyDescent="0.25">
      <c r="A43" s="42" t="str">
        <f t="shared" si="3"/>
        <v>BAHIA DE CADIZ</v>
      </c>
      <c r="B43" s="41">
        <f t="shared" si="4"/>
        <v>1809434</v>
      </c>
      <c r="C43" s="41">
        <f t="shared" si="5"/>
        <v>156194</v>
      </c>
      <c r="D43" s="41">
        <f t="shared" si="6"/>
        <v>6</v>
      </c>
      <c r="E43" s="42" t="str">
        <f t="shared" si="2"/>
        <v>BAHIA DE CADIZ</v>
      </c>
      <c r="F43" s="42">
        <f t="shared" si="7"/>
        <v>1809434</v>
      </c>
      <c r="G43" s="42">
        <f t="shared" si="8"/>
        <v>156194</v>
      </c>
    </row>
    <row r="44" spans="1:9" x14ac:dyDescent="0.25">
      <c r="A44" s="42" t="str">
        <f t="shared" si="3"/>
        <v>BALEARES</v>
      </c>
      <c r="B44" s="41">
        <f t="shared" si="4"/>
        <v>20497</v>
      </c>
      <c r="C44" s="41">
        <f t="shared" si="5"/>
        <v>19946</v>
      </c>
      <c r="D44" s="41">
        <f t="shared" si="6"/>
        <v>14</v>
      </c>
      <c r="E44" s="42" t="str">
        <f t="shared" si="2"/>
        <v>MALAGA</v>
      </c>
      <c r="F44" s="42">
        <f t="shared" si="7"/>
        <v>1706862</v>
      </c>
      <c r="G44" s="42">
        <f t="shared" si="8"/>
        <v>2590972</v>
      </c>
    </row>
    <row r="45" spans="1:9" x14ac:dyDescent="0.25">
      <c r="A45" s="42" t="str">
        <f t="shared" si="3"/>
        <v>BARCELONA</v>
      </c>
      <c r="B45" s="41">
        <f t="shared" si="4"/>
        <v>10064881</v>
      </c>
      <c r="C45" s="41">
        <f t="shared" si="5"/>
        <v>8959298</v>
      </c>
      <c r="D45" s="41">
        <f t="shared" si="6"/>
        <v>3</v>
      </c>
      <c r="E45" s="42" t="str">
        <f t="shared" si="2"/>
        <v>BILBAO</v>
      </c>
      <c r="F45" s="42">
        <f t="shared" si="7"/>
        <v>854952</v>
      </c>
      <c r="G45" s="42">
        <f t="shared" si="8"/>
        <v>955462</v>
      </c>
    </row>
    <row r="46" spans="1:9" x14ac:dyDescent="0.25">
      <c r="A46" s="42" t="str">
        <f t="shared" si="3"/>
        <v>BILBAO</v>
      </c>
      <c r="B46" s="41">
        <f t="shared" si="4"/>
        <v>854952</v>
      </c>
      <c r="C46" s="41">
        <f t="shared" si="5"/>
        <v>955462</v>
      </c>
      <c r="D46" s="41">
        <f t="shared" si="6"/>
        <v>8</v>
      </c>
      <c r="E46" s="42" t="str">
        <f t="shared" si="2"/>
        <v>CEUTA</v>
      </c>
      <c r="F46" s="42">
        <f t="shared" si="7"/>
        <v>756245</v>
      </c>
      <c r="G46" s="42">
        <f t="shared" si="8"/>
        <v>750089</v>
      </c>
    </row>
    <row r="47" spans="1:9" x14ac:dyDescent="0.25">
      <c r="A47" s="42" t="str">
        <f t="shared" si="3"/>
        <v>CARTAGENA</v>
      </c>
      <c r="B47" s="41">
        <f t="shared" si="4"/>
        <v>2230</v>
      </c>
      <c r="C47" s="41">
        <f t="shared" si="5"/>
        <v>6922</v>
      </c>
      <c r="D47" s="41">
        <f t="shared" si="6"/>
        <v>17</v>
      </c>
      <c r="E47" s="42" t="str">
        <f t="shared" si="2"/>
        <v>SANTA CRUZ DE TENERIFE</v>
      </c>
      <c r="F47" s="42">
        <f t="shared" si="7"/>
        <v>315954</v>
      </c>
      <c r="G47" s="42">
        <f t="shared" si="8"/>
        <v>278961</v>
      </c>
    </row>
    <row r="48" spans="1:9" x14ac:dyDescent="0.25">
      <c r="A48" s="42" t="str">
        <f t="shared" si="3"/>
        <v>CASTELLON</v>
      </c>
      <c r="B48" s="41">
        <f t="shared" si="4"/>
        <v>1247</v>
      </c>
      <c r="C48" s="41">
        <f t="shared" si="5"/>
        <v>8010</v>
      </c>
      <c r="D48" s="41">
        <f t="shared" si="6"/>
        <v>19</v>
      </c>
      <c r="E48" s="42" t="str">
        <f t="shared" si="2"/>
        <v>GIJON</v>
      </c>
      <c r="F48" s="42">
        <f t="shared" si="7"/>
        <v>211657</v>
      </c>
      <c r="G48" s="42">
        <f t="shared" si="8"/>
        <v>151245</v>
      </c>
    </row>
    <row r="49" spans="1:7" x14ac:dyDescent="0.25">
      <c r="A49" s="42" t="str">
        <f t="shared" si="3"/>
        <v>CEUTA</v>
      </c>
      <c r="B49" s="41">
        <f t="shared" si="4"/>
        <v>756245</v>
      </c>
      <c r="C49" s="41">
        <f t="shared" si="5"/>
        <v>750089</v>
      </c>
      <c r="D49" s="41">
        <f t="shared" si="6"/>
        <v>9</v>
      </c>
      <c r="E49" s="42" t="str">
        <f t="shared" si="2"/>
        <v>VIGO</v>
      </c>
      <c r="F49" s="42">
        <f t="shared" si="7"/>
        <v>118370</v>
      </c>
      <c r="G49" s="42">
        <f t="shared" si="8"/>
        <v>142052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29759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211657</v>
      </c>
      <c r="C51" s="41">
        <f t="shared" si="5"/>
        <v>151245</v>
      </c>
      <c r="D51" s="41">
        <f t="shared" si="6"/>
        <v>11</v>
      </c>
      <c r="E51" s="42" t="str">
        <f t="shared" si="2"/>
        <v>BALEARES</v>
      </c>
      <c r="F51" s="42">
        <f t="shared" si="7"/>
        <v>20497</v>
      </c>
      <c r="G51" s="42">
        <f t="shared" si="8"/>
        <v>19946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10500</v>
      </c>
      <c r="G52" s="42">
        <f t="shared" si="8"/>
        <v>602</v>
      </c>
    </row>
    <row r="53" spans="1:7" x14ac:dyDescent="0.25">
      <c r="A53" s="42" t="str">
        <f t="shared" si="3"/>
        <v>LAS PALMAS</v>
      </c>
      <c r="B53" s="41">
        <f t="shared" si="4"/>
        <v>8943302</v>
      </c>
      <c r="C53" s="41">
        <f t="shared" si="5"/>
        <v>8142753</v>
      </c>
      <c r="D53" s="41">
        <f t="shared" si="6"/>
        <v>4</v>
      </c>
      <c r="E53" s="42" t="str">
        <f t="shared" si="2"/>
        <v>SANTANDER</v>
      </c>
      <c r="F53" s="42">
        <f t="shared" si="7"/>
        <v>10379</v>
      </c>
      <c r="G53" s="42">
        <f t="shared" si="8"/>
        <v>20651</v>
      </c>
    </row>
    <row r="54" spans="1:7" x14ac:dyDescent="0.25">
      <c r="A54" s="42" t="str">
        <f t="shared" si="3"/>
        <v>MALAGA</v>
      </c>
      <c r="B54" s="41">
        <f t="shared" si="4"/>
        <v>1706862</v>
      </c>
      <c r="C54" s="41">
        <f t="shared" si="5"/>
        <v>2590972</v>
      </c>
      <c r="D54" s="41">
        <f t="shared" si="6"/>
        <v>7</v>
      </c>
      <c r="E54" s="42" t="str">
        <f t="shared" si="2"/>
        <v>CARTAGENA</v>
      </c>
      <c r="F54" s="42">
        <f t="shared" si="7"/>
        <v>2230</v>
      </c>
      <c r="G54" s="42">
        <f t="shared" si="8"/>
        <v>6922</v>
      </c>
    </row>
    <row r="55" spans="1:7" x14ac:dyDescent="0.25">
      <c r="A55" s="42" t="str">
        <f t="shared" si="3"/>
        <v>MARIN Y RIA DE PONTEVEDRA</v>
      </c>
      <c r="B55" s="41">
        <f t="shared" si="4"/>
        <v>10500</v>
      </c>
      <c r="C55" s="41">
        <f t="shared" si="5"/>
        <v>602</v>
      </c>
      <c r="D55" s="41">
        <f t="shared" si="6"/>
        <v>15</v>
      </c>
      <c r="E55" s="42" t="str">
        <f t="shared" si="2"/>
        <v>AVILES</v>
      </c>
      <c r="F55" s="42">
        <f t="shared" ref="F55:F65" si="9">LOOKUP(E55,$A$38:$A$65,$B$38:$B$65)</f>
        <v>1978</v>
      </c>
      <c r="G55" s="42">
        <f t="shared" si="8"/>
        <v>14646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10</v>
      </c>
      <c r="D56" s="41">
        <f t="shared" si="6"/>
        <v>28</v>
      </c>
      <c r="E56" s="42" t="str">
        <f t="shared" si="2"/>
        <v>CASTELLON</v>
      </c>
      <c r="F56" s="42">
        <f t="shared" si="9"/>
        <v>1247</v>
      </c>
      <c r="G56" s="42">
        <f t="shared" si="8"/>
        <v>8010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7692</v>
      </c>
      <c r="D57" s="41">
        <f t="shared" si="6"/>
        <v>21</v>
      </c>
      <c r="E57" s="42" t="str">
        <f t="shared" si="2"/>
        <v>SEVILLA</v>
      </c>
      <c r="F57" s="42">
        <f t="shared" si="9"/>
        <v>120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</v>
      </c>
      <c r="G58" s="42">
        <f t="shared" si="8"/>
        <v>7692</v>
      </c>
    </row>
    <row r="59" spans="1:7" x14ac:dyDescent="0.25">
      <c r="A59" s="42" t="str">
        <f t="shared" si="3"/>
        <v>SANTA CRUZ DE TENERIFE</v>
      </c>
      <c r="B59" s="41">
        <f t="shared" si="4"/>
        <v>315954</v>
      </c>
      <c r="C59" s="41">
        <f t="shared" si="5"/>
        <v>278961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10379</v>
      </c>
      <c r="C60" s="41">
        <f t="shared" si="5"/>
        <v>20651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3185642</v>
      </c>
      <c r="C62" s="41">
        <f t="shared" si="5"/>
        <v>2211706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11758277</v>
      </c>
      <c r="C63" s="41">
        <f t="shared" si="5"/>
        <v>9047608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118370</v>
      </c>
      <c r="C64" s="41">
        <f t="shared" si="5"/>
        <v>142052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29759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451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56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3454314</v>
      </c>
      <c r="C11" s="29">
        <v>3702800</v>
      </c>
      <c r="D11" s="29">
        <v>30022644</v>
      </c>
      <c r="E11" s="29">
        <v>33390282</v>
      </c>
      <c r="F11" s="10">
        <f t="shared" si="0"/>
        <v>11.216993413371583</v>
      </c>
      <c r="G11" s="1"/>
      <c r="H11" s="1"/>
      <c r="I11" s="1"/>
    </row>
    <row r="12" spans="1:12" x14ac:dyDescent="0.25">
      <c r="A12" s="11" t="s">
        <v>46</v>
      </c>
      <c r="B12" s="30">
        <v>5347</v>
      </c>
      <c r="C12" s="30">
        <v>254</v>
      </c>
      <c r="D12" s="30">
        <v>91342</v>
      </c>
      <c r="E12" s="30">
        <v>27789</v>
      </c>
      <c r="F12" s="13">
        <f t="shared" si="0"/>
        <v>-69.576974447680143</v>
      </c>
      <c r="G12" s="1"/>
      <c r="H12" s="1"/>
      <c r="I12" s="1"/>
    </row>
    <row r="13" spans="1:12" x14ac:dyDescent="0.25">
      <c r="A13" s="8" t="s">
        <v>47</v>
      </c>
      <c r="B13" s="29">
        <v>314</v>
      </c>
      <c r="C13" s="29">
        <v>281</v>
      </c>
      <c r="D13" s="29">
        <v>4105</v>
      </c>
      <c r="E13" s="29">
        <v>3030</v>
      </c>
      <c r="F13" s="10">
        <f t="shared" si="0"/>
        <v>-26.187576126674784</v>
      </c>
      <c r="G13" s="1"/>
      <c r="H13" s="1"/>
      <c r="I13" s="1"/>
    </row>
    <row r="14" spans="1:12" x14ac:dyDescent="0.25">
      <c r="A14" s="11" t="s">
        <v>48</v>
      </c>
      <c r="B14" s="30">
        <v>862087</v>
      </c>
      <c r="C14" s="30">
        <v>1010329</v>
      </c>
      <c r="D14" s="30">
        <v>8321762</v>
      </c>
      <c r="E14" s="30">
        <v>9609118</v>
      </c>
      <c r="F14" s="13">
        <f t="shared" si="0"/>
        <v>15.469752679781038</v>
      </c>
      <c r="G14" s="1"/>
      <c r="H14" s="1"/>
      <c r="I14" s="1"/>
    </row>
    <row r="15" spans="1:12" x14ac:dyDescent="0.25">
      <c r="A15" s="8" t="s">
        <v>49</v>
      </c>
      <c r="B15" s="29">
        <v>8437</v>
      </c>
      <c r="C15" s="29">
        <v>3575</v>
      </c>
      <c r="D15" s="29">
        <v>120750</v>
      </c>
      <c r="E15" s="29">
        <v>53954</v>
      </c>
      <c r="F15" s="10">
        <f t="shared" si="0"/>
        <v>-55.317598343685297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48</v>
      </c>
      <c r="D17" s="29">
        <v>2010</v>
      </c>
      <c r="E17" s="29">
        <v>1247</v>
      </c>
      <c r="F17" s="10">
        <f t="shared" si="0"/>
        <v>-37.960199004975124</v>
      </c>
      <c r="G17" s="1"/>
      <c r="H17" s="1"/>
      <c r="I17" s="1"/>
    </row>
    <row r="18" spans="1:9" x14ac:dyDescent="0.25">
      <c r="A18" s="11" t="s">
        <v>52</v>
      </c>
      <c r="B18" s="30">
        <v>226</v>
      </c>
      <c r="C18" s="30">
        <v>0</v>
      </c>
      <c r="D18" s="30">
        <v>276</v>
      </c>
      <c r="E18" s="30">
        <v>799</v>
      </c>
      <c r="F18" s="17">
        <f t="shared" si="0"/>
        <v>189.49275362318838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780390</v>
      </c>
      <c r="C22" s="30">
        <v>914531</v>
      </c>
      <c r="D22" s="30">
        <v>7867615</v>
      </c>
      <c r="E22" s="30">
        <v>8785244</v>
      </c>
      <c r="F22" s="13">
        <f t="shared" si="0"/>
        <v>11.663369394664073</v>
      </c>
      <c r="G22" s="1"/>
      <c r="H22" s="1"/>
      <c r="I22" s="1"/>
    </row>
    <row r="23" spans="1:9" x14ac:dyDescent="0.25">
      <c r="A23" s="8" t="s">
        <v>57</v>
      </c>
      <c r="B23" s="29">
        <v>412459</v>
      </c>
      <c r="C23" s="29">
        <v>323908</v>
      </c>
      <c r="D23" s="29">
        <v>2589719</v>
      </c>
      <c r="E23" s="29">
        <v>1706862</v>
      </c>
      <c r="F23" s="10">
        <f t="shared" si="0"/>
        <v>-34.090841516010045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7</v>
      </c>
      <c r="D24" s="30">
        <v>335</v>
      </c>
      <c r="E24" s="30">
        <v>10291</v>
      </c>
      <c r="F24" s="13">
        <f t="shared" si="0"/>
        <v>2971.9402985074626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5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27321</v>
      </c>
      <c r="C28" s="30">
        <v>29654</v>
      </c>
      <c r="D28" s="30">
        <v>254303</v>
      </c>
      <c r="E28" s="30">
        <v>282259</v>
      </c>
      <c r="F28" s="13">
        <f t="shared" si="0"/>
        <v>10.993185294707501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18</v>
      </c>
      <c r="C31" s="29">
        <v>472</v>
      </c>
      <c r="D31" s="29">
        <v>12528</v>
      </c>
      <c r="E31" s="29">
        <v>1640</v>
      </c>
      <c r="F31" s="10">
        <f t="shared" si="0"/>
        <v>-86.909323116219667</v>
      </c>
      <c r="G31" s="1"/>
      <c r="H31" s="1"/>
      <c r="I31" s="1"/>
    </row>
    <row r="32" spans="1:9" x14ac:dyDescent="0.25">
      <c r="A32" s="11" t="s">
        <v>66</v>
      </c>
      <c r="B32" s="30">
        <v>1023823</v>
      </c>
      <c r="C32" s="30">
        <v>1267321</v>
      </c>
      <c r="D32" s="30">
        <v>8954069</v>
      </c>
      <c r="E32" s="30">
        <v>11726040</v>
      </c>
      <c r="F32" s="13">
        <f t="shared" si="0"/>
        <v>30.957668519195011</v>
      </c>
      <c r="G32" s="1"/>
      <c r="H32" s="1"/>
      <c r="I32" s="1"/>
    </row>
    <row r="33" spans="1:9" x14ac:dyDescent="0.25">
      <c r="A33" s="8" t="s">
        <v>67</v>
      </c>
      <c r="B33" s="29">
        <v>8276</v>
      </c>
      <c r="C33" s="29">
        <v>1930</v>
      </c>
      <c r="D33" s="29">
        <v>39586</v>
      </c>
      <c r="E33" s="29">
        <v>25583</v>
      </c>
      <c r="F33" s="10">
        <f t="shared" si="0"/>
        <v>-35.373616935280154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6583012</v>
      </c>
      <c r="C35" s="15">
        <f t="shared" ref="C35:E35" si="1">SUM(C7:C34)</f>
        <v>7255110</v>
      </c>
      <c r="D35" s="15">
        <f t="shared" si="1"/>
        <v>58281111</v>
      </c>
      <c r="E35" s="15">
        <f t="shared" si="1"/>
        <v>65624263</v>
      </c>
      <c r="F35" s="16">
        <f t="shared" si="0"/>
        <v>12.599540183782707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33390282</v>
      </c>
      <c r="G38" s="42">
        <f>LOOKUP(E38,$A$38:$A$65,$C$38:$C$65)</f>
        <v>30022644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11726040</v>
      </c>
      <c r="G39" s="42">
        <f t="shared" ref="G39:G65" si="8">LOOKUP(E39,$A$38:$A$65,$C$38:$C$65)</f>
        <v>8954069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9609118</v>
      </c>
      <c r="G40" s="42">
        <f t="shared" si="8"/>
        <v>8321762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8785244</v>
      </c>
      <c r="G41" s="42">
        <f t="shared" si="8"/>
        <v>7867615</v>
      </c>
    </row>
    <row r="42" spans="1:9" x14ac:dyDescent="0.25">
      <c r="A42" s="42" t="str">
        <f t="shared" si="3"/>
        <v>BAHIA DE ALGECIRAS</v>
      </c>
      <c r="B42" s="41">
        <f t="shared" si="4"/>
        <v>33390282</v>
      </c>
      <c r="C42" s="41">
        <f t="shared" si="5"/>
        <v>30022644</v>
      </c>
      <c r="D42" s="41">
        <f t="shared" si="6"/>
        <v>1</v>
      </c>
      <c r="E42" s="42" t="str">
        <f t="shared" si="2"/>
        <v>MALAGA</v>
      </c>
      <c r="F42" s="42">
        <f t="shared" si="7"/>
        <v>1706862</v>
      </c>
      <c r="G42" s="42">
        <f t="shared" si="8"/>
        <v>2589719</v>
      </c>
    </row>
    <row r="43" spans="1:9" x14ac:dyDescent="0.25">
      <c r="A43" s="42" t="str">
        <f t="shared" si="3"/>
        <v>BAHIA DE CADIZ</v>
      </c>
      <c r="B43" s="41">
        <f t="shared" si="4"/>
        <v>27789</v>
      </c>
      <c r="C43" s="41">
        <f t="shared" si="5"/>
        <v>91342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282259</v>
      </c>
      <c r="G43" s="42">
        <f t="shared" si="8"/>
        <v>254303</v>
      </c>
    </row>
    <row r="44" spans="1:9" x14ac:dyDescent="0.25">
      <c r="A44" s="42" t="str">
        <f t="shared" si="3"/>
        <v>BALEARES</v>
      </c>
      <c r="B44" s="41">
        <f t="shared" si="4"/>
        <v>3030</v>
      </c>
      <c r="C44" s="41">
        <f t="shared" si="5"/>
        <v>4105</v>
      </c>
      <c r="D44" s="41">
        <f t="shared" si="6"/>
        <v>11</v>
      </c>
      <c r="E44" s="42" t="str">
        <f t="shared" si="2"/>
        <v>BILBAO</v>
      </c>
      <c r="F44" s="42">
        <f t="shared" si="7"/>
        <v>53954</v>
      </c>
      <c r="G44" s="42">
        <f t="shared" si="8"/>
        <v>120750</v>
      </c>
    </row>
    <row r="45" spans="1:9" x14ac:dyDescent="0.25">
      <c r="A45" s="42" t="str">
        <f t="shared" si="3"/>
        <v>BARCELONA</v>
      </c>
      <c r="B45" s="41">
        <f t="shared" si="4"/>
        <v>9609118</v>
      </c>
      <c r="C45" s="41">
        <f t="shared" si="5"/>
        <v>8321762</v>
      </c>
      <c r="D45" s="41">
        <f t="shared" si="6"/>
        <v>3</v>
      </c>
      <c r="E45" s="42" t="str">
        <f t="shared" si="2"/>
        <v>BAHIA DE CADIZ</v>
      </c>
      <c r="F45" s="42">
        <f t="shared" si="7"/>
        <v>27789</v>
      </c>
      <c r="G45" s="42">
        <f t="shared" si="8"/>
        <v>91342</v>
      </c>
    </row>
    <row r="46" spans="1:9" x14ac:dyDescent="0.25">
      <c r="A46" s="42" t="str">
        <f t="shared" si="3"/>
        <v>BILBAO</v>
      </c>
      <c r="B46" s="41">
        <f t="shared" si="4"/>
        <v>53954</v>
      </c>
      <c r="C46" s="41">
        <f t="shared" si="5"/>
        <v>120750</v>
      </c>
      <c r="D46" s="41">
        <f t="shared" si="6"/>
        <v>7</v>
      </c>
      <c r="E46" s="42" t="str">
        <f t="shared" si="2"/>
        <v>VIGO</v>
      </c>
      <c r="F46" s="42">
        <f t="shared" si="7"/>
        <v>25583</v>
      </c>
      <c r="G46" s="42">
        <f t="shared" si="8"/>
        <v>39586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10291</v>
      </c>
      <c r="G47" s="42">
        <f t="shared" si="8"/>
        <v>335</v>
      </c>
    </row>
    <row r="48" spans="1:9" x14ac:dyDescent="0.25">
      <c r="A48" s="42" t="str">
        <f t="shared" si="3"/>
        <v>CASTELLON</v>
      </c>
      <c r="B48" s="41">
        <f t="shared" si="4"/>
        <v>1247</v>
      </c>
      <c r="C48" s="41">
        <f t="shared" si="5"/>
        <v>2010</v>
      </c>
      <c r="D48" s="41">
        <f t="shared" si="6"/>
        <v>13</v>
      </c>
      <c r="E48" s="42" t="str">
        <f t="shared" si="2"/>
        <v>BALEARES</v>
      </c>
      <c r="F48" s="42">
        <f t="shared" si="7"/>
        <v>3030</v>
      </c>
      <c r="G48" s="42">
        <f t="shared" si="8"/>
        <v>4105</v>
      </c>
    </row>
    <row r="49" spans="1:7" x14ac:dyDescent="0.25">
      <c r="A49" s="42" t="str">
        <f t="shared" si="3"/>
        <v>CEUTA</v>
      </c>
      <c r="B49" s="41">
        <f t="shared" si="4"/>
        <v>799</v>
      </c>
      <c r="C49" s="41">
        <f t="shared" si="5"/>
        <v>276</v>
      </c>
      <c r="D49" s="41">
        <f t="shared" si="6"/>
        <v>14</v>
      </c>
      <c r="E49" s="42" t="str">
        <f t="shared" si="2"/>
        <v>TARRAGONA</v>
      </c>
      <c r="F49" s="42">
        <f t="shared" si="7"/>
        <v>1640</v>
      </c>
      <c r="G49" s="42">
        <f t="shared" si="8"/>
        <v>12528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1247</v>
      </c>
      <c r="G50" s="42">
        <f t="shared" si="8"/>
        <v>2010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799</v>
      </c>
      <c r="G51" s="42">
        <f t="shared" si="8"/>
        <v>276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8785244</v>
      </c>
      <c r="C53" s="41">
        <f t="shared" si="5"/>
        <v>7867615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5</v>
      </c>
    </row>
    <row r="54" spans="1:7" x14ac:dyDescent="0.25">
      <c r="A54" s="42" t="str">
        <f t="shared" si="3"/>
        <v>MALAGA</v>
      </c>
      <c r="B54" s="41">
        <f t="shared" si="4"/>
        <v>1706862</v>
      </c>
      <c r="C54" s="41">
        <f t="shared" si="5"/>
        <v>2589719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10291</v>
      </c>
      <c r="C55" s="41">
        <f t="shared" si="5"/>
        <v>335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5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282259</v>
      </c>
      <c r="C59" s="41">
        <f t="shared" si="5"/>
        <v>254303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1640</v>
      </c>
      <c r="C62" s="41">
        <f t="shared" si="5"/>
        <v>12528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11726040</v>
      </c>
      <c r="C63" s="41">
        <f t="shared" si="5"/>
        <v>8954069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25583</v>
      </c>
      <c r="C64" s="41">
        <f t="shared" si="5"/>
        <v>39586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5126</v>
      </c>
      <c r="C7" s="31">
        <v>6465</v>
      </c>
      <c r="D7" s="31">
        <v>8594</v>
      </c>
      <c r="E7" s="31">
        <v>93192</v>
      </c>
      <c r="F7" s="10">
        <f>((E7*100)/D7)-100</f>
        <v>984.3844542704212</v>
      </c>
      <c r="G7" s="1"/>
      <c r="H7" s="1"/>
      <c r="I7" s="1"/>
    </row>
    <row r="8" spans="1:12" x14ac:dyDescent="0.25">
      <c r="A8" s="11" t="s">
        <v>42</v>
      </c>
      <c r="B8" s="32">
        <v>114127</v>
      </c>
      <c r="C8" s="32">
        <v>105097</v>
      </c>
      <c r="D8" s="32">
        <v>975231</v>
      </c>
      <c r="E8" s="32">
        <v>1071978</v>
      </c>
      <c r="F8" s="13">
        <f t="shared" ref="F8:F35" si="0">((E8*100)/D8)-100</f>
        <v>9.9204188546098351</v>
      </c>
      <c r="G8" s="1"/>
      <c r="H8" s="1"/>
      <c r="I8" s="1"/>
    </row>
    <row r="9" spans="1:12" x14ac:dyDescent="0.25">
      <c r="A9" s="8" t="s">
        <v>43</v>
      </c>
      <c r="B9" s="31">
        <v>38</v>
      </c>
      <c r="C9" s="31">
        <v>0</v>
      </c>
      <c r="D9" s="31">
        <v>368</v>
      </c>
      <c r="E9" s="31">
        <v>141</v>
      </c>
      <c r="F9" s="10">
        <f t="shared" si="0"/>
        <v>-61.684782608695649</v>
      </c>
      <c r="G9" s="1"/>
      <c r="H9" s="1"/>
      <c r="I9" s="1"/>
    </row>
    <row r="10" spans="1:12" x14ac:dyDescent="0.25">
      <c r="A10" s="11" t="s">
        <v>44</v>
      </c>
      <c r="B10" s="32">
        <v>6409</v>
      </c>
      <c r="C10" s="32">
        <v>8792</v>
      </c>
      <c r="D10" s="32">
        <v>61960</v>
      </c>
      <c r="E10" s="32">
        <v>59182</v>
      </c>
      <c r="F10" s="17">
        <f t="shared" si="0"/>
        <v>-4.4835377663008416</v>
      </c>
      <c r="G10" s="1"/>
      <c r="H10" s="1"/>
      <c r="I10" s="1"/>
    </row>
    <row r="11" spans="1:12" x14ac:dyDescent="0.25">
      <c r="A11" s="8" t="s">
        <v>45</v>
      </c>
      <c r="B11" s="31">
        <v>3634997</v>
      </c>
      <c r="C11" s="31">
        <v>3859614</v>
      </c>
      <c r="D11" s="31">
        <v>32098830</v>
      </c>
      <c r="E11" s="31">
        <v>35151791</v>
      </c>
      <c r="F11" s="10">
        <f t="shared" si="0"/>
        <v>9.5111285987682379</v>
      </c>
      <c r="G11" s="1"/>
      <c r="H11" s="1"/>
      <c r="I11" s="1"/>
    </row>
    <row r="12" spans="1:12" x14ac:dyDescent="0.25">
      <c r="A12" s="11" t="s">
        <v>46</v>
      </c>
      <c r="B12" s="32">
        <v>95923</v>
      </c>
      <c r="C12" s="32">
        <v>129284</v>
      </c>
      <c r="D12" s="32">
        <v>1051870</v>
      </c>
      <c r="E12" s="32">
        <v>1089793</v>
      </c>
      <c r="F12" s="13">
        <f t="shared" si="0"/>
        <v>3.6052934297964612</v>
      </c>
      <c r="G12" s="1"/>
      <c r="H12" s="1"/>
      <c r="I12" s="1"/>
    </row>
    <row r="13" spans="1:12" x14ac:dyDescent="0.25">
      <c r="A13" s="8" t="s">
        <v>47</v>
      </c>
      <c r="B13" s="31">
        <v>100241</v>
      </c>
      <c r="C13" s="31">
        <v>79754</v>
      </c>
      <c r="D13" s="31">
        <v>1198996</v>
      </c>
      <c r="E13" s="31">
        <v>901167</v>
      </c>
      <c r="F13" s="10">
        <f t="shared" si="0"/>
        <v>-24.839866021237768</v>
      </c>
      <c r="G13" s="1"/>
      <c r="H13" s="1"/>
      <c r="I13" s="1"/>
    </row>
    <row r="14" spans="1:12" x14ac:dyDescent="0.25">
      <c r="A14" s="11" t="s">
        <v>48</v>
      </c>
      <c r="B14" s="32">
        <v>1923590</v>
      </c>
      <c r="C14" s="32">
        <v>2232748</v>
      </c>
      <c r="D14" s="32">
        <v>18648683</v>
      </c>
      <c r="E14" s="32">
        <v>21206908</v>
      </c>
      <c r="F14" s="13">
        <f t="shared" si="0"/>
        <v>13.717992847001582</v>
      </c>
      <c r="G14" s="1"/>
      <c r="H14" s="1"/>
      <c r="I14" s="1"/>
    </row>
    <row r="15" spans="1:12" x14ac:dyDescent="0.25">
      <c r="A15" s="8" t="s">
        <v>49</v>
      </c>
      <c r="B15" s="31">
        <v>477791</v>
      </c>
      <c r="C15" s="31">
        <v>504368</v>
      </c>
      <c r="D15" s="31">
        <v>4582027</v>
      </c>
      <c r="E15" s="31">
        <v>4785390</v>
      </c>
      <c r="F15" s="10">
        <f t="shared" si="0"/>
        <v>4.4382758984178849</v>
      </c>
      <c r="G15" s="1"/>
      <c r="H15" s="1"/>
      <c r="I15" s="1"/>
    </row>
    <row r="16" spans="1:12" x14ac:dyDescent="0.25">
      <c r="A16" s="11" t="s">
        <v>50</v>
      </c>
      <c r="B16" s="32">
        <v>38018</v>
      </c>
      <c r="C16" s="32">
        <v>48258</v>
      </c>
      <c r="D16" s="32">
        <v>418841</v>
      </c>
      <c r="E16" s="32">
        <v>430637</v>
      </c>
      <c r="F16" s="13">
        <f t="shared" si="0"/>
        <v>2.8163431946729247</v>
      </c>
      <c r="G16" s="1"/>
      <c r="H16" s="1"/>
      <c r="I16" s="1"/>
    </row>
    <row r="17" spans="1:9" x14ac:dyDescent="0.25">
      <c r="A17" s="8" t="s">
        <v>51</v>
      </c>
      <c r="B17" s="31">
        <v>96675</v>
      </c>
      <c r="C17" s="31">
        <v>107406</v>
      </c>
      <c r="D17" s="31">
        <v>746707</v>
      </c>
      <c r="E17" s="31">
        <v>1116597</v>
      </c>
      <c r="F17" s="10">
        <f t="shared" si="0"/>
        <v>49.536163448313744</v>
      </c>
      <c r="G17" s="1"/>
      <c r="H17" s="1"/>
      <c r="I17" s="1"/>
    </row>
    <row r="18" spans="1:9" x14ac:dyDescent="0.25">
      <c r="A18" s="11" t="s">
        <v>52</v>
      </c>
      <c r="B18" s="32">
        <v>6514</v>
      </c>
      <c r="C18" s="32">
        <v>7628</v>
      </c>
      <c r="D18" s="32">
        <v>48683</v>
      </c>
      <c r="E18" s="32">
        <v>57108</v>
      </c>
      <c r="F18" s="13">
        <f t="shared" si="0"/>
        <v>17.305835712671779</v>
      </c>
      <c r="G18" s="1"/>
      <c r="H18" s="1"/>
      <c r="I18" s="1"/>
    </row>
    <row r="19" spans="1:9" x14ac:dyDescent="0.25">
      <c r="A19" s="8" t="s">
        <v>53</v>
      </c>
      <c r="B19" s="31">
        <v>98</v>
      </c>
      <c r="C19" s="31">
        <v>4245</v>
      </c>
      <c r="D19" s="31">
        <v>963</v>
      </c>
      <c r="E19" s="31">
        <v>46790</v>
      </c>
      <c r="F19" s="10">
        <f t="shared" si="0"/>
        <v>4758.7746625129803</v>
      </c>
      <c r="G19" s="1"/>
      <c r="H19" s="1"/>
      <c r="I19" s="1"/>
    </row>
    <row r="20" spans="1:9" x14ac:dyDescent="0.25">
      <c r="A20" s="11" t="s">
        <v>54</v>
      </c>
      <c r="B20" s="32">
        <v>9893</v>
      </c>
      <c r="C20" s="32">
        <v>16055</v>
      </c>
      <c r="D20" s="32">
        <v>64200</v>
      </c>
      <c r="E20" s="32">
        <v>122406</v>
      </c>
      <c r="F20" s="13">
        <f t="shared" si="0"/>
        <v>90.663551401869171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1114190</v>
      </c>
      <c r="C22" s="32">
        <v>1311007</v>
      </c>
      <c r="D22" s="32">
        <v>11114323</v>
      </c>
      <c r="E22" s="32">
        <v>12208282</v>
      </c>
      <c r="F22" s="13">
        <f t="shared" si="0"/>
        <v>9.8427857459244308</v>
      </c>
      <c r="G22" s="1"/>
      <c r="H22" s="1"/>
      <c r="I22" s="1"/>
    </row>
    <row r="23" spans="1:9" x14ac:dyDescent="0.25">
      <c r="A23" s="8" t="s">
        <v>57</v>
      </c>
      <c r="B23" s="31">
        <v>418447</v>
      </c>
      <c r="C23" s="31">
        <v>347434</v>
      </c>
      <c r="D23" s="31">
        <v>2662338</v>
      </c>
      <c r="E23" s="31">
        <v>3527660</v>
      </c>
      <c r="F23" s="10">
        <f t="shared" si="0"/>
        <v>32.502334414338065</v>
      </c>
      <c r="G23" s="1"/>
      <c r="H23" s="1"/>
      <c r="I23" s="1"/>
    </row>
    <row r="24" spans="1:9" x14ac:dyDescent="0.25">
      <c r="A24" s="11" t="s">
        <v>58</v>
      </c>
      <c r="B24" s="32">
        <v>31176</v>
      </c>
      <c r="C24" s="32">
        <v>32130</v>
      </c>
      <c r="D24" s="32">
        <v>269999</v>
      </c>
      <c r="E24" s="32">
        <v>347327</v>
      </c>
      <c r="F24" s="13">
        <f t="shared" si="0"/>
        <v>28.640106074466956</v>
      </c>
      <c r="G24" s="1"/>
      <c r="H24" s="1"/>
      <c r="I24" s="1"/>
    </row>
    <row r="25" spans="1:9" x14ac:dyDescent="0.25">
      <c r="A25" s="8" t="s">
        <v>59</v>
      </c>
      <c r="B25" s="31">
        <v>11911</v>
      </c>
      <c r="C25" s="31">
        <v>17597</v>
      </c>
      <c r="D25" s="31">
        <v>125586</v>
      </c>
      <c r="E25" s="31">
        <v>132032</v>
      </c>
      <c r="F25" s="10">
        <f t="shared" si="0"/>
        <v>5.1327377255426541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28</v>
      </c>
      <c r="E26" s="32">
        <v>5</v>
      </c>
      <c r="F26" s="13">
        <f t="shared" si="0"/>
        <v>-82.142857142857139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234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327640</v>
      </c>
      <c r="C28" s="32">
        <v>337805</v>
      </c>
      <c r="D28" s="32">
        <v>3009079</v>
      </c>
      <c r="E28" s="32">
        <v>3158220</v>
      </c>
      <c r="F28" s="13">
        <f t="shared" si="0"/>
        <v>4.9563670478574977</v>
      </c>
      <c r="G28" s="1"/>
      <c r="H28" s="1"/>
      <c r="I28" s="1"/>
    </row>
    <row r="29" spans="1:9" x14ac:dyDescent="0.25">
      <c r="A29" s="8" t="s">
        <v>63</v>
      </c>
      <c r="B29" s="31">
        <v>198</v>
      </c>
      <c r="C29" s="31">
        <v>1283</v>
      </c>
      <c r="D29" s="31">
        <v>1478</v>
      </c>
      <c r="E29" s="31">
        <v>3042</v>
      </c>
      <c r="F29" s="10">
        <f t="shared" si="0"/>
        <v>105.81867388362653</v>
      </c>
      <c r="G29" s="1"/>
      <c r="H29" s="1"/>
      <c r="I29" s="1"/>
    </row>
    <row r="30" spans="1:9" x14ac:dyDescent="0.25">
      <c r="A30" s="11" t="s">
        <v>64</v>
      </c>
      <c r="B30" s="32">
        <v>78916</v>
      </c>
      <c r="C30" s="32">
        <v>79299</v>
      </c>
      <c r="D30" s="32">
        <v>724301</v>
      </c>
      <c r="E30" s="32">
        <v>846810</v>
      </c>
      <c r="F30" s="13">
        <f t="shared" si="0"/>
        <v>16.914100629434444</v>
      </c>
      <c r="G30" s="1"/>
      <c r="H30" s="1"/>
      <c r="I30" s="1"/>
    </row>
    <row r="31" spans="1:9" x14ac:dyDescent="0.25">
      <c r="A31" s="8" t="s">
        <v>65</v>
      </c>
      <c r="B31" s="31">
        <v>14687</v>
      </c>
      <c r="C31" s="31">
        <v>43250</v>
      </c>
      <c r="D31" s="31">
        <v>58274</v>
      </c>
      <c r="E31" s="31">
        <v>326362</v>
      </c>
      <c r="F31" s="10">
        <f t="shared" si="0"/>
        <v>460.04736246010225</v>
      </c>
      <c r="G31" s="1"/>
      <c r="H31" s="1"/>
      <c r="I31" s="1"/>
    </row>
    <row r="32" spans="1:9" x14ac:dyDescent="0.25">
      <c r="A32" s="11" t="s">
        <v>66</v>
      </c>
      <c r="B32" s="32">
        <v>2370814</v>
      </c>
      <c r="C32" s="32">
        <v>2782960</v>
      </c>
      <c r="D32" s="32">
        <v>23330465</v>
      </c>
      <c r="E32" s="32">
        <v>27077398</v>
      </c>
      <c r="F32" s="13">
        <f t="shared" si="0"/>
        <v>16.060258550354661</v>
      </c>
      <c r="G32" s="1"/>
      <c r="H32" s="1"/>
      <c r="I32" s="1"/>
    </row>
    <row r="33" spans="1:9" x14ac:dyDescent="0.25">
      <c r="A33" s="8" t="s">
        <v>67</v>
      </c>
      <c r="B33" s="31">
        <v>204146</v>
      </c>
      <c r="C33" s="31">
        <v>223386</v>
      </c>
      <c r="D33" s="31">
        <v>1955027</v>
      </c>
      <c r="E33" s="31">
        <v>2029942</v>
      </c>
      <c r="F33" s="10">
        <f t="shared" si="0"/>
        <v>3.8319163878555145</v>
      </c>
      <c r="G33" s="1"/>
      <c r="H33" s="1"/>
      <c r="I33" s="1"/>
    </row>
    <row r="34" spans="1:9" x14ac:dyDescent="0.25">
      <c r="A34" s="11" t="s">
        <v>68</v>
      </c>
      <c r="B34" s="32">
        <v>32</v>
      </c>
      <c r="C34" s="32">
        <v>0</v>
      </c>
      <c r="D34" s="32">
        <v>700</v>
      </c>
      <c r="E34" s="3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11081597</v>
      </c>
      <c r="C35" s="15">
        <f t="shared" ref="C35:E35" si="1">SUM(C7:C34)</f>
        <v>12285865</v>
      </c>
      <c r="D35" s="15">
        <f t="shared" si="1"/>
        <v>103157785</v>
      </c>
      <c r="E35" s="15">
        <f t="shared" si="1"/>
        <v>115790160</v>
      </c>
      <c r="F35" s="16">
        <f t="shared" si="0"/>
        <v>12.245682669514466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93192</v>
      </c>
      <c r="C38" s="41">
        <f>D7</f>
        <v>8594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35151791</v>
      </c>
      <c r="G38" s="42">
        <f>LOOKUP(E38,$A$38:$A$65,$C$38:$C$65)</f>
        <v>32098830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1071978</v>
      </c>
      <c r="C39" s="41">
        <f t="shared" ref="C39:C65" si="5">D8</f>
        <v>975231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27077398</v>
      </c>
      <c r="G39" s="42">
        <f t="shared" ref="G39:G65" si="8">LOOKUP(E39,$A$38:$A$65,$C$38:$C$65)</f>
        <v>23330465</v>
      </c>
    </row>
    <row r="40" spans="1:9" x14ac:dyDescent="0.25">
      <c r="A40" s="42" t="str">
        <f t="shared" si="3"/>
        <v>ALMERIA</v>
      </c>
      <c r="B40" s="41">
        <f t="shared" si="4"/>
        <v>141</v>
      </c>
      <c r="C40" s="41">
        <f t="shared" si="5"/>
        <v>368</v>
      </c>
      <c r="D40" s="41">
        <f t="shared" si="6"/>
        <v>24</v>
      </c>
      <c r="E40" s="42" t="str">
        <f t="shared" si="2"/>
        <v>BARCELONA</v>
      </c>
      <c r="F40" s="42">
        <f t="shared" si="7"/>
        <v>21206908</v>
      </c>
      <c r="G40" s="42">
        <f t="shared" si="8"/>
        <v>18648683</v>
      </c>
    </row>
    <row r="41" spans="1:9" x14ac:dyDescent="0.25">
      <c r="A41" s="42" t="str">
        <f t="shared" si="3"/>
        <v>AVILES</v>
      </c>
      <c r="B41" s="41">
        <f t="shared" si="4"/>
        <v>59182</v>
      </c>
      <c r="C41" s="41">
        <f t="shared" si="5"/>
        <v>61960</v>
      </c>
      <c r="D41" s="41">
        <f t="shared" si="6"/>
        <v>20</v>
      </c>
      <c r="E41" s="42" t="str">
        <f t="shared" si="2"/>
        <v>LAS PALMAS</v>
      </c>
      <c r="F41" s="42">
        <f t="shared" si="7"/>
        <v>12208282</v>
      </c>
      <c r="G41" s="42">
        <f t="shared" si="8"/>
        <v>11114323</v>
      </c>
    </row>
    <row r="42" spans="1:9" x14ac:dyDescent="0.25">
      <c r="A42" s="42" t="str">
        <f t="shared" si="3"/>
        <v>BAHIA DE ALGECIRAS</v>
      </c>
      <c r="B42" s="41">
        <f t="shared" si="4"/>
        <v>35151791</v>
      </c>
      <c r="C42" s="41">
        <f t="shared" si="5"/>
        <v>32098830</v>
      </c>
      <c r="D42" s="41">
        <f t="shared" si="6"/>
        <v>1</v>
      </c>
      <c r="E42" s="42" t="str">
        <f t="shared" si="2"/>
        <v>BILBAO</v>
      </c>
      <c r="F42" s="42">
        <f t="shared" si="7"/>
        <v>4785390</v>
      </c>
      <c r="G42" s="42">
        <f t="shared" si="8"/>
        <v>4582027</v>
      </c>
    </row>
    <row r="43" spans="1:9" x14ac:dyDescent="0.25">
      <c r="A43" s="42" t="str">
        <f t="shared" si="3"/>
        <v>BAHIA DE CADIZ</v>
      </c>
      <c r="B43" s="41">
        <f t="shared" si="4"/>
        <v>1089793</v>
      </c>
      <c r="C43" s="41">
        <f t="shared" si="5"/>
        <v>1051870</v>
      </c>
      <c r="D43" s="41">
        <f t="shared" si="6"/>
        <v>10</v>
      </c>
      <c r="E43" s="42" t="str">
        <f t="shared" si="2"/>
        <v>MALAGA</v>
      </c>
      <c r="F43" s="42">
        <f t="shared" si="7"/>
        <v>3527660</v>
      </c>
      <c r="G43" s="42">
        <f t="shared" si="8"/>
        <v>2662338</v>
      </c>
    </row>
    <row r="44" spans="1:9" x14ac:dyDescent="0.25">
      <c r="A44" s="42" t="str">
        <f t="shared" si="3"/>
        <v>BALEARES</v>
      </c>
      <c r="B44" s="41">
        <f t="shared" si="4"/>
        <v>901167</v>
      </c>
      <c r="C44" s="41">
        <f t="shared" si="5"/>
        <v>1198996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3158220</v>
      </c>
      <c r="G44" s="42">
        <f t="shared" si="8"/>
        <v>3009079</v>
      </c>
    </row>
    <row r="45" spans="1:9" x14ac:dyDescent="0.25">
      <c r="A45" s="42" t="str">
        <f t="shared" si="3"/>
        <v>BARCELONA</v>
      </c>
      <c r="B45" s="41">
        <f t="shared" si="4"/>
        <v>21206908</v>
      </c>
      <c r="C45" s="41">
        <f t="shared" si="5"/>
        <v>18648683</v>
      </c>
      <c r="D45" s="41">
        <f t="shared" si="6"/>
        <v>3</v>
      </c>
      <c r="E45" s="42" t="str">
        <f t="shared" si="2"/>
        <v>VIGO</v>
      </c>
      <c r="F45" s="42">
        <f t="shared" si="7"/>
        <v>2029942</v>
      </c>
      <c r="G45" s="42">
        <f t="shared" si="8"/>
        <v>1955027</v>
      </c>
    </row>
    <row r="46" spans="1:9" x14ac:dyDescent="0.25">
      <c r="A46" s="42" t="str">
        <f t="shared" si="3"/>
        <v>BILBAO</v>
      </c>
      <c r="B46" s="41">
        <f t="shared" si="4"/>
        <v>4785390</v>
      </c>
      <c r="C46" s="41">
        <f t="shared" si="5"/>
        <v>4582027</v>
      </c>
      <c r="D46" s="41">
        <f t="shared" si="6"/>
        <v>5</v>
      </c>
      <c r="E46" s="42" t="str">
        <f t="shared" si="2"/>
        <v>CASTELLON</v>
      </c>
      <c r="F46" s="42">
        <f t="shared" si="7"/>
        <v>1116597</v>
      </c>
      <c r="G46" s="42">
        <f t="shared" si="8"/>
        <v>746707</v>
      </c>
    </row>
    <row r="47" spans="1:9" x14ac:dyDescent="0.25">
      <c r="A47" s="42" t="str">
        <f t="shared" si="3"/>
        <v>CARTAGENA</v>
      </c>
      <c r="B47" s="41">
        <f t="shared" si="4"/>
        <v>430637</v>
      </c>
      <c r="C47" s="41">
        <f t="shared" si="5"/>
        <v>418841</v>
      </c>
      <c r="D47" s="41">
        <f t="shared" si="6"/>
        <v>14</v>
      </c>
      <c r="E47" s="42" t="str">
        <f t="shared" si="2"/>
        <v>BAHIA DE CADIZ</v>
      </c>
      <c r="F47" s="42">
        <f t="shared" si="7"/>
        <v>1089793</v>
      </c>
      <c r="G47" s="42">
        <f t="shared" si="8"/>
        <v>1051870</v>
      </c>
    </row>
    <row r="48" spans="1:9" x14ac:dyDescent="0.25">
      <c r="A48" s="42" t="str">
        <f t="shared" si="3"/>
        <v>CASTELLON</v>
      </c>
      <c r="B48" s="41">
        <f t="shared" si="4"/>
        <v>1116597</v>
      </c>
      <c r="C48" s="41">
        <f t="shared" si="5"/>
        <v>746707</v>
      </c>
      <c r="D48" s="41">
        <f t="shared" si="6"/>
        <v>9</v>
      </c>
      <c r="E48" s="42" t="str">
        <f t="shared" si="2"/>
        <v>ALICANTE</v>
      </c>
      <c r="F48" s="42">
        <f t="shared" si="7"/>
        <v>1071978</v>
      </c>
      <c r="G48" s="42">
        <f t="shared" si="8"/>
        <v>975231</v>
      </c>
    </row>
    <row r="49" spans="1:7" x14ac:dyDescent="0.25">
      <c r="A49" s="42" t="str">
        <f t="shared" si="3"/>
        <v>CEUTA</v>
      </c>
      <c r="B49" s="41">
        <f t="shared" si="4"/>
        <v>57108</v>
      </c>
      <c r="C49" s="41">
        <f t="shared" si="5"/>
        <v>48683</v>
      </c>
      <c r="D49" s="41">
        <f t="shared" si="6"/>
        <v>21</v>
      </c>
      <c r="E49" s="42" t="str">
        <f t="shared" si="2"/>
        <v>BALEARES</v>
      </c>
      <c r="F49" s="42">
        <f t="shared" si="7"/>
        <v>901167</v>
      </c>
      <c r="G49" s="42">
        <f t="shared" si="8"/>
        <v>1198996</v>
      </c>
    </row>
    <row r="50" spans="1:7" x14ac:dyDescent="0.25">
      <c r="A50" s="42" t="str">
        <f t="shared" si="3"/>
        <v>FERROL-SAN CIBRAO</v>
      </c>
      <c r="B50" s="41">
        <f t="shared" si="4"/>
        <v>46790</v>
      </c>
      <c r="C50" s="41">
        <f t="shared" si="5"/>
        <v>963</v>
      </c>
      <c r="D50" s="41">
        <f t="shared" si="6"/>
        <v>22</v>
      </c>
      <c r="E50" s="42" t="str">
        <f t="shared" si="2"/>
        <v>SEVILLA</v>
      </c>
      <c r="F50" s="42">
        <f t="shared" si="7"/>
        <v>846810</v>
      </c>
      <c r="G50" s="42">
        <f t="shared" si="8"/>
        <v>724301</v>
      </c>
    </row>
    <row r="51" spans="1:7" x14ac:dyDescent="0.25">
      <c r="A51" s="42" t="str">
        <f t="shared" si="3"/>
        <v>GIJON</v>
      </c>
      <c r="B51" s="41">
        <f t="shared" si="4"/>
        <v>122406</v>
      </c>
      <c r="C51" s="41">
        <f t="shared" si="5"/>
        <v>64200</v>
      </c>
      <c r="D51" s="41">
        <f t="shared" si="6"/>
        <v>18</v>
      </c>
      <c r="E51" s="42" t="str">
        <f t="shared" si="2"/>
        <v>CARTAGENA</v>
      </c>
      <c r="F51" s="42">
        <f t="shared" si="7"/>
        <v>430637</v>
      </c>
      <c r="G51" s="42">
        <f t="shared" si="8"/>
        <v>418841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347327</v>
      </c>
      <c r="G52" s="42">
        <f t="shared" si="8"/>
        <v>269999</v>
      </c>
    </row>
    <row r="53" spans="1:7" x14ac:dyDescent="0.25">
      <c r="A53" s="42" t="str">
        <f t="shared" si="3"/>
        <v>LAS PALMAS</v>
      </c>
      <c r="B53" s="41">
        <f t="shared" si="4"/>
        <v>12208282</v>
      </c>
      <c r="C53" s="41">
        <f t="shared" si="5"/>
        <v>11114323</v>
      </c>
      <c r="D53" s="41">
        <f t="shared" si="6"/>
        <v>4</v>
      </c>
      <c r="E53" s="42" t="str">
        <f t="shared" si="2"/>
        <v>TARRAGONA</v>
      </c>
      <c r="F53" s="42">
        <f t="shared" si="7"/>
        <v>326362</v>
      </c>
      <c r="G53" s="42">
        <f t="shared" si="8"/>
        <v>58274</v>
      </c>
    </row>
    <row r="54" spans="1:7" x14ac:dyDescent="0.25">
      <c r="A54" s="42" t="str">
        <f t="shared" si="3"/>
        <v>MALAGA</v>
      </c>
      <c r="B54" s="41">
        <f t="shared" si="4"/>
        <v>3527660</v>
      </c>
      <c r="C54" s="41">
        <f t="shared" si="5"/>
        <v>2662338</v>
      </c>
      <c r="D54" s="41">
        <f t="shared" si="6"/>
        <v>6</v>
      </c>
      <c r="E54" s="42" t="str">
        <f t="shared" si="2"/>
        <v>MELILLA</v>
      </c>
      <c r="F54" s="42">
        <f t="shared" si="7"/>
        <v>132032</v>
      </c>
      <c r="G54" s="42">
        <f t="shared" si="8"/>
        <v>125586</v>
      </c>
    </row>
    <row r="55" spans="1:7" x14ac:dyDescent="0.25">
      <c r="A55" s="42" t="str">
        <f t="shared" si="3"/>
        <v>MARIN Y RIA DE PONTEVEDRA</v>
      </c>
      <c r="B55" s="41">
        <f t="shared" si="4"/>
        <v>347327</v>
      </c>
      <c r="C55" s="41">
        <f t="shared" si="5"/>
        <v>269999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122406</v>
      </c>
      <c r="G55" s="42">
        <f t="shared" si="8"/>
        <v>64200</v>
      </c>
    </row>
    <row r="56" spans="1:7" x14ac:dyDescent="0.25">
      <c r="A56" s="42" t="str">
        <f t="shared" si="3"/>
        <v>MELILLA</v>
      </c>
      <c r="B56" s="41">
        <f t="shared" si="4"/>
        <v>132032</v>
      </c>
      <c r="C56" s="41">
        <f t="shared" si="5"/>
        <v>125586</v>
      </c>
      <c r="D56" s="41">
        <f t="shared" si="6"/>
        <v>17</v>
      </c>
      <c r="E56" s="42" t="str">
        <f t="shared" si="2"/>
        <v>A CORUÑA</v>
      </c>
      <c r="F56" s="42">
        <f t="shared" si="9"/>
        <v>93192</v>
      </c>
      <c r="G56" s="42">
        <f t="shared" si="8"/>
        <v>8594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28</v>
      </c>
      <c r="D57" s="41">
        <f t="shared" si="6"/>
        <v>25</v>
      </c>
      <c r="E57" s="42" t="str">
        <f t="shared" si="2"/>
        <v>AVILES</v>
      </c>
      <c r="F57" s="42">
        <f t="shared" si="9"/>
        <v>59182</v>
      </c>
      <c r="G57" s="42">
        <f t="shared" si="8"/>
        <v>61960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234</v>
      </c>
      <c r="D58" s="41">
        <f t="shared" si="6"/>
        <v>28</v>
      </c>
      <c r="E58" s="42" t="str">
        <f t="shared" si="2"/>
        <v>CEUTA</v>
      </c>
      <c r="F58" s="42">
        <f t="shared" si="9"/>
        <v>57108</v>
      </c>
      <c r="G58" s="42">
        <f t="shared" si="8"/>
        <v>48683</v>
      </c>
    </row>
    <row r="59" spans="1:7" x14ac:dyDescent="0.25">
      <c r="A59" s="42" t="str">
        <f t="shared" si="3"/>
        <v>SANTA CRUZ DE TENERIFE</v>
      </c>
      <c r="B59" s="41">
        <f t="shared" si="4"/>
        <v>3158220</v>
      </c>
      <c r="C59" s="41">
        <f t="shared" si="5"/>
        <v>3009079</v>
      </c>
      <c r="D59" s="41">
        <f t="shared" si="6"/>
        <v>7</v>
      </c>
      <c r="E59" s="42" t="str">
        <f t="shared" si="2"/>
        <v>FERROL-SAN CIBRAO</v>
      </c>
      <c r="F59" s="42">
        <f t="shared" si="9"/>
        <v>46790</v>
      </c>
      <c r="G59" s="42">
        <f t="shared" si="8"/>
        <v>963</v>
      </c>
    </row>
    <row r="60" spans="1:7" x14ac:dyDescent="0.25">
      <c r="A60" s="42" t="str">
        <f t="shared" si="3"/>
        <v>SANTANDER</v>
      </c>
      <c r="B60" s="41">
        <f t="shared" si="4"/>
        <v>3042</v>
      </c>
      <c r="C60" s="41">
        <f t="shared" si="5"/>
        <v>1478</v>
      </c>
      <c r="D60" s="41">
        <f t="shared" si="6"/>
        <v>23</v>
      </c>
      <c r="E60" s="42" t="str">
        <f t="shared" si="2"/>
        <v>SANTANDER</v>
      </c>
      <c r="F60" s="42">
        <f t="shared" si="9"/>
        <v>3042</v>
      </c>
      <c r="G60" s="42">
        <f t="shared" si="8"/>
        <v>1478</v>
      </c>
    </row>
    <row r="61" spans="1:7" x14ac:dyDescent="0.25">
      <c r="A61" s="42" t="str">
        <f t="shared" si="3"/>
        <v>SEVILLA</v>
      </c>
      <c r="B61" s="41">
        <f t="shared" si="4"/>
        <v>846810</v>
      </c>
      <c r="C61" s="41">
        <f t="shared" si="5"/>
        <v>724301</v>
      </c>
      <c r="D61" s="41">
        <f t="shared" si="6"/>
        <v>13</v>
      </c>
      <c r="E61" s="42" t="str">
        <f t="shared" si="2"/>
        <v>ALMERIA</v>
      </c>
      <c r="F61" s="42">
        <f t="shared" si="9"/>
        <v>141</v>
      </c>
      <c r="G61" s="42">
        <f t="shared" si="8"/>
        <v>368</v>
      </c>
    </row>
    <row r="62" spans="1:7" x14ac:dyDescent="0.25">
      <c r="A62" s="42" t="str">
        <f t="shared" si="3"/>
        <v>TARRAGONA</v>
      </c>
      <c r="B62" s="41">
        <f t="shared" si="4"/>
        <v>326362</v>
      </c>
      <c r="C62" s="41">
        <f t="shared" si="5"/>
        <v>58274</v>
      </c>
      <c r="D62" s="41">
        <f t="shared" si="6"/>
        <v>16</v>
      </c>
      <c r="E62" s="42" t="str">
        <f t="shared" si="2"/>
        <v>MOTRIL</v>
      </c>
      <c r="F62" s="42">
        <f t="shared" si="9"/>
        <v>5</v>
      </c>
      <c r="G62" s="42">
        <f t="shared" si="8"/>
        <v>28</v>
      </c>
    </row>
    <row r="63" spans="1:7" x14ac:dyDescent="0.25">
      <c r="A63" s="42" t="str">
        <f t="shared" si="3"/>
        <v>VALENCIA</v>
      </c>
      <c r="B63" s="41">
        <f t="shared" si="4"/>
        <v>27077398</v>
      </c>
      <c r="C63" s="41">
        <f t="shared" si="5"/>
        <v>23330465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2029942</v>
      </c>
      <c r="C64" s="41">
        <f t="shared" si="5"/>
        <v>1955027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700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26503</v>
      </c>
      <c r="C8" s="34">
        <v>26149</v>
      </c>
      <c r="D8" s="34">
        <v>255654</v>
      </c>
      <c r="E8" s="34">
        <v>270624</v>
      </c>
      <c r="F8" s="13">
        <f t="shared" ref="F8:F35" si="0">((E8*100)/D8)-100</f>
        <v>5.8555704193949651</v>
      </c>
      <c r="G8" s="1"/>
      <c r="H8" s="1"/>
      <c r="I8" s="1"/>
    </row>
    <row r="9" spans="1:12" x14ac:dyDescent="0.25">
      <c r="A9" s="8" t="s">
        <v>43</v>
      </c>
      <c r="B9" s="33">
        <v>33339</v>
      </c>
      <c r="C9" s="33">
        <v>31519</v>
      </c>
      <c r="D9" s="33">
        <v>327848</v>
      </c>
      <c r="E9" s="33">
        <v>347115</v>
      </c>
      <c r="F9" s="10">
        <f t="shared" si="0"/>
        <v>5.8768087650374525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282218</v>
      </c>
      <c r="C11" s="33">
        <v>329068</v>
      </c>
      <c r="D11" s="33">
        <v>3163170</v>
      </c>
      <c r="E11" s="33">
        <v>3620849</v>
      </c>
      <c r="F11" s="10">
        <f t="shared" si="0"/>
        <v>14.468997872387504</v>
      </c>
      <c r="G11" s="1"/>
      <c r="H11" s="1"/>
      <c r="I11" s="1"/>
    </row>
    <row r="12" spans="1:12" x14ac:dyDescent="0.25">
      <c r="A12" s="11" t="s">
        <v>46</v>
      </c>
      <c r="B12" s="34">
        <v>133027</v>
      </c>
      <c r="C12" s="34">
        <v>117171</v>
      </c>
      <c r="D12" s="34">
        <v>1432344</v>
      </c>
      <c r="E12" s="34">
        <v>1112771</v>
      </c>
      <c r="F12" s="13">
        <f t="shared" si="0"/>
        <v>-22.311190607842804</v>
      </c>
      <c r="G12" s="1"/>
      <c r="H12" s="1"/>
      <c r="I12" s="1"/>
    </row>
    <row r="13" spans="1:12" x14ac:dyDescent="0.25">
      <c r="A13" s="8" t="s">
        <v>47</v>
      </c>
      <c r="B13" s="33">
        <v>781266</v>
      </c>
      <c r="C13" s="33">
        <v>759042</v>
      </c>
      <c r="D13" s="33">
        <v>8371562</v>
      </c>
      <c r="E13" s="33">
        <v>8378690</v>
      </c>
      <c r="F13" s="10">
        <f t="shared" si="0"/>
        <v>8.5145400583542141E-2</v>
      </c>
      <c r="G13" s="1"/>
      <c r="H13" s="1"/>
      <c r="I13" s="1"/>
    </row>
    <row r="14" spans="1:12" x14ac:dyDescent="0.25">
      <c r="A14" s="11" t="s">
        <v>48</v>
      </c>
      <c r="B14" s="34">
        <v>824415</v>
      </c>
      <c r="C14" s="34">
        <v>938689</v>
      </c>
      <c r="D14" s="34">
        <v>7899248</v>
      </c>
      <c r="E14" s="34">
        <v>8731154</v>
      </c>
      <c r="F14" s="13">
        <f t="shared" si="0"/>
        <v>10.531458184374003</v>
      </c>
      <c r="G14" s="1"/>
      <c r="H14" s="1"/>
      <c r="I14" s="1"/>
    </row>
    <row r="15" spans="1:12" x14ac:dyDescent="0.25">
      <c r="A15" s="8" t="s">
        <v>49</v>
      </c>
      <c r="B15" s="33">
        <v>78757</v>
      </c>
      <c r="C15" s="33">
        <v>41929</v>
      </c>
      <c r="D15" s="33">
        <v>596441</v>
      </c>
      <c r="E15" s="33">
        <v>434815</v>
      </c>
      <c r="F15" s="10">
        <f t="shared" si="0"/>
        <v>-27.098405374546687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316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10269</v>
      </c>
      <c r="C17" s="33">
        <v>8650</v>
      </c>
      <c r="D17" s="33">
        <v>190717</v>
      </c>
      <c r="E17" s="33">
        <v>151901</v>
      </c>
      <c r="F17" s="10">
        <f t="shared" si="0"/>
        <v>-20.352669138042231</v>
      </c>
      <c r="G17" s="1"/>
      <c r="H17" s="1"/>
      <c r="I17" s="1"/>
    </row>
    <row r="18" spans="1:9" x14ac:dyDescent="0.25">
      <c r="A18" s="11" t="s">
        <v>52</v>
      </c>
      <c r="B18" s="34">
        <v>78583</v>
      </c>
      <c r="C18" s="34">
        <v>83788</v>
      </c>
      <c r="D18" s="34">
        <v>718300</v>
      </c>
      <c r="E18" s="34">
        <v>785217</v>
      </c>
      <c r="F18" s="13">
        <f t="shared" si="0"/>
        <v>9.3160239454267071</v>
      </c>
      <c r="G18" s="1"/>
      <c r="H18" s="1"/>
      <c r="I18" s="1"/>
    </row>
    <row r="19" spans="1:9" x14ac:dyDescent="0.25">
      <c r="A19" s="8" t="s">
        <v>53</v>
      </c>
      <c r="B19" s="33">
        <v>27579</v>
      </c>
      <c r="C19" s="33">
        <v>15301</v>
      </c>
      <c r="D19" s="33">
        <v>185564</v>
      </c>
      <c r="E19" s="33">
        <v>179090</v>
      </c>
      <c r="F19" s="10">
        <f t="shared" si="0"/>
        <v>-3.4888232631329288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253001</v>
      </c>
      <c r="C22" s="34">
        <v>244565</v>
      </c>
      <c r="D22" s="34">
        <v>2499674</v>
      </c>
      <c r="E22" s="34">
        <v>2417475</v>
      </c>
      <c r="F22" s="13">
        <f t="shared" si="0"/>
        <v>-3.2883888059002828</v>
      </c>
      <c r="G22" s="1"/>
      <c r="H22" s="1"/>
      <c r="I22" s="1"/>
    </row>
    <row r="23" spans="1:9" x14ac:dyDescent="0.25">
      <c r="A23" s="8" t="s">
        <v>57</v>
      </c>
      <c r="B23" s="33">
        <v>38803</v>
      </c>
      <c r="C23" s="33">
        <v>43885</v>
      </c>
      <c r="D23" s="33">
        <v>356995</v>
      </c>
      <c r="E23" s="33">
        <v>410885</v>
      </c>
      <c r="F23" s="10">
        <f t="shared" si="0"/>
        <v>15.095449516099663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46041</v>
      </c>
      <c r="C25" s="33">
        <v>45958</v>
      </c>
      <c r="D25" s="33">
        <v>456520</v>
      </c>
      <c r="E25" s="33">
        <v>460588</v>
      </c>
      <c r="F25" s="10">
        <f t="shared" si="0"/>
        <v>0.8910891089108901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1503</v>
      </c>
      <c r="D26" s="34">
        <v>0</v>
      </c>
      <c r="E26" s="34">
        <v>3006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43568</v>
      </c>
      <c r="C27" s="33">
        <v>64510</v>
      </c>
      <c r="D27" s="33">
        <v>424526</v>
      </c>
      <c r="E27" s="33">
        <v>543055</v>
      </c>
      <c r="F27" s="10">
        <f t="shared" si="0"/>
        <v>27.920315834601411</v>
      </c>
      <c r="G27" s="1"/>
      <c r="H27" s="1"/>
      <c r="I27" s="1"/>
    </row>
    <row r="28" spans="1:9" x14ac:dyDescent="0.25">
      <c r="A28" s="11" t="s">
        <v>62</v>
      </c>
      <c r="B28" s="34">
        <v>323361</v>
      </c>
      <c r="C28" s="34">
        <v>334884</v>
      </c>
      <c r="D28" s="34">
        <v>3150048</v>
      </c>
      <c r="E28" s="34">
        <v>3227208</v>
      </c>
      <c r="F28" s="13">
        <f t="shared" si="0"/>
        <v>2.4494864840154804</v>
      </c>
      <c r="G28" s="1"/>
      <c r="H28" s="1"/>
      <c r="I28" s="1"/>
    </row>
    <row r="29" spans="1:9" x14ac:dyDescent="0.25">
      <c r="A29" s="8" t="s">
        <v>63</v>
      </c>
      <c r="B29" s="33">
        <v>97571</v>
      </c>
      <c r="C29" s="33">
        <v>88400</v>
      </c>
      <c r="D29" s="33">
        <v>791522</v>
      </c>
      <c r="E29" s="33">
        <v>810639</v>
      </c>
      <c r="F29" s="10">
        <f t="shared" si="0"/>
        <v>2.4152202970985002</v>
      </c>
      <c r="G29" s="1"/>
      <c r="H29" s="1"/>
      <c r="I29" s="1"/>
    </row>
    <row r="30" spans="1:9" x14ac:dyDescent="0.25">
      <c r="A30" s="11" t="s">
        <v>64</v>
      </c>
      <c r="B30" s="34">
        <v>18154</v>
      </c>
      <c r="C30" s="34">
        <v>19516</v>
      </c>
      <c r="D30" s="34">
        <v>172907</v>
      </c>
      <c r="E30" s="34">
        <v>199795</v>
      </c>
      <c r="F30" s="13">
        <f t="shared" si="0"/>
        <v>15.550556079279616</v>
      </c>
      <c r="G30" s="1"/>
      <c r="H30" s="1"/>
      <c r="I30" s="1"/>
    </row>
    <row r="31" spans="1:9" x14ac:dyDescent="0.25">
      <c r="A31" s="8" t="s">
        <v>65</v>
      </c>
      <c r="B31" s="33">
        <v>52018</v>
      </c>
      <c r="C31" s="33">
        <v>42545</v>
      </c>
      <c r="D31" s="33">
        <v>677184</v>
      </c>
      <c r="E31" s="33">
        <v>503270</v>
      </c>
      <c r="F31" s="10">
        <f t="shared" si="0"/>
        <v>-25.6819416879312</v>
      </c>
      <c r="G31" s="1"/>
      <c r="H31" s="1"/>
      <c r="I31" s="1"/>
    </row>
    <row r="32" spans="1:9" x14ac:dyDescent="0.25">
      <c r="A32" s="11" t="s">
        <v>66</v>
      </c>
      <c r="B32" s="34">
        <v>376954</v>
      </c>
      <c r="C32" s="34">
        <v>451922</v>
      </c>
      <c r="D32" s="34">
        <v>3443405</v>
      </c>
      <c r="E32" s="34">
        <v>3991733</v>
      </c>
      <c r="F32" s="13">
        <f t="shared" si="0"/>
        <v>15.924005453903916</v>
      </c>
      <c r="G32" s="1"/>
      <c r="H32" s="1"/>
      <c r="I32" s="1"/>
    </row>
    <row r="33" spans="1:9" x14ac:dyDescent="0.25">
      <c r="A33" s="8" t="s">
        <v>67</v>
      </c>
      <c r="B33" s="33">
        <v>152963</v>
      </c>
      <c r="C33" s="33">
        <v>136725</v>
      </c>
      <c r="D33" s="33">
        <v>903191</v>
      </c>
      <c r="E33" s="33">
        <v>1131850</v>
      </c>
      <c r="F33" s="10">
        <f t="shared" si="0"/>
        <v>25.316793457862175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3678390</v>
      </c>
      <c r="C35" s="15">
        <f t="shared" ref="C35:E35" si="1">SUM(C7:C34)</f>
        <v>3825719</v>
      </c>
      <c r="D35" s="15">
        <f t="shared" si="1"/>
        <v>36017832</v>
      </c>
      <c r="E35" s="15">
        <f t="shared" si="1"/>
        <v>37712046</v>
      </c>
      <c r="F35" s="16">
        <f t="shared" si="0"/>
        <v>4.7038200411396218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8731154</v>
      </c>
      <c r="G38" s="42">
        <f>LOOKUP(E38,$A$38:$A$65,$C$38:$C$65)</f>
        <v>7899248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270624</v>
      </c>
      <c r="C39" s="41">
        <f t="shared" ref="C39:C65" si="5">D8</f>
        <v>255654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8378690</v>
      </c>
      <c r="G39" s="42">
        <f t="shared" ref="G39:G65" si="8">LOOKUP(E39,$A$38:$A$65,$C$38:$C$65)</f>
        <v>8371562</v>
      </c>
    </row>
    <row r="40" spans="1:9" x14ac:dyDescent="0.25">
      <c r="A40" s="42" t="str">
        <f t="shared" si="3"/>
        <v>ALMERIA</v>
      </c>
      <c r="B40" s="41">
        <f t="shared" si="4"/>
        <v>347115</v>
      </c>
      <c r="C40" s="41">
        <f t="shared" si="5"/>
        <v>327848</v>
      </c>
      <c r="D40" s="41">
        <f t="shared" si="6"/>
        <v>16</v>
      </c>
      <c r="E40" s="42" t="str">
        <f t="shared" si="2"/>
        <v>VALENCIA</v>
      </c>
      <c r="F40" s="42">
        <f t="shared" si="7"/>
        <v>3991733</v>
      </c>
      <c r="G40" s="42">
        <f t="shared" si="8"/>
        <v>3443405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3620849</v>
      </c>
      <c r="G41" s="42">
        <f t="shared" si="8"/>
        <v>3163170</v>
      </c>
    </row>
    <row r="42" spans="1:9" x14ac:dyDescent="0.25">
      <c r="A42" s="42" t="str">
        <f t="shared" si="3"/>
        <v>BAHIA DE ALGECIRAS</v>
      </c>
      <c r="B42" s="41">
        <f t="shared" si="4"/>
        <v>3620849</v>
      </c>
      <c r="C42" s="41">
        <f t="shared" si="5"/>
        <v>3163170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3227208</v>
      </c>
      <c r="G42" s="42">
        <f t="shared" si="8"/>
        <v>3150048</v>
      </c>
    </row>
    <row r="43" spans="1:9" x14ac:dyDescent="0.25">
      <c r="A43" s="42" t="str">
        <f t="shared" si="3"/>
        <v>BAHIA DE CADIZ</v>
      </c>
      <c r="B43" s="41">
        <f t="shared" si="4"/>
        <v>1112771</v>
      </c>
      <c r="C43" s="41">
        <f t="shared" si="5"/>
        <v>1432344</v>
      </c>
      <c r="D43" s="41">
        <f t="shared" si="6"/>
        <v>8</v>
      </c>
      <c r="E43" s="42" t="str">
        <f t="shared" si="2"/>
        <v>LAS PALMAS</v>
      </c>
      <c r="F43" s="42">
        <f t="shared" si="7"/>
        <v>2417475</v>
      </c>
      <c r="G43" s="42">
        <f t="shared" si="8"/>
        <v>2499674</v>
      </c>
    </row>
    <row r="44" spans="1:9" x14ac:dyDescent="0.25">
      <c r="A44" s="42" t="str">
        <f t="shared" si="3"/>
        <v>BALEARES</v>
      </c>
      <c r="B44" s="41">
        <f t="shared" si="4"/>
        <v>8378690</v>
      </c>
      <c r="C44" s="41">
        <f t="shared" si="5"/>
        <v>8371562</v>
      </c>
      <c r="D44" s="41">
        <f t="shared" si="6"/>
        <v>2</v>
      </c>
      <c r="E44" s="42" t="str">
        <f t="shared" si="2"/>
        <v>VIGO</v>
      </c>
      <c r="F44" s="42">
        <f t="shared" si="7"/>
        <v>1131850</v>
      </c>
      <c r="G44" s="42">
        <f t="shared" si="8"/>
        <v>903191</v>
      </c>
    </row>
    <row r="45" spans="1:9" x14ac:dyDescent="0.25">
      <c r="A45" s="42" t="str">
        <f t="shared" si="3"/>
        <v>BARCELONA</v>
      </c>
      <c r="B45" s="41">
        <f t="shared" si="4"/>
        <v>8731154</v>
      </c>
      <c r="C45" s="41">
        <f t="shared" si="5"/>
        <v>7899248</v>
      </c>
      <c r="D45" s="41">
        <f t="shared" si="6"/>
        <v>1</v>
      </c>
      <c r="E45" s="42" t="str">
        <f t="shared" si="2"/>
        <v>BAHIA DE CADIZ</v>
      </c>
      <c r="F45" s="42">
        <f t="shared" si="7"/>
        <v>1112771</v>
      </c>
      <c r="G45" s="42">
        <f t="shared" si="8"/>
        <v>1432344</v>
      </c>
    </row>
    <row r="46" spans="1:9" x14ac:dyDescent="0.25">
      <c r="A46" s="42" t="str">
        <f t="shared" si="3"/>
        <v>BILBAO</v>
      </c>
      <c r="B46" s="41">
        <f t="shared" si="4"/>
        <v>434815</v>
      </c>
      <c r="C46" s="41">
        <f t="shared" si="5"/>
        <v>596441</v>
      </c>
      <c r="D46" s="41">
        <f t="shared" si="6"/>
        <v>14</v>
      </c>
      <c r="E46" s="42" t="str">
        <f t="shared" si="2"/>
        <v>SANTANDER</v>
      </c>
      <c r="F46" s="42">
        <f t="shared" si="7"/>
        <v>810639</v>
      </c>
      <c r="G46" s="42">
        <f t="shared" si="8"/>
        <v>791522</v>
      </c>
    </row>
    <row r="47" spans="1:9" x14ac:dyDescent="0.25">
      <c r="A47" s="42" t="str">
        <f t="shared" si="3"/>
        <v>CARTAGENA</v>
      </c>
      <c r="B47" s="41">
        <f t="shared" si="4"/>
        <v>316</v>
      </c>
      <c r="C47" s="41">
        <f t="shared" si="5"/>
        <v>0</v>
      </c>
      <c r="D47" s="41">
        <f t="shared" si="6"/>
        <v>22</v>
      </c>
      <c r="E47" s="42" t="str">
        <f t="shared" si="2"/>
        <v>CEUTA</v>
      </c>
      <c r="F47" s="42">
        <f t="shared" si="7"/>
        <v>785217</v>
      </c>
      <c r="G47" s="42">
        <f t="shared" si="8"/>
        <v>718300</v>
      </c>
    </row>
    <row r="48" spans="1:9" x14ac:dyDescent="0.25">
      <c r="A48" s="42" t="str">
        <f t="shared" si="3"/>
        <v>CASTELLON</v>
      </c>
      <c r="B48" s="41">
        <f t="shared" si="4"/>
        <v>151901</v>
      </c>
      <c r="C48" s="41">
        <f t="shared" si="5"/>
        <v>190717</v>
      </c>
      <c r="D48" s="41">
        <f t="shared" si="6"/>
        <v>20</v>
      </c>
      <c r="E48" s="42" t="str">
        <f t="shared" si="2"/>
        <v>PASAIA</v>
      </c>
      <c r="F48" s="42">
        <f t="shared" si="7"/>
        <v>543055</v>
      </c>
      <c r="G48" s="42">
        <f t="shared" si="8"/>
        <v>424526</v>
      </c>
    </row>
    <row r="49" spans="1:7" x14ac:dyDescent="0.25">
      <c r="A49" s="42" t="str">
        <f t="shared" si="3"/>
        <v>CEUTA</v>
      </c>
      <c r="B49" s="41">
        <f t="shared" si="4"/>
        <v>785217</v>
      </c>
      <c r="C49" s="41">
        <f t="shared" si="5"/>
        <v>718300</v>
      </c>
      <c r="D49" s="41">
        <f t="shared" si="6"/>
        <v>10</v>
      </c>
      <c r="E49" s="42" t="str">
        <f t="shared" si="2"/>
        <v>TARRAGONA</v>
      </c>
      <c r="F49" s="42">
        <f t="shared" si="7"/>
        <v>503270</v>
      </c>
      <c r="G49" s="42">
        <f t="shared" si="8"/>
        <v>677184</v>
      </c>
    </row>
    <row r="50" spans="1:7" x14ac:dyDescent="0.25">
      <c r="A50" s="42" t="str">
        <f t="shared" si="3"/>
        <v>FERROL-SAN CIBRAO</v>
      </c>
      <c r="B50" s="41">
        <f t="shared" si="4"/>
        <v>179090</v>
      </c>
      <c r="C50" s="41">
        <f t="shared" si="5"/>
        <v>185564</v>
      </c>
      <c r="D50" s="41">
        <f t="shared" si="6"/>
        <v>19</v>
      </c>
      <c r="E50" s="42" t="str">
        <f t="shared" si="2"/>
        <v>MELILLA</v>
      </c>
      <c r="F50" s="42">
        <f t="shared" si="7"/>
        <v>460588</v>
      </c>
      <c r="G50" s="42">
        <f t="shared" si="8"/>
        <v>456520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BILBAO</v>
      </c>
      <c r="F51" s="42">
        <f t="shared" si="7"/>
        <v>434815</v>
      </c>
      <c r="G51" s="42">
        <f t="shared" si="8"/>
        <v>596441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410885</v>
      </c>
      <c r="G52" s="42">
        <f t="shared" si="8"/>
        <v>356995</v>
      </c>
    </row>
    <row r="53" spans="1:7" x14ac:dyDescent="0.25">
      <c r="A53" s="42" t="str">
        <f t="shared" si="3"/>
        <v>LAS PALMAS</v>
      </c>
      <c r="B53" s="41">
        <f t="shared" si="4"/>
        <v>2417475</v>
      </c>
      <c r="C53" s="41">
        <f t="shared" si="5"/>
        <v>2499674</v>
      </c>
      <c r="D53" s="41">
        <f t="shared" si="6"/>
        <v>6</v>
      </c>
      <c r="E53" s="42" t="str">
        <f t="shared" si="2"/>
        <v>ALMERIA</v>
      </c>
      <c r="F53" s="42">
        <f t="shared" si="7"/>
        <v>347115</v>
      </c>
      <c r="G53" s="42">
        <f t="shared" si="8"/>
        <v>327848</v>
      </c>
    </row>
    <row r="54" spans="1:7" x14ac:dyDescent="0.25">
      <c r="A54" s="42" t="str">
        <f t="shared" si="3"/>
        <v>MALAGA</v>
      </c>
      <c r="B54" s="41">
        <f t="shared" si="4"/>
        <v>410885</v>
      </c>
      <c r="C54" s="41">
        <f t="shared" si="5"/>
        <v>356995</v>
      </c>
      <c r="D54" s="41">
        <f t="shared" si="6"/>
        <v>15</v>
      </c>
      <c r="E54" s="42" t="str">
        <f t="shared" si="2"/>
        <v>ALICANTE</v>
      </c>
      <c r="F54" s="42">
        <f t="shared" si="7"/>
        <v>270624</v>
      </c>
      <c r="G54" s="42">
        <f t="shared" si="8"/>
        <v>255654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199795</v>
      </c>
      <c r="G55" s="42">
        <f t="shared" si="8"/>
        <v>172907</v>
      </c>
    </row>
    <row r="56" spans="1:7" x14ac:dyDescent="0.25">
      <c r="A56" s="42" t="str">
        <f t="shared" si="3"/>
        <v>MELILLA</v>
      </c>
      <c r="B56" s="41">
        <f t="shared" si="4"/>
        <v>460588</v>
      </c>
      <c r="C56" s="41">
        <f t="shared" si="5"/>
        <v>456520</v>
      </c>
      <c r="D56" s="41">
        <f t="shared" si="6"/>
        <v>13</v>
      </c>
      <c r="E56" s="42" t="str">
        <f t="shared" si="2"/>
        <v>FERROL-SAN CIBRAO</v>
      </c>
      <c r="F56" s="42">
        <f t="shared" si="9"/>
        <v>179090</v>
      </c>
      <c r="G56" s="42">
        <f t="shared" si="8"/>
        <v>185564</v>
      </c>
    </row>
    <row r="57" spans="1:7" x14ac:dyDescent="0.25">
      <c r="A57" s="42" t="str">
        <f t="shared" si="3"/>
        <v>MOTRIL</v>
      </c>
      <c r="B57" s="41">
        <f t="shared" si="4"/>
        <v>3006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151901</v>
      </c>
      <c r="G57" s="42">
        <f t="shared" si="8"/>
        <v>190717</v>
      </c>
    </row>
    <row r="58" spans="1:7" x14ac:dyDescent="0.25">
      <c r="A58" s="42" t="str">
        <f t="shared" si="3"/>
        <v>PASAIA</v>
      </c>
      <c r="B58" s="41">
        <f t="shared" si="4"/>
        <v>543055</v>
      </c>
      <c r="C58" s="41">
        <f t="shared" si="5"/>
        <v>424526</v>
      </c>
      <c r="D58" s="41">
        <f t="shared" si="6"/>
        <v>11</v>
      </c>
      <c r="E58" s="42" t="str">
        <f t="shared" si="2"/>
        <v>MOTRIL</v>
      </c>
      <c r="F58" s="42">
        <f t="shared" si="9"/>
        <v>3006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3227208</v>
      </c>
      <c r="C59" s="41">
        <f t="shared" si="5"/>
        <v>3150048</v>
      </c>
      <c r="D59" s="41">
        <f t="shared" si="6"/>
        <v>5</v>
      </c>
      <c r="E59" s="42" t="str">
        <f t="shared" si="2"/>
        <v>CARTAGENA</v>
      </c>
      <c r="F59" s="42">
        <f t="shared" si="9"/>
        <v>316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810639</v>
      </c>
      <c r="C60" s="41">
        <f t="shared" si="5"/>
        <v>791522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199795</v>
      </c>
      <c r="C61" s="41">
        <f t="shared" si="5"/>
        <v>172907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503270</v>
      </c>
      <c r="C62" s="41">
        <f t="shared" si="5"/>
        <v>677184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3991733</v>
      </c>
      <c r="C63" s="41">
        <f t="shared" si="5"/>
        <v>3443405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1131850</v>
      </c>
      <c r="C64" s="41">
        <f t="shared" si="5"/>
        <v>903191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311</v>
      </c>
      <c r="C7" s="35">
        <v>623</v>
      </c>
      <c r="D7" s="35">
        <v>504</v>
      </c>
      <c r="E7" s="35">
        <v>7333</v>
      </c>
      <c r="F7" s="10">
        <f>((E7*100)/D7)-100</f>
        <v>1354.9603174603174</v>
      </c>
      <c r="G7" s="1"/>
      <c r="H7" s="1"/>
      <c r="I7" s="1"/>
    </row>
    <row r="8" spans="1:12" x14ac:dyDescent="0.25">
      <c r="A8" s="11" t="s">
        <v>42</v>
      </c>
      <c r="B8" s="36">
        <v>15354</v>
      </c>
      <c r="C8" s="36">
        <v>14265</v>
      </c>
      <c r="D8" s="36">
        <v>140098</v>
      </c>
      <c r="E8" s="36">
        <v>150174</v>
      </c>
      <c r="F8" s="13">
        <f t="shared" ref="F8:F35" si="0">((E8*100)/D8)-100</f>
        <v>7.1921083812759576</v>
      </c>
      <c r="G8" s="1"/>
      <c r="H8" s="1"/>
      <c r="I8" s="1"/>
    </row>
    <row r="9" spans="1:12" x14ac:dyDescent="0.25">
      <c r="A9" s="8" t="s">
        <v>43</v>
      </c>
      <c r="B9" s="35">
        <v>18</v>
      </c>
      <c r="C9" s="35">
        <v>0</v>
      </c>
      <c r="D9" s="35">
        <v>162</v>
      </c>
      <c r="E9" s="35">
        <v>61</v>
      </c>
      <c r="F9" s="10">
        <f t="shared" si="0"/>
        <v>-62.345679012345677</v>
      </c>
      <c r="G9" s="1"/>
      <c r="H9" s="1"/>
      <c r="I9" s="1"/>
    </row>
    <row r="10" spans="1:12" x14ac:dyDescent="0.25">
      <c r="A10" s="11" t="s">
        <v>44</v>
      </c>
      <c r="B10" s="36">
        <v>762</v>
      </c>
      <c r="C10" s="36">
        <v>1027</v>
      </c>
      <c r="D10" s="36">
        <v>7609</v>
      </c>
      <c r="E10" s="36">
        <v>7014</v>
      </c>
      <c r="F10" s="17">
        <f t="shared" si="0"/>
        <v>-7.8196872125114965</v>
      </c>
      <c r="G10" s="1"/>
      <c r="H10" s="1"/>
      <c r="I10" s="1"/>
    </row>
    <row r="11" spans="1:12" x14ac:dyDescent="0.25">
      <c r="A11" s="8" t="s">
        <v>45</v>
      </c>
      <c r="B11" s="35">
        <v>314384</v>
      </c>
      <c r="C11" s="35">
        <v>311708</v>
      </c>
      <c r="D11" s="35">
        <v>2654993</v>
      </c>
      <c r="E11" s="35">
        <v>2868952</v>
      </c>
      <c r="F11" s="10">
        <f t="shared" si="0"/>
        <v>8.0587406445139464</v>
      </c>
      <c r="G11" s="1"/>
      <c r="H11" s="1"/>
      <c r="I11" s="1"/>
    </row>
    <row r="12" spans="1:12" x14ac:dyDescent="0.25">
      <c r="A12" s="11" t="s">
        <v>46</v>
      </c>
      <c r="B12" s="36">
        <v>13056</v>
      </c>
      <c r="C12" s="36">
        <v>13165.5</v>
      </c>
      <c r="D12" s="36">
        <v>126186</v>
      </c>
      <c r="E12" s="36">
        <v>117851</v>
      </c>
      <c r="F12" s="13">
        <f t="shared" si="0"/>
        <v>-6.6053286418461568</v>
      </c>
      <c r="G12" s="1"/>
      <c r="H12" s="1"/>
      <c r="I12" s="1"/>
    </row>
    <row r="13" spans="1:12" x14ac:dyDescent="0.25">
      <c r="A13" s="8" t="s">
        <v>47</v>
      </c>
      <c r="B13" s="35">
        <v>15005</v>
      </c>
      <c r="C13" s="35">
        <v>14949</v>
      </c>
      <c r="D13" s="35">
        <v>174902</v>
      </c>
      <c r="E13" s="35">
        <v>168776</v>
      </c>
      <c r="F13" s="10">
        <f t="shared" si="0"/>
        <v>-3.5025328469657353</v>
      </c>
      <c r="G13" s="1"/>
      <c r="H13" s="1"/>
      <c r="I13" s="1"/>
    </row>
    <row r="14" spans="1:12" x14ac:dyDescent="0.25">
      <c r="A14" s="11" t="s">
        <v>48</v>
      </c>
      <c r="B14" s="36">
        <v>199277</v>
      </c>
      <c r="C14" s="36">
        <v>228298</v>
      </c>
      <c r="D14" s="36">
        <v>1928077</v>
      </c>
      <c r="E14" s="36">
        <v>2172502.5</v>
      </c>
      <c r="F14" s="13">
        <f t="shared" si="0"/>
        <v>12.677164864266317</v>
      </c>
      <c r="G14" s="1"/>
      <c r="H14" s="1"/>
      <c r="I14" s="1"/>
    </row>
    <row r="15" spans="1:12" x14ac:dyDescent="0.25">
      <c r="A15" s="8" t="s">
        <v>49</v>
      </c>
      <c r="B15" s="35">
        <v>42752</v>
      </c>
      <c r="C15" s="35">
        <v>47627</v>
      </c>
      <c r="D15" s="35">
        <v>428474</v>
      </c>
      <c r="E15" s="35">
        <v>450259</v>
      </c>
      <c r="F15" s="10">
        <f t="shared" si="0"/>
        <v>5.0843225026489307</v>
      </c>
      <c r="G15" s="1"/>
      <c r="H15" s="1"/>
      <c r="I15" s="1"/>
    </row>
    <row r="16" spans="1:12" x14ac:dyDescent="0.25">
      <c r="A16" s="11" t="s">
        <v>50</v>
      </c>
      <c r="B16" s="36">
        <v>3564</v>
      </c>
      <c r="C16" s="36">
        <v>4306</v>
      </c>
      <c r="D16" s="36">
        <v>37907</v>
      </c>
      <c r="E16" s="36">
        <v>37823</v>
      </c>
      <c r="F16" s="13">
        <f t="shared" si="0"/>
        <v>-0.22159495607671431</v>
      </c>
      <c r="G16" s="1"/>
      <c r="H16" s="1"/>
      <c r="I16" s="1"/>
    </row>
    <row r="17" spans="1:9" x14ac:dyDescent="0.25">
      <c r="A17" s="8" t="s">
        <v>51</v>
      </c>
      <c r="B17" s="35">
        <v>7311</v>
      </c>
      <c r="C17" s="35">
        <v>8606</v>
      </c>
      <c r="D17" s="35">
        <v>56807</v>
      </c>
      <c r="E17" s="35">
        <v>85777</v>
      </c>
      <c r="F17" s="10">
        <f t="shared" si="0"/>
        <v>50.997236256095192</v>
      </c>
      <c r="G17" s="1"/>
      <c r="H17" s="1"/>
      <c r="I17" s="1"/>
    </row>
    <row r="18" spans="1:9" x14ac:dyDescent="0.25">
      <c r="A18" s="11" t="s">
        <v>52</v>
      </c>
      <c r="B18" s="36">
        <v>1074</v>
      </c>
      <c r="C18" s="36">
        <v>1273</v>
      </c>
      <c r="D18" s="36">
        <v>7982</v>
      </c>
      <c r="E18" s="36">
        <v>11440</v>
      </c>
      <c r="F18" s="13">
        <f t="shared" si="0"/>
        <v>43.322475570032566</v>
      </c>
      <c r="G18" s="1"/>
      <c r="H18" s="1"/>
      <c r="I18" s="1"/>
    </row>
    <row r="19" spans="1:9" x14ac:dyDescent="0.25">
      <c r="A19" s="8" t="s">
        <v>53</v>
      </c>
      <c r="B19" s="35">
        <v>23</v>
      </c>
      <c r="C19" s="35">
        <v>614</v>
      </c>
      <c r="D19" s="35">
        <v>160</v>
      </c>
      <c r="E19" s="35">
        <v>7981</v>
      </c>
      <c r="F19" s="10">
        <f t="shared" si="0"/>
        <v>4888.125</v>
      </c>
      <c r="G19" s="1"/>
      <c r="H19" s="1"/>
      <c r="I19" s="1"/>
    </row>
    <row r="20" spans="1:9" x14ac:dyDescent="0.25">
      <c r="A20" s="11" t="s">
        <v>54</v>
      </c>
      <c r="B20" s="36">
        <v>1000</v>
      </c>
      <c r="C20" s="36">
        <v>1527</v>
      </c>
      <c r="D20" s="36">
        <v>5966</v>
      </c>
      <c r="E20" s="36">
        <v>9308</v>
      </c>
      <c r="F20" s="13">
        <f t="shared" si="0"/>
        <v>56.017432115320133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110350</v>
      </c>
      <c r="C22" s="36">
        <v>136543</v>
      </c>
      <c r="D22" s="36">
        <v>1065132</v>
      </c>
      <c r="E22" s="36">
        <v>1103531</v>
      </c>
      <c r="F22" s="13">
        <f t="shared" si="0"/>
        <v>3.6050930776654866</v>
      </c>
      <c r="G22" s="1"/>
      <c r="H22" s="1"/>
      <c r="I22" s="1"/>
    </row>
    <row r="23" spans="1:9" x14ac:dyDescent="0.25">
      <c r="A23" s="8" t="s">
        <v>57</v>
      </c>
      <c r="B23" s="35">
        <v>48634</v>
      </c>
      <c r="C23" s="35">
        <v>43129</v>
      </c>
      <c r="D23" s="35">
        <v>366037</v>
      </c>
      <c r="E23" s="35">
        <v>484049</v>
      </c>
      <c r="F23" s="10">
        <f t="shared" si="0"/>
        <v>32.240456565866282</v>
      </c>
      <c r="G23" s="1"/>
      <c r="H23" s="1"/>
      <c r="I23" s="1"/>
    </row>
    <row r="24" spans="1:9" x14ac:dyDescent="0.25">
      <c r="A24" s="11" t="s">
        <v>58</v>
      </c>
      <c r="B24" s="36">
        <v>3843</v>
      </c>
      <c r="C24" s="36">
        <v>3574</v>
      </c>
      <c r="D24" s="36">
        <v>31693</v>
      </c>
      <c r="E24" s="36">
        <v>38454</v>
      </c>
      <c r="F24" s="13">
        <f t="shared" si="0"/>
        <v>21.332786419714139</v>
      </c>
      <c r="G24" s="1"/>
      <c r="H24" s="1"/>
      <c r="I24" s="1"/>
    </row>
    <row r="25" spans="1:9" x14ac:dyDescent="0.25">
      <c r="A25" s="8" t="s">
        <v>59</v>
      </c>
      <c r="B25" s="35">
        <v>1765</v>
      </c>
      <c r="C25" s="35">
        <v>2373</v>
      </c>
      <c r="D25" s="35">
        <v>17192</v>
      </c>
      <c r="E25" s="35">
        <v>18132</v>
      </c>
      <c r="F25" s="10">
        <f t="shared" si="0"/>
        <v>5.467659376454165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13</v>
      </c>
      <c r="E26" s="36">
        <v>2</v>
      </c>
      <c r="F26" s="13">
        <f t="shared" si="0"/>
        <v>-84.615384615384613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42616</v>
      </c>
      <c r="C28" s="36">
        <v>43282</v>
      </c>
      <c r="D28" s="36">
        <v>384051</v>
      </c>
      <c r="E28" s="36">
        <v>406697</v>
      </c>
      <c r="F28" s="13">
        <f t="shared" si="0"/>
        <v>5.8966126894605111</v>
      </c>
      <c r="G28" s="1"/>
      <c r="H28" s="1"/>
      <c r="I28" s="1"/>
    </row>
    <row r="29" spans="1:9" x14ac:dyDescent="0.25">
      <c r="A29" s="8" t="s">
        <v>63</v>
      </c>
      <c r="B29" s="35">
        <v>14</v>
      </c>
      <c r="C29" s="35">
        <v>70</v>
      </c>
      <c r="D29" s="35">
        <v>108</v>
      </c>
      <c r="E29" s="35">
        <v>212</v>
      </c>
      <c r="F29" s="10">
        <f t="shared" si="0"/>
        <v>96.296296296296305</v>
      </c>
      <c r="G29" s="1"/>
      <c r="H29" s="1"/>
      <c r="I29" s="1"/>
    </row>
    <row r="30" spans="1:9" x14ac:dyDescent="0.25">
      <c r="A30" s="11" t="s">
        <v>64</v>
      </c>
      <c r="B30" s="36">
        <v>11082</v>
      </c>
      <c r="C30" s="36">
        <v>11080</v>
      </c>
      <c r="D30" s="36">
        <v>99669</v>
      </c>
      <c r="E30" s="36">
        <v>112529</v>
      </c>
      <c r="F30" s="13">
        <f t="shared" si="0"/>
        <v>12.902707963358722</v>
      </c>
      <c r="G30" s="1"/>
      <c r="H30" s="1"/>
      <c r="I30" s="1"/>
    </row>
    <row r="31" spans="1:9" x14ac:dyDescent="0.25">
      <c r="A31" s="8" t="s">
        <v>65</v>
      </c>
      <c r="B31" s="35">
        <v>1558</v>
      </c>
      <c r="C31" s="35">
        <v>4219</v>
      </c>
      <c r="D31" s="35">
        <v>6889.5</v>
      </c>
      <c r="E31" s="35">
        <v>37156</v>
      </c>
      <c r="F31" s="10">
        <f t="shared" si="0"/>
        <v>439.31344800058059</v>
      </c>
      <c r="G31" s="1"/>
      <c r="H31" s="1"/>
      <c r="I31" s="1"/>
    </row>
    <row r="32" spans="1:9" x14ac:dyDescent="0.25">
      <c r="A32" s="11" t="s">
        <v>66</v>
      </c>
      <c r="B32" s="36">
        <v>216016</v>
      </c>
      <c r="C32" s="36">
        <v>276596</v>
      </c>
      <c r="D32" s="36">
        <v>2188843</v>
      </c>
      <c r="E32" s="36">
        <v>2528831</v>
      </c>
      <c r="F32" s="13">
        <f t="shared" si="0"/>
        <v>15.532772336800761</v>
      </c>
      <c r="G32" s="1"/>
      <c r="H32" s="1"/>
      <c r="I32" s="1"/>
    </row>
    <row r="33" spans="1:9" x14ac:dyDescent="0.25">
      <c r="A33" s="8" t="s">
        <v>67</v>
      </c>
      <c r="B33" s="35">
        <v>18868</v>
      </c>
      <c r="C33" s="35">
        <v>23246</v>
      </c>
      <c r="D33" s="35">
        <v>189916</v>
      </c>
      <c r="E33" s="35">
        <v>201350</v>
      </c>
      <c r="F33" s="10">
        <f t="shared" si="0"/>
        <v>6.0205564565386851</v>
      </c>
      <c r="G33" s="1"/>
      <c r="H33" s="1"/>
      <c r="I33" s="1"/>
    </row>
    <row r="34" spans="1:9" x14ac:dyDescent="0.25">
      <c r="A34" s="11" t="s">
        <v>68</v>
      </c>
      <c r="B34" s="36">
        <v>19</v>
      </c>
      <c r="C34" s="36">
        <v>0</v>
      </c>
      <c r="D34" s="36">
        <v>150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1068656</v>
      </c>
      <c r="C35" s="15">
        <f t="shared" ref="C35:E35" si="1">SUM(C7:C34)</f>
        <v>1192100.5</v>
      </c>
      <c r="D35" s="15">
        <f t="shared" si="1"/>
        <v>9919525.5</v>
      </c>
      <c r="E35" s="15">
        <f t="shared" si="1"/>
        <v>11026194.5</v>
      </c>
      <c r="F35" s="16">
        <f t="shared" si="0"/>
        <v>11.156471143705417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7333</v>
      </c>
      <c r="C38" s="41">
        <f>D7</f>
        <v>504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2868952</v>
      </c>
      <c r="G38" s="42">
        <f>LOOKUP(E38,$A$38:$A$65,$C$38:$C$65)</f>
        <v>2654993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150174</v>
      </c>
      <c r="C39" s="41">
        <f t="shared" ref="C39:C65" si="5">D8</f>
        <v>140098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2528831</v>
      </c>
      <c r="G39" s="42">
        <f t="shared" ref="G39:G65" si="8">LOOKUP(E39,$A$38:$A$65,$C$38:$C$65)</f>
        <v>2188843</v>
      </c>
    </row>
    <row r="40" spans="1:9" x14ac:dyDescent="0.25">
      <c r="A40" s="42" t="str">
        <f t="shared" si="3"/>
        <v>ALMERIA</v>
      </c>
      <c r="B40" s="41">
        <f t="shared" si="4"/>
        <v>61</v>
      </c>
      <c r="C40" s="41">
        <f t="shared" si="5"/>
        <v>162</v>
      </c>
      <c r="D40" s="41">
        <f t="shared" si="6"/>
        <v>24</v>
      </c>
      <c r="E40" s="42" t="str">
        <f t="shared" si="2"/>
        <v>BARCELONA</v>
      </c>
      <c r="F40" s="42">
        <f t="shared" si="7"/>
        <v>2172502.5</v>
      </c>
      <c r="G40" s="42">
        <f t="shared" si="8"/>
        <v>1928077</v>
      </c>
    </row>
    <row r="41" spans="1:9" x14ac:dyDescent="0.25">
      <c r="A41" s="42" t="str">
        <f t="shared" si="3"/>
        <v>AVILES</v>
      </c>
      <c r="B41" s="41">
        <f t="shared" si="4"/>
        <v>7014</v>
      </c>
      <c r="C41" s="41">
        <f t="shared" si="5"/>
        <v>7609</v>
      </c>
      <c r="D41" s="41">
        <f t="shared" si="6"/>
        <v>22</v>
      </c>
      <c r="E41" s="42" t="str">
        <f t="shared" si="2"/>
        <v>LAS PALMAS</v>
      </c>
      <c r="F41" s="42">
        <f t="shared" si="7"/>
        <v>1103531</v>
      </c>
      <c r="G41" s="42">
        <f t="shared" si="8"/>
        <v>1065132</v>
      </c>
    </row>
    <row r="42" spans="1:9" x14ac:dyDescent="0.25">
      <c r="A42" s="42" t="str">
        <f t="shared" si="3"/>
        <v>BAHIA DE ALGECIRAS</v>
      </c>
      <c r="B42" s="41">
        <f t="shared" si="4"/>
        <v>2868952</v>
      </c>
      <c r="C42" s="41">
        <f t="shared" si="5"/>
        <v>2654993</v>
      </c>
      <c r="D42" s="41">
        <f t="shared" si="6"/>
        <v>1</v>
      </c>
      <c r="E42" s="42" t="str">
        <f t="shared" si="2"/>
        <v>MALAGA</v>
      </c>
      <c r="F42" s="42">
        <f t="shared" si="7"/>
        <v>484049</v>
      </c>
      <c r="G42" s="42">
        <f t="shared" si="8"/>
        <v>366037</v>
      </c>
    </row>
    <row r="43" spans="1:9" x14ac:dyDescent="0.25">
      <c r="A43" s="42" t="str">
        <f t="shared" si="3"/>
        <v>BAHIA DE CADIZ</v>
      </c>
      <c r="B43" s="41">
        <f t="shared" si="4"/>
        <v>117851</v>
      </c>
      <c r="C43" s="41">
        <f t="shared" si="5"/>
        <v>126186</v>
      </c>
      <c r="D43" s="41">
        <f t="shared" si="6"/>
        <v>11</v>
      </c>
      <c r="E43" s="42" t="str">
        <f t="shared" si="2"/>
        <v>BILBAO</v>
      </c>
      <c r="F43" s="42">
        <f t="shared" si="7"/>
        <v>450259</v>
      </c>
      <c r="G43" s="42">
        <f t="shared" si="8"/>
        <v>428474</v>
      </c>
    </row>
    <row r="44" spans="1:9" x14ac:dyDescent="0.25">
      <c r="A44" s="42" t="str">
        <f t="shared" si="3"/>
        <v>BALEARES</v>
      </c>
      <c r="B44" s="41">
        <f t="shared" si="4"/>
        <v>168776</v>
      </c>
      <c r="C44" s="41">
        <f t="shared" si="5"/>
        <v>174902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406697</v>
      </c>
      <c r="G44" s="42">
        <f t="shared" si="8"/>
        <v>384051</v>
      </c>
    </row>
    <row r="45" spans="1:9" x14ac:dyDescent="0.25">
      <c r="A45" s="42" t="str">
        <f t="shared" si="3"/>
        <v>BARCELONA</v>
      </c>
      <c r="B45" s="41">
        <f t="shared" si="4"/>
        <v>2172502.5</v>
      </c>
      <c r="C45" s="41">
        <f t="shared" si="5"/>
        <v>1928077</v>
      </c>
      <c r="D45" s="41">
        <f t="shared" si="6"/>
        <v>3</v>
      </c>
      <c r="E45" s="42" t="str">
        <f t="shared" si="2"/>
        <v>VIGO</v>
      </c>
      <c r="F45" s="42">
        <f t="shared" si="7"/>
        <v>201350</v>
      </c>
      <c r="G45" s="42">
        <f t="shared" si="8"/>
        <v>189916</v>
      </c>
    </row>
    <row r="46" spans="1:9" x14ac:dyDescent="0.25">
      <c r="A46" s="42" t="str">
        <f t="shared" si="3"/>
        <v>BILBAO</v>
      </c>
      <c r="B46" s="41">
        <f t="shared" si="4"/>
        <v>450259</v>
      </c>
      <c r="C46" s="41">
        <f t="shared" si="5"/>
        <v>428474</v>
      </c>
      <c r="D46" s="41">
        <f t="shared" si="6"/>
        <v>6</v>
      </c>
      <c r="E46" s="42" t="str">
        <f t="shared" si="2"/>
        <v>BALEARES</v>
      </c>
      <c r="F46" s="42">
        <f t="shared" si="7"/>
        <v>168776</v>
      </c>
      <c r="G46" s="42">
        <f t="shared" si="8"/>
        <v>174902</v>
      </c>
    </row>
    <row r="47" spans="1:9" x14ac:dyDescent="0.25">
      <c r="A47" s="42" t="str">
        <f t="shared" si="3"/>
        <v>CARTAGENA</v>
      </c>
      <c r="B47" s="41">
        <f t="shared" si="4"/>
        <v>37823</v>
      </c>
      <c r="C47" s="41">
        <f t="shared" si="5"/>
        <v>37907</v>
      </c>
      <c r="D47" s="41">
        <f t="shared" si="6"/>
        <v>15</v>
      </c>
      <c r="E47" s="42" t="str">
        <f t="shared" si="2"/>
        <v>ALICANTE</v>
      </c>
      <c r="F47" s="42">
        <f t="shared" si="7"/>
        <v>150174</v>
      </c>
      <c r="G47" s="42">
        <f t="shared" si="8"/>
        <v>140098</v>
      </c>
    </row>
    <row r="48" spans="1:9" x14ac:dyDescent="0.25">
      <c r="A48" s="42" t="str">
        <f t="shared" si="3"/>
        <v>CASTELLON</v>
      </c>
      <c r="B48" s="41">
        <f t="shared" si="4"/>
        <v>85777</v>
      </c>
      <c r="C48" s="41">
        <f t="shared" si="5"/>
        <v>56807</v>
      </c>
      <c r="D48" s="41">
        <f t="shared" si="6"/>
        <v>13</v>
      </c>
      <c r="E48" s="42" t="str">
        <f t="shared" si="2"/>
        <v>BAHIA DE CADIZ</v>
      </c>
      <c r="F48" s="42">
        <f t="shared" si="7"/>
        <v>117851</v>
      </c>
      <c r="G48" s="42">
        <f t="shared" si="8"/>
        <v>126186</v>
      </c>
    </row>
    <row r="49" spans="1:7" x14ac:dyDescent="0.25">
      <c r="A49" s="42" t="str">
        <f t="shared" si="3"/>
        <v>CEUTA</v>
      </c>
      <c r="B49" s="41">
        <f t="shared" si="4"/>
        <v>11440</v>
      </c>
      <c r="C49" s="41">
        <f t="shared" si="5"/>
        <v>7982</v>
      </c>
      <c r="D49" s="41">
        <f t="shared" si="6"/>
        <v>18</v>
      </c>
      <c r="E49" s="42" t="str">
        <f t="shared" si="2"/>
        <v>SEVILLA</v>
      </c>
      <c r="F49" s="42">
        <f t="shared" si="7"/>
        <v>112529</v>
      </c>
      <c r="G49" s="42">
        <f t="shared" si="8"/>
        <v>99669</v>
      </c>
    </row>
    <row r="50" spans="1:7" x14ac:dyDescent="0.25">
      <c r="A50" s="42" t="str">
        <f t="shared" si="3"/>
        <v>FERROL-SAN CIBRAO</v>
      </c>
      <c r="B50" s="41">
        <f t="shared" si="4"/>
        <v>7981</v>
      </c>
      <c r="C50" s="41">
        <f t="shared" si="5"/>
        <v>160</v>
      </c>
      <c r="D50" s="41">
        <f t="shared" si="6"/>
        <v>20</v>
      </c>
      <c r="E50" s="42" t="str">
        <f t="shared" si="2"/>
        <v>CASTELLON</v>
      </c>
      <c r="F50" s="42">
        <f t="shared" si="7"/>
        <v>85777</v>
      </c>
      <c r="G50" s="42">
        <f t="shared" si="8"/>
        <v>56807</v>
      </c>
    </row>
    <row r="51" spans="1:7" x14ac:dyDescent="0.25">
      <c r="A51" s="42" t="str">
        <f t="shared" si="3"/>
        <v>GIJON</v>
      </c>
      <c r="B51" s="41">
        <f t="shared" si="4"/>
        <v>9308</v>
      </c>
      <c r="C51" s="41">
        <f t="shared" si="5"/>
        <v>5966</v>
      </c>
      <c r="D51" s="41">
        <f t="shared" si="6"/>
        <v>19</v>
      </c>
      <c r="E51" s="42" t="str">
        <f t="shared" si="2"/>
        <v>MARIN Y RIA DE PONTEVEDRA</v>
      </c>
      <c r="F51" s="42">
        <f t="shared" si="7"/>
        <v>38454</v>
      </c>
      <c r="G51" s="42">
        <f t="shared" si="8"/>
        <v>31693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37823</v>
      </c>
      <c r="G52" s="42">
        <f t="shared" si="8"/>
        <v>37907</v>
      </c>
    </row>
    <row r="53" spans="1:7" x14ac:dyDescent="0.25">
      <c r="A53" s="42" t="str">
        <f t="shared" si="3"/>
        <v>LAS PALMAS</v>
      </c>
      <c r="B53" s="41">
        <f t="shared" si="4"/>
        <v>1103531</v>
      </c>
      <c r="C53" s="41">
        <f t="shared" si="5"/>
        <v>1065132</v>
      </c>
      <c r="D53" s="41">
        <f t="shared" si="6"/>
        <v>4</v>
      </c>
      <c r="E53" s="42" t="str">
        <f t="shared" si="2"/>
        <v>TARRAGONA</v>
      </c>
      <c r="F53" s="42">
        <f t="shared" si="7"/>
        <v>37156</v>
      </c>
      <c r="G53" s="42">
        <f t="shared" si="8"/>
        <v>6889.5</v>
      </c>
    </row>
    <row r="54" spans="1:7" x14ac:dyDescent="0.25">
      <c r="A54" s="42" t="str">
        <f t="shared" si="3"/>
        <v>MALAGA</v>
      </c>
      <c r="B54" s="41">
        <f t="shared" si="4"/>
        <v>484049</v>
      </c>
      <c r="C54" s="41">
        <f t="shared" si="5"/>
        <v>366037</v>
      </c>
      <c r="D54" s="41">
        <f t="shared" si="6"/>
        <v>5</v>
      </c>
      <c r="E54" s="42" t="str">
        <f t="shared" si="2"/>
        <v>MELILLA</v>
      </c>
      <c r="F54" s="42">
        <f t="shared" si="7"/>
        <v>18132</v>
      </c>
      <c r="G54" s="42">
        <f t="shared" si="8"/>
        <v>17192</v>
      </c>
    </row>
    <row r="55" spans="1:7" x14ac:dyDescent="0.25">
      <c r="A55" s="42" t="str">
        <f t="shared" si="3"/>
        <v>MARIN Y RIA DE PONTEVEDRA</v>
      </c>
      <c r="B55" s="41">
        <f t="shared" si="4"/>
        <v>38454</v>
      </c>
      <c r="C55" s="41">
        <f t="shared" si="5"/>
        <v>31693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11440</v>
      </c>
      <c r="G55" s="42">
        <f t="shared" si="8"/>
        <v>7982</v>
      </c>
    </row>
    <row r="56" spans="1:7" x14ac:dyDescent="0.25">
      <c r="A56" s="42" t="str">
        <f t="shared" si="3"/>
        <v>MELILLA</v>
      </c>
      <c r="B56" s="41">
        <f t="shared" si="4"/>
        <v>18132</v>
      </c>
      <c r="C56" s="41">
        <f t="shared" si="5"/>
        <v>17192</v>
      </c>
      <c r="D56" s="41">
        <f t="shared" si="6"/>
        <v>17</v>
      </c>
      <c r="E56" s="42" t="str">
        <f t="shared" si="2"/>
        <v>GIJON</v>
      </c>
      <c r="F56" s="42">
        <f t="shared" si="9"/>
        <v>9308</v>
      </c>
      <c r="G56" s="42">
        <f t="shared" si="8"/>
        <v>5966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13</v>
      </c>
      <c r="D57" s="41">
        <f t="shared" si="6"/>
        <v>25</v>
      </c>
      <c r="E57" s="42" t="str">
        <f t="shared" si="2"/>
        <v>FERROL-SAN CIBRAO</v>
      </c>
      <c r="F57" s="42">
        <f t="shared" si="9"/>
        <v>7981</v>
      </c>
      <c r="G57" s="42">
        <f t="shared" si="8"/>
        <v>160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5</v>
      </c>
      <c r="D58" s="41">
        <f t="shared" si="6"/>
        <v>28</v>
      </c>
      <c r="E58" s="42" t="str">
        <f t="shared" si="2"/>
        <v>A CORUÑA</v>
      </c>
      <c r="F58" s="42">
        <f t="shared" si="9"/>
        <v>7333</v>
      </c>
      <c r="G58" s="42">
        <f t="shared" si="8"/>
        <v>504</v>
      </c>
    </row>
    <row r="59" spans="1:7" x14ac:dyDescent="0.25">
      <c r="A59" s="42" t="str">
        <f t="shared" si="3"/>
        <v>SANTA CRUZ DE TENERIFE</v>
      </c>
      <c r="B59" s="41">
        <f t="shared" si="4"/>
        <v>406697</v>
      </c>
      <c r="C59" s="41">
        <f t="shared" si="5"/>
        <v>384051</v>
      </c>
      <c r="D59" s="41">
        <f t="shared" si="6"/>
        <v>7</v>
      </c>
      <c r="E59" s="42" t="str">
        <f t="shared" si="2"/>
        <v>AVILES</v>
      </c>
      <c r="F59" s="42">
        <f t="shared" si="9"/>
        <v>7014</v>
      </c>
      <c r="G59" s="42">
        <f t="shared" si="8"/>
        <v>7609</v>
      </c>
    </row>
    <row r="60" spans="1:7" x14ac:dyDescent="0.25">
      <c r="A60" s="42" t="str">
        <f t="shared" si="3"/>
        <v>SANTANDER</v>
      </c>
      <c r="B60" s="41">
        <f t="shared" si="4"/>
        <v>212</v>
      </c>
      <c r="C60" s="41">
        <f t="shared" si="5"/>
        <v>108</v>
      </c>
      <c r="D60" s="41">
        <f t="shared" si="6"/>
        <v>23</v>
      </c>
      <c r="E60" s="42" t="str">
        <f t="shared" si="2"/>
        <v>SANTANDER</v>
      </c>
      <c r="F60" s="42">
        <f t="shared" si="9"/>
        <v>212</v>
      </c>
      <c r="G60" s="42">
        <f t="shared" si="8"/>
        <v>108</v>
      </c>
    </row>
    <row r="61" spans="1:7" x14ac:dyDescent="0.25">
      <c r="A61" s="42" t="str">
        <f t="shared" si="3"/>
        <v>SEVILLA</v>
      </c>
      <c r="B61" s="41">
        <f t="shared" si="4"/>
        <v>112529</v>
      </c>
      <c r="C61" s="41">
        <f t="shared" si="5"/>
        <v>99669</v>
      </c>
      <c r="D61" s="41">
        <f t="shared" si="6"/>
        <v>12</v>
      </c>
      <c r="E61" s="42" t="str">
        <f t="shared" si="2"/>
        <v>ALMERIA</v>
      </c>
      <c r="F61" s="42">
        <f t="shared" si="9"/>
        <v>61</v>
      </c>
      <c r="G61" s="42">
        <f t="shared" si="8"/>
        <v>162</v>
      </c>
    </row>
    <row r="62" spans="1:7" x14ac:dyDescent="0.25">
      <c r="A62" s="42" t="str">
        <f t="shared" si="3"/>
        <v>TARRAGONA</v>
      </c>
      <c r="B62" s="41">
        <f t="shared" si="4"/>
        <v>37156</v>
      </c>
      <c r="C62" s="41">
        <f t="shared" si="5"/>
        <v>6889.5</v>
      </c>
      <c r="D62" s="41">
        <f t="shared" si="6"/>
        <v>16</v>
      </c>
      <c r="E62" s="42" t="str">
        <f t="shared" si="2"/>
        <v>MOTRIL</v>
      </c>
      <c r="F62" s="42">
        <f t="shared" si="9"/>
        <v>2</v>
      </c>
      <c r="G62" s="42">
        <f t="shared" si="8"/>
        <v>13</v>
      </c>
    </row>
    <row r="63" spans="1:7" x14ac:dyDescent="0.25">
      <c r="A63" s="42" t="str">
        <f t="shared" si="3"/>
        <v>VALENCIA</v>
      </c>
      <c r="B63" s="41">
        <f t="shared" si="4"/>
        <v>2528831</v>
      </c>
      <c r="C63" s="41">
        <f t="shared" si="5"/>
        <v>2188843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201350</v>
      </c>
      <c r="C64" s="41">
        <f t="shared" si="5"/>
        <v>189916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150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4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300590</v>
      </c>
      <c r="C11" s="37">
        <v>298595</v>
      </c>
      <c r="D11" s="37">
        <v>2341567</v>
      </c>
      <c r="E11" s="37">
        <v>2730711</v>
      </c>
      <c r="F11" s="10">
        <f t="shared" si="0"/>
        <v>16.618956450957839</v>
      </c>
      <c r="G11" s="1"/>
      <c r="H11" s="1"/>
      <c r="I11" s="1"/>
    </row>
    <row r="12" spans="1:12" x14ac:dyDescent="0.25">
      <c r="A12" s="11" t="s">
        <v>46</v>
      </c>
      <c r="B12" s="38">
        <v>2649</v>
      </c>
      <c r="C12" s="38">
        <v>117</v>
      </c>
      <c r="D12" s="38">
        <v>21099</v>
      </c>
      <c r="E12" s="38">
        <v>7519</v>
      </c>
      <c r="F12" s="13">
        <f t="shared" si="0"/>
        <v>-64.363239963979339</v>
      </c>
      <c r="G12" s="1"/>
      <c r="H12" s="1"/>
      <c r="I12" s="1"/>
    </row>
    <row r="13" spans="1:12" x14ac:dyDescent="0.25">
      <c r="A13" s="8" t="s">
        <v>47</v>
      </c>
      <c r="B13" s="37">
        <v>45</v>
      </c>
      <c r="C13" s="37">
        <v>60</v>
      </c>
      <c r="D13" s="37">
        <v>608</v>
      </c>
      <c r="E13" s="37">
        <v>619</v>
      </c>
      <c r="F13" s="10">
        <f t="shared" si="0"/>
        <v>1.8092105263157947</v>
      </c>
      <c r="G13" s="1"/>
      <c r="H13" s="1"/>
      <c r="I13" s="1"/>
    </row>
    <row r="14" spans="1:12" x14ac:dyDescent="0.25">
      <c r="A14" s="11" t="s">
        <v>48</v>
      </c>
      <c r="B14" s="38">
        <v>71279</v>
      </c>
      <c r="C14" s="38">
        <v>85764.5</v>
      </c>
      <c r="D14" s="38">
        <v>715132</v>
      </c>
      <c r="E14" s="38">
        <v>817303.5</v>
      </c>
      <c r="F14" s="13">
        <f t="shared" si="0"/>
        <v>14.287082664459149</v>
      </c>
      <c r="G14" s="1"/>
      <c r="H14" s="1"/>
      <c r="I14" s="1"/>
    </row>
    <row r="15" spans="1:12" x14ac:dyDescent="0.25">
      <c r="A15" s="8" t="s">
        <v>49</v>
      </c>
      <c r="B15" s="37">
        <v>471</v>
      </c>
      <c r="C15" s="37">
        <v>257</v>
      </c>
      <c r="D15" s="37">
        <v>7035</v>
      </c>
      <c r="E15" s="37">
        <v>3797</v>
      </c>
      <c r="F15" s="10">
        <f t="shared" si="0"/>
        <v>-46.027007818052596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2</v>
      </c>
      <c r="D17" s="37">
        <v>127</v>
      </c>
      <c r="E17" s="37">
        <v>88</v>
      </c>
      <c r="F17" s="10">
        <f t="shared" si="0"/>
        <v>-30.70866141732283</v>
      </c>
      <c r="G17" s="1"/>
      <c r="H17" s="1"/>
      <c r="I17" s="1"/>
    </row>
    <row r="18" spans="1:9" x14ac:dyDescent="0.25">
      <c r="A18" s="11" t="s">
        <v>52</v>
      </c>
      <c r="B18" s="38">
        <v>15</v>
      </c>
      <c r="C18" s="38">
        <v>0</v>
      </c>
      <c r="D18" s="38">
        <v>40</v>
      </c>
      <c r="E18" s="38">
        <v>72</v>
      </c>
      <c r="F18" s="17">
        <f t="shared" si="0"/>
        <v>80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64753</v>
      </c>
      <c r="C22" s="38">
        <v>79655</v>
      </c>
      <c r="D22" s="38">
        <v>627401</v>
      </c>
      <c r="E22" s="38">
        <v>659903</v>
      </c>
      <c r="F22" s="13">
        <f t="shared" si="0"/>
        <v>5.1804189027432272</v>
      </c>
      <c r="G22" s="1"/>
      <c r="H22" s="1"/>
      <c r="I22" s="1"/>
    </row>
    <row r="23" spans="1:9" x14ac:dyDescent="0.25">
      <c r="A23" s="8" t="s">
        <v>57</v>
      </c>
      <c r="B23" s="37">
        <v>47617</v>
      </c>
      <c r="C23" s="37">
        <v>41844</v>
      </c>
      <c r="D23" s="37">
        <v>354991</v>
      </c>
      <c r="E23" s="37">
        <v>467127</v>
      </c>
      <c r="F23" s="10">
        <f t="shared" si="0"/>
        <v>31.588406466642823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2</v>
      </c>
      <c r="D24" s="38">
        <v>22</v>
      </c>
      <c r="E24" s="38">
        <v>814</v>
      </c>
      <c r="F24" s="13">
        <f t="shared" si="0"/>
        <v>3600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2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2069</v>
      </c>
      <c r="C28" s="38">
        <v>2369</v>
      </c>
      <c r="D28" s="38">
        <v>18541</v>
      </c>
      <c r="E28" s="38">
        <v>21262</v>
      </c>
      <c r="F28" s="13">
        <f t="shared" si="0"/>
        <v>14.675583841216763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2</v>
      </c>
      <c r="C31" s="37">
        <v>41</v>
      </c>
      <c r="D31" s="37">
        <v>1054</v>
      </c>
      <c r="E31" s="37">
        <v>429</v>
      </c>
      <c r="F31" s="10">
        <f t="shared" si="0"/>
        <v>-59.297912713472485</v>
      </c>
      <c r="G31" s="1"/>
      <c r="H31" s="1"/>
      <c r="I31" s="1"/>
    </row>
    <row r="32" spans="1:9" x14ac:dyDescent="0.25">
      <c r="A32" s="11" t="s">
        <v>66</v>
      </c>
      <c r="B32" s="38">
        <v>73825</v>
      </c>
      <c r="C32" s="38">
        <v>92591</v>
      </c>
      <c r="D32" s="38">
        <v>668054</v>
      </c>
      <c r="E32" s="38">
        <v>852007</v>
      </c>
      <c r="F32" s="13">
        <f t="shared" si="0"/>
        <v>27.535648315854701</v>
      </c>
      <c r="G32" s="1"/>
      <c r="H32" s="1"/>
      <c r="I32" s="1"/>
    </row>
    <row r="33" spans="1:9" x14ac:dyDescent="0.25">
      <c r="A33" s="8" t="s">
        <v>67</v>
      </c>
      <c r="B33" s="37">
        <v>626</v>
      </c>
      <c r="C33" s="37">
        <v>182</v>
      </c>
      <c r="D33" s="37">
        <v>2858</v>
      </c>
      <c r="E33" s="37">
        <v>1960</v>
      </c>
      <c r="F33" s="10">
        <f t="shared" si="0"/>
        <v>-31.420573827851641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563941</v>
      </c>
      <c r="C35" s="15">
        <f t="shared" ref="C35:E35" si="1">SUM(C7:C34)</f>
        <v>601479.5</v>
      </c>
      <c r="D35" s="15">
        <f t="shared" si="1"/>
        <v>4758536</v>
      </c>
      <c r="E35" s="15">
        <f t="shared" si="1"/>
        <v>5563618.5</v>
      </c>
      <c r="F35" s="16">
        <f t="shared" si="0"/>
        <v>16.918701466165217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2730711</v>
      </c>
      <c r="G38" s="42">
        <f>LOOKUP(E38,$A$38:$A$65,$C$38:$C$65)</f>
        <v>2341567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4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852007</v>
      </c>
      <c r="G39" s="42">
        <f t="shared" ref="G39:G65" si="8">LOOKUP(E39,$A$38:$A$65,$C$38:$C$65)</f>
        <v>668054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817303.5</v>
      </c>
      <c r="G40" s="42">
        <f t="shared" si="8"/>
        <v>715132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659903</v>
      </c>
      <c r="G41" s="42">
        <f t="shared" si="8"/>
        <v>627401</v>
      </c>
    </row>
    <row r="42" spans="1:9" x14ac:dyDescent="0.25">
      <c r="A42" s="42" t="str">
        <f t="shared" si="3"/>
        <v>BAHIA DE ALGECIRAS</v>
      </c>
      <c r="B42" s="41">
        <f t="shared" si="4"/>
        <v>2730711</v>
      </c>
      <c r="C42" s="41">
        <f t="shared" si="5"/>
        <v>2341567</v>
      </c>
      <c r="D42" s="41">
        <f t="shared" si="6"/>
        <v>1</v>
      </c>
      <c r="E42" s="42" t="str">
        <f t="shared" si="2"/>
        <v>MALAGA</v>
      </c>
      <c r="F42" s="42">
        <f t="shared" si="7"/>
        <v>467127</v>
      </c>
      <c r="G42" s="42">
        <f t="shared" si="8"/>
        <v>354991</v>
      </c>
    </row>
    <row r="43" spans="1:9" x14ac:dyDescent="0.25">
      <c r="A43" s="42" t="str">
        <f t="shared" si="3"/>
        <v>BAHIA DE CADIZ</v>
      </c>
      <c r="B43" s="41">
        <f t="shared" si="4"/>
        <v>7519</v>
      </c>
      <c r="C43" s="41">
        <f t="shared" si="5"/>
        <v>21099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21262</v>
      </c>
      <c r="G43" s="42">
        <f t="shared" si="8"/>
        <v>18541</v>
      </c>
    </row>
    <row r="44" spans="1:9" x14ac:dyDescent="0.25">
      <c r="A44" s="42" t="str">
        <f t="shared" si="3"/>
        <v>BALEARES</v>
      </c>
      <c r="B44" s="41">
        <f t="shared" si="4"/>
        <v>619</v>
      </c>
      <c r="C44" s="41">
        <f t="shared" si="5"/>
        <v>608</v>
      </c>
      <c r="D44" s="41">
        <f t="shared" si="6"/>
        <v>11</v>
      </c>
      <c r="E44" s="42" t="str">
        <f t="shared" si="2"/>
        <v>BAHIA DE CADIZ</v>
      </c>
      <c r="F44" s="42">
        <f t="shared" si="7"/>
        <v>7519</v>
      </c>
      <c r="G44" s="42">
        <f t="shared" si="8"/>
        <v>21099</v>
      </c>
    </row>
    <row r="45" spans="1:9" x14ac:dyDescent="0.25">
      <c r="A45" s="42" t="str">
        <f t="shared" si="3"/>
        <v>BARCELONA</v>
      </c>
      <c r="B45" s="41">
        <f t="shared" si="4"/>
        <v>817303.5</v>
      </c>
      <c r="C45" s="41">
        <f t="shared" si="5"/>
        <v>715132</v>
      </c>
      <c r="D45" s="41">
        <f t="shared" si="6"/>
        <v>3</v>
      </c>
      <c r="E45" s="42" t="str">
        <f t="shared" si="2"/>
        <v>BILBAO</v>
      </c>
      <c r="F45" s="42">
        <f t="shared" si="7"/>
        <v>3797</v>
      </c>
      <c r="G45" s="42">
        <f t="shared" si="8"/>
        <v>7035</v>
      </c>
    </row>
    <row r="46" spans="1:9" x14ac:dyDescent="0.25">
      <c r="A46" s="42" t="str">
        <f t="shared" si="3"/>
        <v>BILBAO</v>
      </c>
      <c r="B46" s="41">
        <f t="shared" si="4"/>
        <v>3797</v>
      </c>
      <c r="C46" s="41">
        <f t="shared" si="5"/>
        <v>7035</v>
      </c>
      <c r="D46" s="41">
        <f t="shared" si="6"/>
        <v>8</v>
      </c>
      <c r="E46" s="42" t="str">
        <f t="shared" si="2"/>
        <v>VIGO</v>
      </c>
      <c r="F46" s="42">
        <f t="shared" si="7"/>
        <v>1960</v>
      </c>
      <c r="G46" s="42">
        <f t="shared" si="8"/>
        <v>2858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814</v>
      </c>
      <c r="G47" s="42">
        <f t="shared" si="8"/>
        <v>22</v>
      </c>
    </row>
    <row r="48" spans="1:9" x14ac:dyDescent="0.25">
      <c r="A48" s="42" t="str">
        <f t="shared" si="3"/>
        <v>CASTELLON</v>
      </c>
      <c r="B48" s="41">
        <f t="shared" si="4"/>
        <v>88</v>
      </c>
      <c r="C48" s="41">
        <f t="shared" si="5"/>
        <v>127</v>
      </c>
      <c r="D48" s="41">
        <f t="shared" si="6"/>
        <v>13</v>
      </c>
      <c r="E48" s="42" t="str">
        <f t="shared" si="2"/>
        <v>BALEARES</v>
      </c>
      <c r="F48" s="42">
        <f t="shared" si="7"/>
        <v>619</v>
      </c>
      <c r="G48" s="42">
        <f t="shared" si="8"/>
        <v>608</v>
      </c>
    </row>
    <row r="49" spans="1:7" x14ac:dyDescent="0.25">
      <c r="A49" s="42" t="str">
        <f t="shared" si="3"/>
        <v>CEUTA</v>
      </c>
      <c r="B49" s="41">
        <f t="shared" si="4"/>
        <v>72</v>
      </c>
      <c r="C49" s="41">
        <f t="shared" si="5"/>
        <v>40</v>
      </c>
      <c r="D49" s="41">
        <f t="shared" si="6"/>
        <v>14</v>
      </c>
      <c r="E49" s="42" t="str">
        <f t="shared" si="2"/>
        <v>TARRAGONA</v>
      </c>
      <c r="F49" s="42">
        <f t="shared" si="7"/>
        <v>429</v>
      </c>
      <c r="G49" s="42">
        <f t="shared" si="8"/>
        <v>1054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88</v>
      </c>
      <c r="G50" s="42">
        <f t="shared" si="8"/>
        <v>127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72</v>
      </c>
      <c r="G51" s="42">
        <f t="shared" si="8"/>
        <v>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659903</v>
      </c>
      <c r="C53" s="41">
        <f t="shared" si="5"/>
        <v>627401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467127</v>
      </c>
      <c r="C54" s="41">
        <f t="shared" si="5"/>
        <v>354991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814</v>
      </c>
      <c r="C55" s="41">
        <f t="shared" si="5"/>
        <v>22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2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21262</v>
      </c>
      <c r="C59" s="41">
        <f t="shared" si="5"/>
        <v>18541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429</v>
      </c>
      <c r="C62" s="41">
        <f t="shared" si="5"/>
        <v>1054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852007</v>
      </c>
      <c r="C63" s="41">
        <f t="shared" si="5"/>
        <v>668054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1960</v>
      </c>
      <c r="C64" s="41">
        <f t="shared" si="5"/>
        <v>2858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3495</v>
      </c>
      <c r="C7" s="9">
        <v>2397</v>
      </c>
      <c r="D7" s="9">
        <v>35868</v>
      </c>
      <c r="E7" s="9">
        <v>35799</v>
      </c>
      <c r="F7" s="10">
        <f>((E7*100)/D7)-100</f>
        <v>-0.19237203077952358</v>
      </c>
      <c r="G7" s="1"/>
      <c r="H7" s="1"/>
      <c r="I7" s="1"/>
    </row>
    <row r="8" spans="1:12" x14ac:dyDescent="0.25">
      <c r="A8" s="11" t="s">
        <v>42</v>
      </c>
      <c r="B8" s="12">
        <v>25416</v>
      </c>
      <c r="C8" s="12">
        <v>27505</v>
      </c>
      <c r="D8" s="12">
        <v>324672</v>
      </c>
      <c r="E8" s="12">
        <v>325489</v>
      </c>
      <c r="F8" s="13">
        <f t="shared" ref="F8:F35" si="0">((E8*100)/D8)-100</f>
        <v>0.25163857677902968</v>
      </c>
      <c r="G8" s="1"/>
      <c r="H8" s="1"/>
      <c r="I8" s="1"/>
    </row>
    <row r="9" spans="1:12" x14ac:dyDescent="0.25">
      <c r="A9" s="8" t="s">
        <v>43</v>
      </c>
      <c r="B9" s="9">
        <v>39044</v>
      </c>
      <c r="C9" s="9">
        <v>53272</v>
      </c>
      <c r="D9" s="9">
        <v>968706</v>
      </c>
      <c r="E9" s="9">
        <v>1000560</v>
      </c>
      <c r="F9" s="10">
        <f t="shared" si="0"/>
        <v>3.2883041913645599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292591</v>
      </c>
      <c r="C11" s="9">
        <v>335238</v>
      </c>
      <c r="D11" s="9">
        <v>4438764</v>
      </c>
      <c r="E11" s="9">
        <v>4517130</v>
      </c>
      <c r="F11" s="10">
        <f t="shared" si="0"/>
        <v>1.7654914746537571</v>
      </c>
      <c r="G11" s="1"/>
      <c r="H11" s="1"/>
      <c r="I11" s="1"/>
    </row>
    <row r="12" spans="1:12" x14ac:dyDescent="0.25">
      <c r="A12" s="11" t="s">
        <v>46</v>
      </c>
      <c r="B12" s="12">
        <v>23284</v>
      </c>
      <c r="C12" s="12">
        <v>30172</v>
      </c>
      <c r="D12" s="12">
        <v>173937</v>
      </c>
      <c r="E12" s="12">
        <v>181174</v>
      </c>
      <c r="F12" s="13">
        <f t="shared" si="0"/>
        <v>4.160701863318323</v>
      </c>
      <c r="G12" s="1"/>
      <c r="H12" s="1"/>
      <c r="I12" s="1"/>
    </row>
    <row r="13" spans="1:12" x14ac:dyDescent="0.25">
      <c r="A13" s="8" t="s">
        <v>47</v>
      </c>
      <c r="B13" s="9">
        <v>428145</v>
      </c>
      <c r="C13" s="9">
        <v>414554</v>
      </c>
      <c r="D13" s="9">
        <v>5093155</v>
      </c>
      <c r="E13" s="9">
        <v>5381652</v>
      </c>
      <c r="F13" s="10">
        <f t="shared" si="0"/>
        <v>5.6644064435502202</v>
      </c>
      <c r="G13" s="1"/>
      <c r="H13" s="1"/>
      <c r="I13" s="1"/>
    </row>
    <row r="14" spans="1:12" x14ac:dyDescent="0.25">
      <c r="A14" s="11" t="s">
        <v>48</v>
      </c>
      <c r="B14" s="12">
        <v>265345</v>
      </c>
      <c r="C14" s="12">
        <v>295483</v>
      </c>
      <c r="D14" s="12">
        <v>2338849</v>
      </c>
      <c r="E14" s="12">
        <v>2583242</v>
      </c>
      <c r="F14" s="13">
        <f t="shared" si="0"/>
        <v>10.449285097071254</v>
      </c>
      <c r="G14" s="1"/>
      <c r="H14" s="1"/>
      <c r="I14" s="1"/>
    </row>
    <row r="15" spans="1:12" x14ac:dyDescent="0.25">
      <c r="A15" s="8" t="s">
        <v>49</v>
      </c>
      <c r="B15" s="9">
        <v>18799</v>
      </c>
      <c r="C15" s="9">
        <v>20691</v>
      </c>
      <c r="D15" s="9">
        <v>163841</v>
      </c>
      <c r="E15" s="9">
        <v>156702</v>
      </c>
      <c r="F15" s="10">
        <f t="shared" si="0"/>
        <v>-4.3572732100023757</v>
      </c>
      <c r="G15" s="1"/>
      <c r="H15" s="1"/>
      <c r="I15" s="1"/>
    </row>
    <row r="16" spans="1:12" x14ac:dyDescent="0.25">
      <c r="A16" s="11" t="s">
        <v>50</v>
      </c>
      <c r="B16" s="12">
        <v>3770</v>
      </c>
      <c r="C16" s="12">
        <v>8087</v>
      </c>
      <c r="D16" s="12">
        <v>25925</v>
      </c>
      <c r="E16" s="12">
        <v>29352</v>
      </c>
      <c r="F16" s="13">
        <f t="shared" si="0"/>
        <v>13.218900675024102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70</v>
      </c>
      <c r="D17" s="9">
        <v>0</v>
      </c>
      <c r="E17" s="9">
        <v>70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156042</v>
      </c>
      <c r="C18" s="12">
        <v>194365</v>
      </c>
      <c r="D18" s="12">
        <v>2014993</v>
      </c>
      <c r="E18" s="12">
        <v>2169357</v>
      </c>
      <c r="F18" s="13">
        <f t="shared" si="0"/>
        <v>7.6607710299738017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484</v>
      </c>
      <c r="D20" s="12">
        <v>1391</v>
      </c>
      <c r="E20" s="12">
        <v>1681</v>
      </c>
      <c r="F20" s="13">
        <f t="shared" si="0"/>
        <v>20.848310567936736</v>
      </c>
      <c r="G20" s="1"/>
      <c r="H20" s="1"/>
      <c r="I20" s="1"/>
    </row>
    <row r="21" spans="1:9" x14ac:dyDescent="0.25">
      <c r="A21" s="8" t="s">
        <v>55</v>
      </c>
      <c r="B21" s="9">
        <v>150</v>
      </c>
      <c r="C21" s="9">
        <v>0</v>
      </c>
      <c r="D21" s="9">
        <v>414</v>
      </c>
      <c r="E21" s="9">
        <v>207</v>
      </c>
      <c r="F21" s="10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73252</v>
      </c>
      <c r="C22" s="12">
        <v>28112</v>
      </c>
      <c r="D22" s="12">
        <v>581727</v>
      </c>
      <c r="E22" s="12">
        <v>544747</v>
      </c>
      <c r="F22" s="13">
        <f t="shared" si="0"/>
        <v>-6.3569337507112493</v>
      </c>
      <c r="G22" s="1"/>
      <c r="H22" s="1"/>
      <c r="I22" s="1"/>
    </row>
    <row r="23" spans="1:9" x14ac:dyDescent="0.25">
      <c r="A23" s="8" t="s">
        <v>57</v>
      </c>
      <c r="B23" s="9">
        <v>43389</v>
      </c>
      <c r="C23" s="9">
        <v>61709</v>
      </c>
      <c r="D23" s="9">
        <v>407074</v>
      </c>
      <c r="E23" s="9">
        <v>491836</v>
      </c>
      <c r="F23" s="10">
        <f t="shared" si="0"/>
        <v>20.822258360887702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28764</v>
      </c>
      <c r="C25" s="9">
        <v>34054</v>
      </c>
      <c r="D25" s="9">
        <v>377469</v>
      </c>
      <c r="E25" s="9">
        <v>450883</v>
      </c>
      <c r="F25" s="10">
        <f t="shared" si="0"/>
        <v>19.44901435614581</v>
      </c>
      <c r="G25" s="1"/>
      <c r="H25" s="1"/>
      <c r="I25" s="1"/>
    </row>
    <row r="26" spans="1:9" x14ac:dyDescent="0.25">
      <c r="A26" s="11" t="s">
        <v>60</v>
      </c>
      <c r="B26" s="12">
        <v>327</v>
      </c>
      <c r="C26" s="12">
        <v>1090</v>
      </c>
      <c r="D26" s="12">
        <v>1738</v>
      </c>
      <c r="E26" s="12">
        <v>4322</v>
      </c>
      <c r="F26" s="13">
        <f t="shared" si="0"/>
        <v>148.67663981588032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398843</v>
      </c>
      <c r="C28" s="12">
        <v>442154</v>
      </c>
      <c r="D28" s="12">
        <v>3846166</v>
      </c>
      <c r="E28" s="12">
        <v>4082812</v>
      </c>
      <c r="F28" s="13">
        <f t="shared" si="0"/>
        <v>6.1527765572260762</v>
      </c>
      <c r="G28" s="1"/>
      <c r="H28" s="1"/>
      <c r="I28" s="1"/>
    </row>
    <row r="29" spans="1:9" x14ac:dyDescent="0.25">
      <c r="A29" s="8" t="s">
        <v>63</v>
      </c>
      <c r="B29" s="9">
        <v>19554</v>
      </c>
      <c r="C29" s="9">
        <v>20144</v>
      </c>
      <c r="D29" s="9">
        <v>142883</v>
      </c>
      <c r="E29" s="9">
        <v>146384</v>
      </c>
      <c r="F29" s="10">
        <f t="shared" si="0"/>
        <v>2.4502565035728594</v>
      </c>
      <c r="G29" s="1"/>
      <c r="H29" s="1"/>
      <c r="I29" s="1"/>
    </row>
    <row r="30" spans="1:9" x14ac:dyDescent="0.25">
      <c r="A30" s="11" t="s">
        <v>64</v>
      </c>
      <c r="B30" s="12">
        <v>1244</v>
      </c>
      <c r="C30" s="12">
        <v>1810</v>
      </c>
      <c r="D30" s="12">
        <v>11778</v>
      </c>
      <c r="E30" s="12">
        <v>14508</v>
      </c>
      <c r="F30" s="13">
        <f t="shared" si="0"/>
        <v>23.178807947019862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1312</v>
      </c>
      <c r="D31" s="9">
        <v>1273</v>
      </c>
      <c r="E31" s="9">
        <v>3495</v>
      </c>
      <c r="F31" s="10">
        <f t="shared" si="0"/>
        <v>174.54831107619793</v>
      </c>
      <c r="G31" s="1"/>
      <c r="H31" s="1"/>
      <c r="I31" s="1"/>
    </row>
    <row r="32" spans="1:9" x14ac:dyDescent="0.25">
      <c r="A32" s="11" t="s">
        <v>66</v>
      </c>
      <c r="B32" s="12">
        <v>28041</v>
      </c>
      <c r="C32" s="12">
        <v>60244</v>
      </c>
      <c r="D32" s="12">
        <v>310857</v>
      </c>
      <c r="E32" s="12">
        <v>430074</v>
      </c>
      <c r="F32" s="13">
        <f t="shared" si="0"/>
        <v>38.351074609868846</v>
      </c>
      <c r="G32" s="1"/>
      <c r="H32" s="1"/>
      <c r="I32" s="1"/>
    </row>
    <row r="33" spans="1:9" x14ac:dyDescent="0.25">
      <c r="A33" s="8" t="s">
        <v>67</v>
      </c>
      <c r="B33" s="9">
        <v>15790</v>
      </c>
      <c r="C33" s="9">
        <v>18976</v>
      </c>
      <c r="D33" s="9">
        <v>124238</v>
      </c>
      <c r="E33" s="9">
        <v>137250</v>
      </c>
      <c r="F33" s="10">
        <f t="shared" si="0"/>
        <v>10.473446127593817</v>
      </c>
      <c r="G33" s="1"/>
      <c r="H33" s="1"/>
      <c r="I33" s="1"/>
    </row>
    <row r="34" spans="1:9" x14ac:dyDescent="0.25">
      <c r="A34" s="11" t="s">
        <v>68</v>
      </c>
      <c r="B34" s="12">
        <v>551</v>
      </c>
      <c r="C34" s="12">
        <v>135</v>
      </c>
      <c r="D34" s="12">
        <v>6346</v>
      </c>
      <c r="E34" s="12">
        <v>4511</v>
      </c>
      <c r="F34" s="13">
        <f t="shared" si="0"/>
        <v>-28.915852505515289</v>
      </c>
      <c r="G34" s="1"/>
      <c r="H34" s="1"/>
      <c r="I34" s="1"/>
    </row>
    <row r="35" spans="1:9" x14ac:dyDescent="0.25">
      <c r="A35" s="14" t="s">
        <v>69</v>
      </c>
      <c r="B35" s="15">
        <f>SUM(B7:B34)</f>
        <v>1865836</v>
      </c>
      <c r="C35" s="15">
        <f t="shared" ref="C35:E35" si="1">SUM(C7:C34)</f>
        <v>2052058</v>
      </c>
      <c r="D35" s="15">
        <f t="shared" si="1"/>
        <v>21393663</v>
      </c>
      <c r="E35" s="15">
        <f t="shared" si="1"/>
        <v>22694690</v>
      </c>
      <c r="F35" s="16">
        <f t="shared" si="0"/>
        <v>6.0813662438265084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35799</v>
      </c>
      <c r="C38" s="41">
        <f>D7</f>
        <v>35868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5381652</v>
      </c>
      <c r="G38" s="42">
        <f>LOOKUP(E38,$A$38:$A$65,$C$38:$C$65)</f>
        <v>5093155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325489</v>
      </c>
      <c r="C39" s="41">
        <f t="shared" ref="C39:C65" si="5">D8</f>
        <v>324672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4517130</v>
      </c>
      <c r="G39" s="42">
        <f t="shared" ref="G39:G65" si="8">LOOKUP(E39,$A$38:$A$65,$C$38:$C$65)</f>
        <v>4438764</v>
      </c>
    </row>
    <row r="40" spans="1:9" x14ac:dyDescent="0.25">
      <c r="A40" s="42" t="str">
        <f t="shared" si="3"/>
        <v>ALMERIA</v>
      </c>
      <c r="B40" s="41">
        <f t="shared" si="4"/>
        <v>1000560</v>
      </c>
      <c r="C40" s="41">
        <f t="shared" si="5"/>
        <v>968706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4082812</v>
      </c>
      <c r="G40" s="42">
        <f t="shared" si="8"/>
        <v>3846166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2583242</v>
      </c>
      <c r="G41" s="42">
        <f t="shared" si="8"/>
        <v>2338849</v>
      </c>
    </row>
    <row r="42" spans="1:9" x14ac:dyDescent="0.25">
      <c r="A42" s="42" t="str">
        <f t="shared" si="3"/>
        <v>BAHIA DE ALGECIRAS</v>
      </c>
      <c r="B42" s="41">
        <f t="shared" si="4"/>
        <v>4517130</v>
      </c>
      <c r="C42" s="41">
        <f t="shared" si="5"/>
        <v>4438764</v>
      </c>
      <c r="D42" s="41">
        <f t="shared" si="6"/>
        <v>2</v>
      </c>
      <c r="E42" s="42" t="str">
        <f t="shared" si="2"/>
        <v>CEUTA</v>
      </c>
      <c r="F42" s="42">
        <f t="shared" si="7"/>
        <v>2169357</v>
      </c>
      <c r="G42" s="42">
        <f t="shared" si="8"/>
        <v>2014993</v>
      </c>
    </row>
    <row r="43" spans="1:9" x14ac:dyDescent="0.25">
      <c r="A43" s="42" t="str">
        <f t="shared" si="3"/>
        <v>BAHIA DE CADIZ</v>
      </c>
      <c r="B43" s="41">
        <f t="shared" si="4"/>
        <v>181174</v>
      </c>
      <c r="C43" s="41">
        <f t="shared" si="5"/>
        <v>173937</v>
      </c>
      <c r="D43" s="41">
        <f t="shared" si="6"/>
        <v>12</v>
      </c>
      <c r="E43" s="42" t="str">
        <f t="shared" si="2"/>
        <v>ALMERIA</v>
      </c>
      <c r="F43" s="42">
        <f t="shared" si="7"/>
        <v>1000560</v>
      </c>
      <c r="G43" s="42">
        <f t="shared" si="8"/>
        <v>968706</v>
      </c>
    </row>
    <row r="44" spans="1:9" x14ac:dyDescent="0.25">
      <c r="A44" s="42" t="str">
        <f t="shared" si="3"/>
        <v>BALEARES</v>
      </c>
      <c r="B44" s="41">
        <f t="shared" si="4"/>
        <v>5381652</v>
      </c>
      <c r="C44" s="41">
        <f t="shared" si="5"/>
        <v>5093155</v>
      </c>
      <c r="D44" s="41">
        <f t="shared" si="6"/>
        <v>1</v>
      </c>
      <c r="E44" s="42" t="str">
        <f t="shared" si="2"/>
        <v>LAS PALMAS</v>
      </c>
      <c r="F44" s="42">
        <f t="shared" si="7"/>
        <v>544747</v>
      </c>
      <c r="G44" s="42">
        <f t="shared" si="8"/>
        <v>581727</v>
      </c>
    </row>
    <row r="45" spans="1:9" x14ac:dyDescent="0.25">
      <c r="A45" s="42" t="str">
        <f t="shared" si="3"/>
        <v>BARCELONA</v>
      </c>
      <c r="B45" s="41">
        <f t="shared" si="4"/>
        <v>2583242</v>
      </c>
      <c r="C45" s="41">
        <f t="shared" si="5"/>
        <v>2338849</v>
      </c>
      <c r="D45" s="41">
        <f t="shared" si="6"/>
        <v>4</v>
      </c>
      <c r="E45" s="42" t="str">
        <f t="shared" si="2"/>
        <v>MALAGA</v>
      </c>
      <c r="F45" s="42">
        <f t="shared" si="7"/>
        <v>491836</v>
      </c>
      <c r="G45" s="42">
        <f t="shared" si="8"/>
        <v>407074</v>
      </c>
    </row>
    <row r="46" spans="1:9" x14ac:dyDescent="0.25">
      <c r="A46" s="42" t="str">
        <f t="shared" si="3"/>
        <v>BILBAO</v>
      </c>
      <c r="B46" s="41">
        <f t="shared" si="4"/>
        <v>156702</v>
      </c>
      <c r="C46" s="41">
        <f t="shared" si="5"/>
        <v>163841</v>
      </c>
      <c r="D46" s="41">
        <f t="shared" si="6"/>
        <v>13</v>
      </c>
      <c r="E46" s="42" t="str">
        <f t="shared" si="2"/>
        <v>MELILLA</v>
      </c>
      <c r="F46" s="42">
        <f t="shared" si="7"/>
        <v>450883</v>
      </c>
      <c r="G46" s="42">
        <f t="shared" si="8"/>
        <v>377469</v>
      </c>
    </row>
    <row r="47" spans="1:9" x14ac:dyDescent="0.25">
      <c r="A47" s="42" t="str">
        <f t="shared" si="3"/>
        <v>CARTAGENA</v>
      </c>
      <c r="B47" s="41">
        <f t="shared" si="4"/>
        <v>29352</v>
      </c>
      <c r="C47" s="41">
        <f t="shared" si="5"/>
        <v>25925</v>
      </c>
      <c r="D47" s="41">
        <f t="shared" si="6"/>
        <v>17</v>
      </c>
      <c r="E47" s="42" t="str">
        <f t="shared" si="2"/>
        <v>VALENCIA</v>
      </c>
      <c r="F47" s="42">
        <f t="shared" si="7"/>
        <v>430074</v>
      </c>
      <c r="G47" s="42">
        <f t="shared" si="8"/>
        <v>310857</v>
      </c>
    </row>
    <row r="48" spans="1:9" x14ac:dyDescent="0.25">
      <c r="A48" s="42" t="str">
        <f t="shared" si="3"/>
        <v>CASTELLON</v>
      </c>
      <c r="B48" s="41">
        <f t="shared" si="4"/>
        <v>70</v>
      </c>
      <c r="C48" s="41">
        <f t="shared" si="5"/>
        <v>0</v>
      </c>
      <c r="D48" s="41">
        <f t="shared" si="6"/>
        <v>25</v>
      </c>
      <c r="E48" s="42" t="str">
        <f t="shared" si="2"/>
        <v>ALICANTE</v>
      </c>
      <c r="F48" s="42">
        <f t="shared" si="7"/>
        <v>325489</v>
      </c>
      <c r="G48" s="42">
        <f t="shared" si="8"/>
        <v>324672</v>
      </c>
    </row>
    <row r="49" spans="1:7" x14ac:dyDescent="0.25">
      <c r="A49" s="42" t="str">
        <f t="shared" si="3"/>
        <v>CEUTA</v>
      </c>
      <c r="B49" s="41">
        <f t="shared" si="4"/>
        <v>2169357</v>
      </c>
      <c r="C49" s="41">
        <f t="shared" si="5"/>
        <v>2014993</v>
      </c>
      <c r="D49" s="41">
        <f t="shared" si="6"/>
        <v>5</v>
      </c>
      <c r="E49" s="42" t="str">
        <f t="shared" si="2"/>
        <v>BAHIA DE CADIZ</v>
      </c>
      <c r="F49" s="42">
        <f t="shared" si="7"/>
        <v>181174</v>
      </c>
      <c r="G49" s="42">
        <f t="shared" si="8"/>
        <v>173937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23</v>
      </c>
      <c r="E50" s="42" t="str">
        <f t="shared" si="2"/>
        <v>BILBAO</v>
      </c>
      <c r="F50" s="42">
        <f t="shared" si="7"/>
        <v>156702</v>
      </c>
      <c r="G50" s="42">
        <f t="shared" si="8"/>
        <v>163841</v>
      </c>
    </row>
    <row r="51" spans="1:7" x14ac:dyDescent="0.25">
      <c r="A51" s="42" t="str">
        <f t="shared" si="3"/>
        <v>GIJON</v>
      </c>
      <c r="B51" s="41">
        <f t="shared" si="4"/>
        <v>1681</v>
      </c>
      <c r="C51" s="41">
        <f t="shared" si="5"/>
        <v>1391</v>
      </c>
      <c r="D51" s="41">
        <f t="shared" si="6"/>
        <v>22</v>
      </c>
      <c r="E51" s="42" t="str">
        <f t="shared" si="2"/>
        <v>SANTANDER</v>
      </c>
      <c r="F51" s="42">
        <f t="shared" si="7"/>
        <v>146384</v>
      </c>
      <c r="G51" s="42">
        <f t="shared" si="8"/>
        <v>142883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414</v>
      </c>
      <c r="D52" s="41">
        <f t="shared" si="6"/>
        <v>24</v>
      </c>
      <c r="E52" s="42" t="str">
        <f t="shared" si="2"/>
        <v>VIGO</v>
      </c>
      <c r="F52" s="42">
        <f t="shared" si="7"/>
        <v>137250</v>
      </c>
      <c r="G52" s="42">
        <f t="shared" si="8"/>
        <v>124238</v>
      </c>
    </row>
    <row r="53" spans="1:7" x14ac:dyDescent="0.25">
      <c r="A53" s="42" t="str">
        <f t="shared" si="3"/>
        <v>LAS PALMAS</v>
      </c>
      <c r="B53" s="41">
        <f t="shared" si="4"/>
        <v>544747</v>
      </c>
      <c r="C53" s="41">
        <f t="shared" si="5"/>
        <v>581727</v>
      </c>
      <c r="D53" s="41">
        <f t="shared" si="6"/>
        <v>7</v>
      </c>
      <c r="E53" s="42" t="str">
        <f t="shared" si="2"/>
        <v>A CORUÑA</v>
      </c>
      <c r="F53" s="42">
        <f t="shared" si="7"/>
        <v>35799</v>
      </c>
      <c r="G53" s="42">
        <f t="shared" si="8"/>
        <v>35868</v>
      </c>
    </row>
    <row r="54" spans="1:7" x14ac:dyDescent="0.25">
      <c r="A54" s="42" t="str">
        <f t="shared" si="3"/>
        <v>MALAGA</v>
      </c>
      <c r="B54" s="41">
        <f t="shared" si="4"/>
        <v>491836</v>
      </c>
      <c r="C54" s="41">
        <f t="shared" si="5"/>
        <v>407074</v>
      </c>
      <c r="D54" s="41">
        <f t="shared" si="6"/>
        <v>8</v>
      </c>
      <c r="E54" s="42" t="str">
        <f t="shared" si="2"/>
        <v>CARTAGENA</v>
      </c>
      <c r="F54" s="42">
        <f t="shared" si="7"/>
        <v>29352</v>
      </c>
      <c r="G54" s="42">
        <f t="shared" si="8"/>
        <v>25925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14508</v>
      </c>
      <c r="G55" s="42">
        <f t="shared" si="8"/>
        <v>11778</v>
      </c>
    </row>
    <row r="56" spans="1:7" x14ac:dyDescent="0.25">
      <c r="A56" s="42" t="str">
        <f t="shared" si="3"/>
        <v>MELILLA</v>
      </c>
      <c r="B56" s="41">
        <f t="shared" si="4"/>
        <v>450883</v>
      </c>
      <c r="C56" s="41">
        <f t="shared" si="5"/>
        <v>377469</v>
      </c>
      <c r="D56" s="41">
        <f t="shared" si="6"/>
        <v>9</v>
      </c>
      <c r="E56" s="42" t="str">
        <f t="shared" si="2"/>
        <v>VILAGARCIA</v>
      </c>
      <c r="F56" s="42">
        <f t="shared" si="9"/>
        <v>4511</v>
      </c>
      <c r="G56" s="42">
        <f t="shared" si="8"/>
        <v>6346</v>
      </c>
    </row>
    <row r="57" spans="1:7" x14ac:dyDescent="0.25">
      <c r="A57" s="42" t="str">
        <f t="shared" si="3"/>
        <v>MOTRIL</v>
      </c>
      <c r="B57" s="41">
        <f t="shared" si="4"/>
        <v>4322</v>
      </c>
      <c r="C57" s="41">
        <f t="shared" si="5"/>
        <v>1738</v>
      </c>
      <c r="D57" s="41">
        <f t="shared" si="6"/>
        <v>20</v>
      </c>
      <c r="E57" s="42" t="str">
        <f t="shared" si="2"/>
        <v>MOTRIL</v>
      </c>
      <c r="F57" s="42">
        <f t="shared" si="9"/>
        <v>4322</v>
      </c>
      <c r="G57" s="42">
        <f t="shared" si="8"/>
        <v>1738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3495</v>
      </c>
      <c r="G58" s="42">
        <f t="shared" si="8"/>
        <v>1273</v>
      </c>
    </row>
    <row r="59" spans="1:7" x14ac:dyDescent="0.25">
      <c r="A59" s="42" t="str">
        <f t="shared" si="3"/>
        <v>SANTA CRUZ DE TENERIFE</v>
      </c>
      <c r="B59" s="41">
        <f t="shared" si="4"/>
        <v>4082812</v>
      </c>
      <c r="C59" s="41">
        <f t="shared" si="5"/>
        <v>3846166</v>
      </c>
      <c r="D59" s="41">
        <f t="shared" si="6"/>
        <v>3</v>
      </c>
      <c r="E59" s="42" t="str">
        <f t="shared" si="2"/>
        <v>GIJON</v>
      </c>
      <c r="F59" s="42">
        <f t="shared" si="9"/>
        <v>1681</v>
      </c>
      <c r="G59" s="42">
        <f t="shared" si="8"/>
        <v>1391</v>
      </c>
    </row>
    <row r="60" spans="1:7" x14ac:dyDescent="0.25">
      <c r="A60" s="42" t="str">
        <f t="shared" si="3"/>
        <v>SANTANDER</v>
      </c>
      <c r="B60" s="41">
        <f t="shared" si="4"/>
        <v>146384</v>
      </c>
      <c r="C60" s="41">
        <f t="shared" si="5"/>
        <v>142883</v>
      </c>
      <c r="D60" s="41">
        <f t="shared" si="6"/>
        <v>14</v>
      </c>
      <c r="E60" s="42" t="str">
        <f t="shared" si="2"/>
        <v>FERROL-SAN CIBRAO</v>
      </c>
      <c r="F60" s="42">
        <f t="shared" si="9"/>
        <v>1453</v>
      </c>
      <c r="G60" s="42">
        <f t="shared" si="8"/>
        <v>1599</v>
      </c>
    </row>
    <row r="61" spans="1:7" x14ac:dyDescent="0.25">
      <c r="A61" s="42" t="str">
        <f t="shared" si="3"/>
        <v>SEVILLA</v>
      </c>
      <c r="B61" s="41">
        <f t="shared" si="4"/>
        <v>14508</v>
      </c>
      <c r="C61" s="41">
        <f t="shared" si="5"/>
        <v>11778</v>
      </c>
      <c r="D61" s="41">
        <f t="shared" si="6"/>
        <v>18</v>
      </c>
      <c r="E61" s="42" t="str">
        <f t="shared" si="2"/>
        <v>HUELVA</v>
      </c>
      <c r="F61" s="42">
        <f t="shared" si="9"/>
        <v>207</v>
      </c>
      <c r="G61" s="42">
        <f t="shared" si="8"/>
        <v>414</v>
      </c>
    </row>
    <row r="62" spans="1:7" x14ac:dyDescent="0.25">
      <c r="A62" s="42" t="str">
        <f t="shared" si="3"/>
        <v>TARRAGONA</v>
      </c>
      <c r="B62" s="41">
        <f t="shared" si="4"/>
        <v>3495</v>
      </c>
      <c r="C62" s="41">
        <f t="shared" si="5"/>
        <v>1273</v>
      </c>
      <c r="D62" s="41">
        <f t="shared" si="6"/>
        <v>21</v>
      </c>
      <c r="E62" s="42" t="str">
        <f t="shared" si="2"/>
        <v>CASTELLON</v>
      </c>
      <c r="F62" s="42">
        <f t="shared" si="9"/>
        <v>70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430074</v>
      </c>
      <c r="C63" s="41">
        <f t="shared" si="5"/>
        <v>310857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137250</v>
      </c>
      <c r="C64" s="41">
        <f t="shared" si="5"/>
        <v>124238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4511</v>
      </c>
      <c r="C65" s="41">
        <f t="shared" si="5"/>
        <v>6346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3495</v>
      </c>
      <c r="C7" s="9">
        <v>2397</v>
      </c>
      <c r="D7" s="9">
        <v>35868</v>
      </c>
      <c r="E7" s="9">
        <v>35359</v>
      </c>
      <c r="F7" s="10">
        <f>((E7*100)/D7)-100</f>
        <v>-1.4190922270547617</v>
      </c>
      <c r="G7" s="1"/>
      <c r="H7" s="1"/>
      <c r="I7" s="1"/>
    </row>
    <row r="8" spans="1:12" x14ac:dyDescent="0.25">
      <c r="A8" s="11" t="s">
        <v>42</v>
      </c>
      <c r="B8" s="12">
        <v>12299</v>
      </c>
      <c r="C8" s="12">
        <v>16290</v>
      </c>
      <c r="D8" s="12">
        <v>45883</v>
      </c>
      <c r="E8" s="12">
        <v>53165</v>
      </c>
      <c r="F8" s="13">
        <f t="shared" ref="F8:F35" si="0">((E8*100)/D8)-100</f>
        <v>15.870801822025584</v>
      </c>
      <c r="G8" s="1"/>
      <c r="H8" s="1"/>
      <c r="I8" s="1"/>
    </row>
    <row r="9" spans="1:12" x14ac:dyDescent="0.25">
      <c r="A9" s="8" t="s">
        <v>43</v>
      </c>
      <c r="B9" s="9">
        <v>4895</v>
      </c>
      <c r="C9" s="9">
        <v>6304</v>
      </c>
      <c r="D9" s="9">
        <v>25897</v>
      </c>
      <c r="E9" s="9">
        <v>32060</v>
      </c>
      <c r="F9" s="10">
        <f t="shared" si="0"/>
        <v>23.798123334749192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20306</v>
      </c>
      <c r="C12" s="12">
        <v>26842</v>
      </c>
      <c r="D12" s="12">
        <v>152284</v>
      </c>
      <c r="E12" s="12">
        <v>150232</v>
      </c>
      <c r="F12" s="13">
        <f t="shared" si="0"/>
        <v>-1.3474823356360446</v>
      </c>
      <c r="G12" s="1"/>
      <c r="H12" s="1"/>
      <c r="I12" s="1"/>
    </row>
    <row r="13" spans="1:12" x14ac:dyDescent="0.25">
      <c r="A13" s="8" t="s">
        <v>47</v>
      </c>
      <c r="B13" s="9">
        <v>153804</v>
      </c>
      <c r="C13" s="9">
        <v>155848</v>
      </c>
      <c r="D13" s="9">
        <v>975674</v>
      </c>
      <c r="E13" s="9">
        <v>1149645</v>
      </c>
      <c r="F13" s="10">
        <f t="shared" si="0"/>
        <v>17.830853338307676</v>
      </c>
      <c r="G13" s="1"/>
      <c r="H13" s="1"/>
      <c r="I13" s="1"/>
    </row>
    <row r="14" spans="1:12" x14ac:dyDescent="0.25">
      <c r="A14" s="11" t="s">
        <v>48</v>
      </c>
      <c r="B14" s="12">
        <v>204537</v>
      </c>
      <c r="C14" s="12">
        <v>226724</v>
      </c>
      <c r="D14" s="12">
        <v>1287675</v>
      </c>
      <c r="E14" s="12">
        <v>1552737</v>
      </c>
      <c r="F14" s="13">
        <f t="shared" si="0"/>
        <v>20.584541906925267</v>
      </c>
      <c r="G14" s="1"/>
      <c r="H14" s="1"/>
      <c r="I14" s="1"/>
    </row>
    <row r="15" spans="1:12" x14ac:dyDescent="0.25">
      <c r="A15" s="8" t="s">
        <v>49</v>
      </c>
      <c r="B15" s="9">
        <v>2032</v>
      </c>
      <c r="C15" s="9">
        <v>3051</v>
      </c>
      <c r="D15" s="9">
        <v>16278</v>
      </c>
      <c r="E15" s="9">
        <v>22972</v>
      </c>
      <c r="F15" s="10">
        <f t="shared" si="0"/>
        <v>41.12298808207396</v>
      </c>
      <c r="G15" s="1"/>
      <c r="H15" s="1"/>
      <c r="I15" s="1"/>
    </row>
    <row r="16" spans="1:12" x14ac:dyDescent="0.25">
      <c r="A16" s="11" t="s">
        <v>50</v>
      </c>
      <c r="B16" s="12">
        <v>3770</v>
      </c>
      <c r="C16" s="12">
        <v>8087</v>
      </c>
      <c r="D16" s="12">
        <v>25925</v>
      </c>
      <c r="E16" s="12">
        <v>29352</v>
      </c>
      <c r="F16" s="13">
        <f t="shared" si="0"/>
        <v>13.218900675024102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70</v>
      </c>
      <c r="D17" s="9">
        <v>0</v>
      </c>
      <c r="E17" s="9">
        <v>70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5160</v>
      </c>
      <c r="D18" s="12">
        <v>1832</v>
      </c>
      <c r="E18" s="12">
        <v>11400</v>
      </c>
      <c r="F18" s="13">
        <f t="shared" si="0"/>
        <v>522.27074235807856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1599</v>
      </c>
      <c r="E19" s="9">
        <v>1453</v>
      </c>
      <c r="F19" s="10">
        <f t="shared" si="0"/>
        <v>-9.1307066916823061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484</v>
      </c>
      <c r="D20" s="12">
        <v>1391</v>
      </c>
      <c r="E20" s="12">
        <v>1681</v>
      </c>
      <c r="F20" s="13">
        <f t="shared" si="0"/>
        <v>20.848310567936736</v>
      </c>
      <c r="G20" s="1"/>
      <c r="H20" s="1"/>
      <c r="I20" s="1"/>
    </row>
    <row r="21" spans="1:9" x14ac:dyDescent="0.25">
      <c r="A21" s="8" t="s">
        <v>55</v>
      </c>
      <c r="B21" s="9">
        <v>150</v>
      </c>
      <c r="C21" s="9">
        <v>0</v>
      </c>
      <c r="D21" s="9">
        <v>414</v>
      </c>
      <c r="E21" s="9">
        <v>207</v>
      </c>
      <c r="F21" s="18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45483</v>
      </c>
      <c r="C22" s="12">
        <v>14419</v>
      </c>
      <c r="D22" s="12">
        <v>238297</v>
      </c>
      <c r="E22" s="12">
        <v>311947</v>
      </c>
      <c r="F22" s="13">
        <f t="shared" si="0"/>
        <v>30.906809569570754</v>
      </c>
      <c r="G22" s="1"/>
      <c r="H22" s="1"/>
      <c r="I22" s="1"/>
    </row>
    <row r="23" spans="1:9" x14ac:dyDescent="0.25">
      <c r="A23" s="8" t="s">
        <v>57</v>
      </c>
      <c r="B23" s="9">
        <v>24270</v>
      </c>
      <c r="C23" s="9">
        <v>40113</v>
      </c>
      <c r="D23" s="9">
        <v>166042</v>
      </c>
      <c r="E23" s="9">
        <v>209799</v>
      </c>
      <c r="F23" s="10">
        <f t="shared" si="0"/>
        <v>26.352970935064619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554</v>
      </c>
      <c r="D25" s="9">
        <v>960</v>
      </c>
      <c r="E25" s="9">
        <v>763</v>
      </c>
      <c r="F25" s="10">
        <f t="shared" si="0"/>
        <v>-20.520833333333329</v>
      </c>
      <c r="G25" s="1"/>
      <c r="H25" s="1"/>
      <c r="I25" s="1"/>
    </row>
    <row r="26" spans="1:9" x14ac:dyDescent="0.25">
      <c r="A26" s="11" t="s">
        <v>60</v>
      </c>
      <c r="B26" s="12">
        <v>327</v>
      </c>
      <c r="C26" s="12">
        <v>1090</v>
      </c>
      <c r="D26" s="12">
        <v>1738</v>
      </c>
      <c r="E26" s="12">
        <v>4322</v>
      </c>
      <c r="F26" s="13">
        <f t="shared" si="0"/>
        <v>148.67663981588032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57258</v>
      </c>
      <c r="C28" s="12">
        <v>70277</v>
      </c>
      <c r="D28" s="12">
        <v>305596</v>
      </c>
      <c r="E28" s="12">
        <v>327158</v>
      </c>
      <c r="F28" s="13">
        <f t="shared" si="0"/>
        <v>7.0557206246155033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128</v>
      </c>
      <c r="D29" s="9">
        <v>6031</v>
      </c>
      <c r="E29" s="9">
        <v>3459</v>
      </c>
      <c r="F29" s="10">
        <f t="shared" si="0"/>
        <v>-42.646327308903999</v>
      </c>
      <c r="G29" s="1"/>
      <c r="H29" s="1"/>
      <c r="I29" s="1"/>
    </row>
    <row r="30" spans="1:9" x14ac:dyDescent="0.25">
      <c r="A30" s="11" t="s">
        <v>64</v>
      </c>
      <c r="B30" s="12">
        <v>1244</v>
      </c>
      <c r="C30" s="12">
        <v>1810</v>
      </c>
      <c r="D30" s="12">
        <v>11778</v>
      </c>
      <c r="E30" s="12">
        <v>14508</v>
      </c>
      <c r="F30" s="13">
        <f t="shared" si="0"/>
        <v>23.178807947019862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1312</v>
      </c>
      <c r="D31" s="9">
        <v>1273</v>
      </c>
      <c r="E31" s="9">
        <v>3495</v>
      </c>
      <c r="F31" s="10">
        <f t="shared" si="0"/>
        <v>174.54831107619793</v>
      </c>
      <c r="G31" s="1"/>
      <c r="H31" s="1"/>
      <c r="I31" s="1"/>
    </row>
    <row r="32" spans="1:9" x14ac:dyDescent="0.25">
      <c r="A32" s="11" t="s">
        <v>66</v>
      </c>
      <c r="B32" s="12">
        <v>14799</v>
      </c>
      <c r="C32" s="12">
        <v>34554</v>
      </c>
      <c r="D32" s="12">
        <v>86770</v>
      </c>
      <c r="E32" s="12">
        <v>165519</v>
      </c>
      <c r="F32" s="13">
        <f t="shared" si="0"/>
        <v>90.756021666474595</v>
      </c>
      <c r="G32" s="1"/>
      <c r="H32" s="1"/>
      <c r="I32" s="1"/>
    </row>
    <row r="33" spans="1:9" x14ac:dyDescent="0.25">
      <c r="A33" s="8" t="s">
        <v>67</v>
      </c>
      <c r="B33" s="9">
        <v>15790</v>
      </c>
      <c r="C33" s="9">
        <v>18976</v>
      </c>
      <c r="D33" s="9">
        <v>124238</v>
      </c>
      <c r="E33" s="9">
        <v>137250</v>
      </c>
      <c r="F33" s="10">
        <f t="shared" si="0"/>
        <v>10.473446127593817</v>
      </c>
      <c r="G33" s="1"/>
      <c r="H33" s="1"/>
      <c r="I33" s="1"/>
    </row>
    <row r="34" spans="1:9" x14ac:dyDescent="0.25">
      <c r="A34" s="11" t="s">
        <v>68</v>
      </c>
      <c r="B34" s="12">
        <v>551</v>
      </c>
      <c r="C34" s="12">
        <v>135</v>
      </c>
      <c r="D34" s="12">
        <v>6346</v>
      </c>
      <c r="E34" s="12">
        <v>4511</v>
      </c>
      <c r="F34" s="13">
        <f t="shared" si="0"/>
        <v>-28.915852505515289</v>
      </c>
      <c r="G34" s="1"/>
      <c r="H34" s="1"/>
      <c r="I34" s="1"/>
    </row>
    <row r="35" spans="1:9" x14ac:dyDescent="0.25">
      <c r="A35" s="14" t="s">
        <v>69</v>
      </c>
      <c r="B35" s="15">
        <f>SUM(B7:B34)</f>
        <v>565010</v>
      </c>
      <c r="C35" s="15">
        <f t="shared" ref="C35:E35" si="1">SUM(C7:C34)</f>
        <v>634625</v>
      </c>
      <c r="D35" s="15">
        <f t="shared" si="1"/>
        <v>3519867</v>
      </c>
      <c r="E35" s="15">
        <f t="shared" si="1"/>
        <v>4223147</v>
      </c>
      <c r="F35" s="16">
        <f t="shared" si="0"/>
        <v>19.980300392031864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35359</v>
      </c>
      <c r="C38" s="41">
        <f>D7</f>
        <v>35868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1552737</v>
      </c>
      <c r="G38" s="42">
        <f>LOOKUP(E38,$A$38:$A$65,$C$38:$C$65)</f>
        <v>1287675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53165</v>
      </c>
      <c r="C39" s="41">
        <f t="shared" ref="C39:C65" si="5">D8</f>
        <v>45883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1149645</v>
      </c>
      <c r="G39" s="42">
        <f t="shared" ref="G39:G65" si="8">LOOKUP(E39,$A$38:$A$65,$C$38:$C$65)</f>
        <v>975674</v>
      </c>
    </row>
    <row r="40" spans="1:9" x14ac:dyDescent="0.25">
      <c r="A40" s="42" t="str">
        <f t="shared" si="3"/>
        <v>ALMERIA</v>
      </c>
      <c r="B40" s="41">
        <f t="shared" si="4"/>
        <v>32060</v>
      </c>
      <c r="C40" s="41">
        <f t="shared" si="5"/>
        <v>25897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327158</v>
      </c>
      <c r="G40" s="42">
        <f t="shared" si="8"/>
        <v>305596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311947</v>
      </c>
      <c r="G41" s="42">
        <f t="shared" si="8"/>
        <v>238297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209799</v>
      </c>
      <c r="G42" s="42">
        <f t="shared" si="8"/>
        <v>166042</v>
      </c>
    </row>
    <row r="43" spans="1:9" x14ac:dyDescent="0.25">
      <c r="A43" s="42" t="str">
        <f t="shared" si="3"/>
        <v>BAHIA DE CADIZ</v>
      </c>
      <c r="B43" s="41">
        <f t="shared" si="4"/>
        <v>150232</v>
      </c>
      <c r="C43" s="41">
        <f t="shared" si="5"/>
        <v>152284</v>
      </c>
      <c r="D43" s="41">
        <f t="shared" si="6"/>
        <v>7</v>
      </c>
      <c r="E43" s="42" t="str">
        <f t="shared" si="2"/>
        <v>VALENCIA</v>
      </c>
      <c r="F43" s="42">
        <f t="shared" si="7"/>
        <v>165519</v>
      </c>
      <c r="G43" s="42">
        <f t="shared" si="8"/>
        <v>86770</v>
      </c>
    </row>
    <row r="44" spans="1:9" x14ac:dyDescent="0.25">
      <c r="A44" s="42" t="str">
        <f t="shared" si="3"/>
        <v>BALEARES</v>
      </c>
      <c r="B44" s="41">
        <f t="shared" si="4"/>
        <v>1149645</v>
      </c>
      <c r="C44" s="41">
        <f t="shared" si="5"/>
        <v>975674</v>
      </c>
      <c r="D44" s="41">
        <f t="shared" si="6"/>
        <v>2</v>
      </c>
      <c r="E44" s="42" t="str">
        <f t="shared" si="2"/>
        <v>BAHIA DE CADIZ</v>
      </c>
      <c r="F44" s="42">
        <f t="shared" si="7"/>
        <v>150232</v>
      </c>
      <c r="G44" s="42">
        <f t="shared" si="8"/>
        <v>152284</v>
      </c>
    </row>
    <row r="45" spans="1:9" x14ac:dyDescent="0.25">
      <c r="A45" s="42" t="str">
        <f t="shared" si="3"/>
        <v>BARCELONA</v>
      </c>
      <c r="B45" s="41">
        <f t="shared" si="4"/>
        <v>1552737</v>
      </c>
      <c r="C45" s="41">
        <f t="shared" si="5"/>
        <v>1287675</v>
      </c>
      <c r="D45" s="41">
        <f t="shared" si="6"/>
        <v>1</v>
      </c>
      <c r="E45" s="42" t="str">
        <f t="shared" si="2"/>
        <v>VIGO</v>
      </c>
      <c r="F45" s="42">
        <f t="shared" si="7"/>
        <v>137250</v>
      </c>
      <c r="G45" s="42">
        <f t="shared" si="8"/>
        <v>124238</v>
      </c>
    </row>
    <row r="46" spans="1:9" x14ac:dyDescent="0.25">
      <c r="A46" s="42" t="str">
        <f t="shared" si="3"/>
        <v>BILBAO</v>
      </c>
      <c r="B46" s="41">
        <f t="shared" si="4"/>
        <v>22972</v>
      </c>
      <c r="C46" s="41">
        <f t="shared" si="5"/>
        <v>16278</v>
      </c>
      <c r="D46" s="41">
        <f t="shared" si="6"/>
        <v>13</v>
      </c>
      <c r="E46" s="42" t="str">
        <f t="shared" si="2"/>
        <v>ALICANTE</v>
      </c>
      <c r="F46" s="42">
        <f t="shared" si="7"/>
        <v>53165</v>
      </c>
      <c r="G46" s="42">
        <f t="shared" si="8"/>
        <v>45883</v>
      </c>
    </row>
    <row r="47" spans="1:9" x14ac:dyDescent="0.25">
      <c r="A47" s="42" t="str">
        <f t="shared" si="3"/>
        <v>CARTAGENA</v>
      </c>
      <c r="B47" s="41">
        <f t="shared" si="4"/>
        <v>29352</v>
      </c>
      <c r="C47" s="41">
        <f t="shared" si="5"/>
        <v>25925</v>
      </c>
      <c r="D47" s="41">
        <f t="shared" si="6"/>
        <v>12</v>
      </c>
      <c r="E47" s="42" t="str">
        <f t="shared" si="2"/>
        <v>A CORUÑA</v>
      </c>
      <c r="F47" s="42">
        <f t="shared" si="7"/>
        <v>35359</v>
      </c>
      <c r="G47" s="42">
        <f t="shared" si="8"/>
        <v>35868</v>
      </c>
    </row>
    <row r="48" spans="1:9" x14ac:dyDescent="0.25">
      <c r="A48" s="42" t="str">
        <f t="shared" si="3"/>
        <v>CASTELLON</v>
      </c>
      <c r="B48" s="41">
        <f t="shared" si="4"/>
        <v>70</v>
      </c>
      <c r="C48" s="41">
        <f t="shared" si="5"/>
        <v>0</v>
      </c>
      <c r="D48" s="41">
        <f t="shared" si="6"/>
        <v>25</v>
      </c>
      <c r="E48" s="42" t="str">
        <f t="shared" si="2"/>
        <v>ALMERIA</v>
      </c>
      <c r="F48" s="42">
        <f t="shared" si="7"/>
        <v>32060</v>
      </c>
      <c r="G48" s="42">
        <f t="shared" si="8"/>
        <v>25897</v>
      </c>
    </row>
    <row r="49" spans="1:7" x14ac:dyDescent="0.25">
      <c r="A49" s="42" t="str">
        <f t="shared" si="3"/>
        <v>CEUTA</v>
      </c>
      <c r="B49" s="41">
        <f t="shared" si="4"/>
        <v>11400</v>
      </c>
      <c r="C49" s="41">
        <f t="shared" si="5"/>
        <v>1832</v>
      </c>
      <c r="D49" s="41">
        <f t="shared" si="6"/>
        <v>15</v>
      </c>
      <c r="E49" s="42" t="str">
        <f t="shared" si="2"/>
        <v>CARTAGENA</v>
      </c>
      <c r="F49" s="42">
        <f t="shared" si="7"/>
        <v>29352</v>
      </c>
      <c r="G49" s="42">
        <f t="shared" si="8"/>
        <v>25925</v>
      </c>
    </row>
    <row r="50" spans="1:7" x14ac:dyDescent="0.25">
      <c r="A50" s="42" t="str">
        <f t="shared" si="3"/>
        <v>FERROL-SAN CIBRAO</v>
      </c>
      <c r="B50" s="41">
        <f t="shared" si="4"/>
        <v>1453</v>
      </c>
      <c r="C50" s="41">
        <f t="shared" si="5"/>
        <v>1599</v>
      </c>
      <c r="D50" s="41">
        <f t="shared" si="6"/>
        <v>21</v>
      </c>
      <c r="E50" s="42" t="str">
        <f t="shared" si="2"/>
        <v>BILBAO</v>
      </c>
      <c r="F50" s="42">
        <f t="shared" si="7"/>
        <v>22972</v>
      </c>
      <c r="G50" s="42">
        <f t="shared" si="8"/>
        <v>16278</v>
      </c>
    </row>
    <row r="51" spans="1:7" x14ac:dyDescent="0.25">
      <c r="A51" s="42" t="str">
        <f t="shared" si="3"/>
        <v>GIJON</v>
      </c>
      <c r="B51" s="41">
        <f t="shared" si="4"/>
        <v>1681</v>
      </c>
      <c r="C51" s="41">
        <f t="shared" si="5"/>
        <v>1391</v>
      </c>
      <c r="D51" s="41">
        <f t="shared" si="6"/>
        <v>20</v>
      </c>
      <c r="E51" s="42" t="str">
        <f t="shared" si="2"/>
        <v>SEVILLA</v>
      </c>
      <c r="F51" s="42">
        <f t="shared" si="7"/>
        <v>14508</v>
      </c>
      <c r="G51" s="42">
        <f t="shared" si="8"/>
        <v>11778</v>
      </c>
    </row>
    <row r="52" spans="1:7" x14ac:dyDescent="0.25">
      <c r="A52" s="42" t="str">
        <f t="shared" si="3"/>
        <v>HUELVA</v>
      </c>
      <c r="B52" s="41">
        <f t="shared" si="4"/>
        <v>207</v>
      </c>
      <c r="C52" s="41">
        <f t="shared" si="5"/>
        <v>414</v>
      </c>
      <c r="D52" s="41">
        <f t="shared" si="6"/>
        <v>23</v>
      </c>
      <c r="E52" s="42" t="str">
        <f t="shared" si="2"/>
        <v>CEUTA</v>
      </c>
      <c r="F52" s="42">
        <f t="shared" si="7"/>
        <v>11400</v>
      </c>
      <c r="G52" s="42">
        <f t="shared" si="8"/>
        <v>1832</v>
      </c>
    </row>
    <row r="53" spans="1:7" x14ac:dyDescent="0.25">
      <c r="A53" s="42" t="str">
        <f t="shared" si="3"/>
        <v>LAS PALMAS</v>
      </c>
      <c r="B53" s="41">
        <f t="shared" si="4"/>
        <v>311947</v>
      </c>
      <c r="C53" s="41">
        <f t="shared" si="5"/>
        <v>238297</v>
      </c>
      <c r="D53" s="41">
        <f t="shared" si="6"/>
        <v>4</v>
      </c>
      <c r="E53" s="42" t="str">
        <f t="shared" si="2"/>
        <v>VILAGARCIA</v>
      </c>
      <c r="F53" s="42">
        <f t="shared" si="7"/>
        <v>4511</v>
      </c>
      <c r="G53" s="42">
        <f t="shared" si="8"/>
        <v>6346</v>
      </c>
    </row>
    <row r="54" spans="1:7" x14ac:dyDescent="0.25">
      <c r="A54" s="42" t="str">
        <f t="shared" si="3"/>
        <v>MALAGA</v>
      </c>
      <c r="B54" s="41">
        <f t="shared" si="4"/>
        <v>209799</v>
      </c>
      <c r="C54" s="41">
        <f t="shared" si="5"/>
        <v>166042</v>
      </c>
      <c r="D54" s="41">
        <f t="shared" si="6"/>
        <v>5</v>
      </c>
      <c r="E54" s="42" t="str">
        <f t="shared" si="2"/>
        <v>MOTRIL</v>
      </c>
      <c r="F54" s="42">
        <f t="shared" si="7"/>
        <v>4322</v>
      </c>
      <c r="G54" s="42">
        <f t="shared" si="8"/>
        <v>1738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3495</v>
      </c>
      <c r="G55" s="42">
        <f t="shared" si="8"/>
        <v>1273</v>
      </c>
    </row>
    <row r="56" spans="1:7" x14ac:dyDescent="0.25">
      <c r="A56" s="42" t="str">
        <f t="shared" si="3"/>
        <v>MELILLA</v>
      </c>
      <c r="B56" s="41">
        <f t="shared" si="4"/>
        <v>763</v>
      </c>
      <c r="C56" s="41">
        <f t="shared" si="5"/>
        <v>960</v>
      </c>
      <c r="D56" s="41">
        <f t="shared" si="6"/>
        <v>22</v>
      </c>
      <c r="E56" s="42" t="str">
        <f t="shared" si="2"/>
        <v>SANTANDER</v>
      </c>
      <c r="F56" s="42">
        <f t="shared" si="9"/>
        <v>3459</v>
      </c>
      <c r="G56" s="42">
        <f t="shared" si="8"/>
        <v>6031</v>
      </c>
    </row>
    <row r="57" spans="1:7" x14ac:dyDescent="0.25">
      <c r="A57" s="42" t="str">
        <f t="shared" si="3"/>
        <v>MOTRIL</v>
      </c>
      <c r="B57" s="41">
        <f t="shared" si="4"/>
        <v>4322</v>
      </c>
      <c r="C57" s="41">
        <f t="shared" si="5"/>
        <v>1738</v>
      </c>
      <c r="D57" s="41">
        <f t="shared" si="6"/>
        <v>17</v>
      </c>
      <c r="E57" s="42" t="str">
        <f t="shared" si="2"/>
        <v>GIJON</v>
      </c>
      <c r="F57" s="42">
        <f t="shared" si="9"/>
        <v>1681</v>
      </c>
      <c r="G57" s="42">
        <f t="shared" si="8"/>
        <v>1391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1453</v>
      </c>
      <c r="G58" s="42">
        <f t="shared" si="8"/>
        <v>1599</v>
      </c>
    </row>
    <row r="59" spans="1:7" x14ac:dyDescent="0.25">
      <c r="A59" s="42" t="str">
        <f t="shared" si="3"/>
        <v>SANTA CRUZ DE TENERIFE</v>
      </c>
      <c r="B59" s="41">
        <f t="shared" si="4"/>
        <v>327158</v>
      </c>
      <c r="C59" s="41">
        <f t="shared" si="5"/>
        <v>305596</v>
      </c>
      <c r="D59" s="41">
        <f t="shared" si="6"/>
        <v>3</v>
      </c>
      <c r="E59" s="42" t="str">
        <f t="shared" si="2"/>
        <v>MELILLA</v>
      </c>
      <c r="F59" s="42">
        <f t="shared" si="9"/>
        <v>763</v>
      </c>
      <c r="G59" s="42">
        <f t="shared" si="8"/>
        <v>960</v>
      </c>
    </row>
    <row r="60" spans="1:7" x14ac:dyDescent="0.25">
      <c r="A60" s="42" t="str">
        <f t="shared" si="3"/>
        <v>SANTANDER</v>
      </c>
      <c r="B60" s="41">
        <f t="shared" si="4"/>
        <v>3459</v>
      </c>
      <c r="C60" s="41">
        <f t="shared" si="5"/>
        <v>6031</v>
      </c>
      <c r="D60" s="41">
        <f t="shared" si="6"/>
        <v>19</v>
      </c>
      <c r="E60" s="42" t="str">
        <f t="shared" si="2"/>
        <v>HUELVA</v>
      </c>
      <c r="F60" s="42">
        <f t="shared" si="9"/>
        <v>207</v>
      </c>
      <c r="G60" s="42">
        <f t="shared" si="8"/>
        <v>414</v>
      </c>
    </row>
    <row r="61" spans="1:7" x14ac:dyDescent="0.25">
      <c r="A61" s="42" t="str">
        <f t="shared" si="3"/>
        <v>SEVILLA</v>
      </c>
      <c r="B61" s="41">
        <f t="shared" si="4"/>
        <v>14508</v>
      </c>
      <c r="C61" s="41">
        <f t="shared" si="5"/>
        <v>11778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3495</v>
      </c>
      <c r="C62" s="41">
        <f t="shared" si="5"/>
        <v>1273</v>
      </c>
      <c r="D62" s="41">
        <f t="shared" si="6"/>
        <v>18</v>
      </c>
      <c r="E62" s="42" t="str">
        <f t="shared" si="2"/>
        <v>CASTELLON</v>
      </c>
      <c r="F62" s="42">
        <f t="shared" si="9"/>
        <v>70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165519</v>
      </c>
      <c r="C63" s="41">
        <f t="shared" si="5"/>
        <v>86770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137250</v>
      </c>
      <c r="C64" s="41">
        <f t="shared" si="5"/>
        <v>124238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4511</v>
      </c>
      <c r="C65" s="41">
        <f t="shared" si="5"/>
        <v>6346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3028</v>
      </c>
      <c r="C8" s="12">
        <v>2733</v>
      </c>
      <c r="D8" s="12">
        <v>60998</v>
      </c>
      <c r="E8" s="12">
        <v>59678</v>
      </c>
      <c r="F8" s="13">
        <f t="shared" ref="F8:F35" si="0">((E8*100)/D8)-100</f>
        <v>-2.1640053772254788</v>
      </c>
      <c r="G8" s="1"/>
      <c r="H8" s="1"/>
      <c r="I8" s="1"/>
    </row>
    <row r="9" spans="1:12" x14ac:dyDescent="0.25">
      <c r="A9" s="8" t="s">
        <v>43</v>
      </c>
      <c r="B9" s="9">
        <v>8080</v>
      </c>
      <c r="C9" s="9">
        <v>10920</v>
      </c>
      <c r="D9" s="9">
        <v>224436</v>
      </c>
      <c r="E9" s="9">
        <v>223069</v>
      </c>
      <c r="F9" s="10">
        <f t="shared" si="0"/>
        <v>-0.60908232190914191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52017</v>
      </c>
      <c r="C11" s="9">
        <v>78070</v>
      </c>
      <c r="D11" s="9">
        <v>964677</v>
      </c>
      <c r="E11" s="9">
        <v>1100462</v>
      </c>
      <c r="F11" s="10">
        <f t="shared" si="0"/>
        <v>14.075695802843853</v>
      </c>
      <c r="G11" s="1"/>
      <c r="H11" s="1"/>
      <c r="I11" s="1"/>
    </row>
    <row r="12" spans="1:12" x14ac:dyDescent="0.25">
      <c r="A12" s="11" t="s">
        <v>46</v>
      </c>
      <c r="B12" s="12">
        <v>1640</v>
      </c>
      <c r="C12" s="12">
        <v>1760</v>
      </c>
      <c r="D12" s="12">
        <v>15372</v>
      </c>
      <c r="E12" s="12">
        <v>17987</v>
      </c>
      <c r="F12" s="13">
        <f t="shared" si="0"/>
        <v>17.011449388498562</v>
      </c>
      <c r="G12" s="1"/>
      <c r="H12" s="1"/>
      <c r="I12" s="1"/>
    </row>
    <row r="13" spans="1:12" x14ac:dyDescent="0.25">
      <c r="A13" s="8" t="s">
        <v>47</v>
      </c>
      <c r="B13" s="9">
        <v>39977</v>
      </c>
      <c r="C13" s="9">
        <v>35471</v>
      </c>
      <c r="D13" s="9">
        <v>503021</v>
      </c>
      <c r="E13" s="9">
        <v>524410</v>
      </c>
      <c r="F13" s="10">
        <f t="shared" si="0"/>
        <v>4.2521087588788475</v>
      </c>
      <c r="G13" s="1"/>
      <c r="H13" s="1"/>
      <c r="I13" s="1"/>
    </row>
    <row r="14" spans="1:12" x14ac:dyDescent="0.25">
      <c r="A14" s="11" t="s">
        <v>48</v>
      </c>
      <c r="B14" s="12">
        <v>14912</v>
      </c>
      <c r="C14" s="12">
        <v>15078</v>
      </c>
      <c r="D14" s="12">
        <v>232399</v>
      </c>
      <c r="E14" s="12">
        <v>239334</v>
      </c>
      <c r="F14" s="13">
        <f t="shared" si="0"/>
        <v>2.9840920141652987</v>
      </c>
      <c r="G14" s="1"/>
      <c r="H14" s="1"/>
      <c r="I14" s="1"/>
    </row>
    <row r="15" spans="1:12" x14ac:dyDescent="0.25">
      <c r="A15" s="8" t="s">
        <v>49</v>
      </c>
      <c r="B15" s="9">
        <v>4320</v>
      </c>
      <c r="C15" s="9">
        <v>4213</v>
      </c>
      <c r="D15" s="9">
        <v>35925</v>
      </c>
      <c r="E15" s="9">
        <v>32760</v>
      </c>
      <c r="F15" s="10">
        <f t="shared" si="0"/>
        <v>-8.8100208768267265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25243</v>
      </c>
      <c r="C18" s="12">
        <v>46225</v>
      </c>
      <c r="D18" s="12">
        <v>373702</v>
      </c>
      <c r="E18" s="12">
        <v>477935</v>
      </c>
      <c r="F18" s="13">
        <f t="shared" si="0"/>
        <v>27.892010211344868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9211</v>
      </c>
      <c r="C22" s="12">
        <v>8475</v>
      </c>
      <c r="D22" s="12">
        <v>100281</v>
      </c>
      <c r="E22" s="12">
        <v>105880</v>
      </c>
      <c r="F22" s="13">
        <f t="shared" si="0"/>
        <v>5.583310896381164</v>
      </c>
      <c r="G22" s="1"/>
      <c r="H22" s="1"/>
      <c r="I22" s="1"/>
    </row>
    <row r="23" spans="1:9" x14ac:dyDescent="0.25">
      <c r="A23" s="8" t="s">
        <v>57</v>
      </c>
      <c r="B23" s="9">
        <v>2616</v>
      </c>
      <c r="C23" s="9">
        <v>3172</v>
      </c>
      <c r="D23" s="9">
        <v>34333</v>
      </c>
      <c r="E23" s="9">
        <v>43027</v>
      </c>
      <c r="F23" s="10">
        <f t="shared" si="0"/>
        <v>25.322575947339288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4763</v>
      </c>
      <c r="C25" s="9">
        <v>6087</v>
      </c>
      <c r="D25" s="9">
        <v>61497</v>
      </c>
      <c r="E25" s="9">
        <v>81451</v>
      </c>
      <c r="F25" s="10">
        <f t="shared" si="0"/>
        <v>32.447111241198769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471</v>
      </c>
      <c r="D27" s="9">
        <v>2</v>
      </c>
      <c r="E27" s="9">
        <v>472</v>
      </c>
      <c r="F27" s="18">
        <f t="shared" si="0"/>
        <v>23500</v>
      </c>
      <c r="G27" s="1"/>
      <c r="H27" s="1"/>
      <c r="I27" s="1"/>
    </row>
    <row r="28" spans="1:9" x14ac:dyDescent="0.25">
      <c r="A28" s="11" t="s">
        <v>62</v>
      </c>
      <c r="B28" s="12">
        <v>58288</v>
      </c>
      <c r="C28" s="12">
        <v>66884</v>
      </c>
      <c r="D28" s="12">
        <v>582513</v>
      </c>
      <c r="E28" s="12">
        <v>650924</v>
      </c>
      <c r="F28" s="13">
        <f t="shared" si="0"/>
        <v>11.744115581969851</v>
      </c>
      <c r="G28" s="1"/>
      <c r="H28" s="1"/>
      <c r="I28" s="1"/>
    </row>
    <row r="29" spans="1:9" x14ac:dyDescent="0.25">
      <c r="A29" s="8" t="s">
        <v>63</v>
      </c>
      <c r="B29" s="9">
        <v>6069</v>
      </c>
      <c r="C29" s="9">
        <v>5808</v>
      </c>
      <c r="D29" s="9">
        <v>37907</v>
      </c>
      <c r="E29" s="9">
        <v>41711</v>
      </c>
      <c r="F29" s="10">
        <f t="shared" si="0"/>
        <v>10.035085868045485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248</v>
      </c>
      <c r="E31" s="9">
        <v>2</v>
      </c>
      <c r="F31" s="10">
        <f t="shared" si="0"/>
        <v>-99.193548387096769</v>
      </c>
      <c r="G31" s="1"/>
      <c r="H31" s="1"/>
      <c r="I31" s="1"/>
    </row>
    <row r="32" spans="1:9" x14ac:dyDescent="0.25">
      <c r="A32" s="11" t="s">
        <v>66</v>
      </c>
      <c r="B32" s="12">
        <v>4128</v>
      </c>
      <c r="C32" s="12">
        <v>6654</v>
      </c>
      <c r="D32" s="12">
        <v>54001</v>
      </c>
      <c r="E32" s="12">
        <v>68163</v>
      </c>
      <c r="F32" s="13">
        <f t="shared" si="0"/>
        <v>26.225440269624642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5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234292</v>
      </c>
      <c r="C35" s="15">
        <f t="shared" ref="C35:E35" si="1">SUM(C7:C34)</f>
        <v>292021</v>
      </c>
      <c r="D35" s="15">
        <f t="shared" si="1"/>
        <v>3281324</v>
      </c>
      <c r="E35" s="15">
        <f t="shared" si="1"/>
        <v>3667285</v>
      </c>
      <c r="F35" s="16">
        <f t="shared" si="0"/>
        <v>11.762355683254683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1100462</v>
      </c>
      <c r="G38" s="42">
        <f>LOOKUP(E38,$A$38:$A$65,$C$38:$C$65)</f>
        <v>964677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59678</v>
      </c>
      <c r="C39" s="41">
        <f t="shared" ref="C39:C65" si="5">D8</f>
        <v>60998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650924</v>
      </c>
      <c r="G39" s="42">
        <f t="shared" ref="G39:G65" si="8">LOOKUP(E39,$A$38:$A$65,$C$38:$C$65)</f>
        <v>582513</v>
      </c>
    </row>
    <row r="40" spans="1:9" x14ac:dyDescent="0.25">
      <c r="A40" s="42" t="str">
        <f t="shared" si="3"/>
        <v>ALMERIA</v>
      </c>
      <c r="B40" s="41">
        <f t="shared" si="4"/>
        <v>223069</v>
      </c>
      <c r="C40" s="41">
        <f t="shared" si="5"/>
        <v>224436</v>
      </c>
      <c r="D40" s="41">
        <f t="shared" si="6"/>
        <v>6</v>
      </c>
      <c r="E40" s="42" t="str">
        <f t="shared" si="2"/>
        <v>BALEARES</v>
      </c>
      <c r="F40" s="42">
        <f t="shared" si="7"/>
        <v>524410</v>
      </c>
      <c r="G40" s="42">
        <f t="shared" si="8"/>
        <v>503021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477935</v>
      </c>
      <c r="G41" s="42">
        <f t="shared" si="8"/>
        <v>373702</v>
      </c>
    </row>
    <row r="42" spans="1:9" x14ac:dyDescent="0.25">
      <c r="A42" s="42" t="str">
        <f t="shared" si="3"/>
        <v>BAHIA DE ALGECIRAS</v>
      </c>
      <c r="B42" s="41">
        <f t="shared" si="4"/>
        <v>1100462</v>
      </c>
      <c r="C42" s="41">
        <f t="shared" si="5"/>
        <v>964677</v>
      </c>
      <c r="D42" s="41">
        <f t="shared" si="6"/>
        <v>1</v>
      </c>
      <c r="E42" s="42" t="str">
        <f t="shared" si="2"/>
        <v>BARCELONA</v>
      </c>
      <c r="F42" s="42">
        <f t="shared" si="7"/>
        <v>239334</v>
      </c>
      <c r="G42" s="42">
        <f t="shared" si="8"/>
        <v>232399</v>
      </c>
    </row>
    <row r="43" spans="1:9" x14ac:dyDescent="0.25">
      <c r="A43" s="42" t="str">
        <f t="shared" si="3"/>
        <v>BAHIA DE CADIZ</v>
      </c>
      <c r="B43" s="41">
        <f t="shared" si="4"/>
        <v>17987</v>
      </c>
      <c r="C43" s="41">
        <f t="shared" si="5"/>
        <v>15372</v>
      </c>
      <c r="D43" s="41">
        <f t="shared" si="6"/>
        <v>14</v>
      </c>
      <c r="E43" s="42" t="str">
        <f t="shared" si="2"/>
        <v>ALMERIA</v>
      </c>
      <c r="F43" s="42">
        <f t="shared" si="7"/>
        <v>223069</v>
      </c>
      <c r="G43" s="42">
        <f t="shared" si="8"/>
        <v>224436</v>
      </c>
    </row>
    <row r="44" spans="1:9" x14ac:dyDescent="0.25">
      <c r="A44" s="42" t="str">
        <f t="shared" si="3"/>
        <v>BALEARES</v>
      </c>
      <c r="B44" s="41">
        <f t="shared" si="4"/>
        <v>524410</v>
      </c>
      <c r="C44" s="41">
        <f t="shared" si="5"/>
        <v>503021</v>
      </c>
      <c r="D44" s="41">
        <f t="shared" si="6"/>
        <v>3</v>
      </c>
      <c r="E44" s="42" t="str">
        <f t="shared" si="2"/>
        <v>LAS PALMAS</v>
      </c>
      <c r="F44" s="42">
        <f t="shared" si="7"/>
        <v>105880</v>
      </c>
      <c r="G44" s="42">
        <f t="shared" si="8"/>
        <v>100281</v>
      </c>
    </row>
    <row r="45" spans="1:9" x14ac:dyDescent="0.25">
      <c r="A45" s="42" t="str">
        <f t="shared" si="3"/>
        <v>BARCELONA</v>
      </c>
      <c r="B45" s="41">
        <f t="shared" si="4"/>
        <v>239334</v>
      </c>
      <c r="C45" s="41">
        <f t="shared" si="5"/>
        <v>232399</v>
      </c>
      <c r="D45" s="41">
        <f t="shared" si="6"/>
        <v>5</v>
      </c>
      <c r="E45" s="42" t="str">
        <f t="shared" si="2"/>
        <v>MELILLA</v>
      </c>
      <c r="F45" s="42">
        <f t="shared" si="7"/>
        <v>81451</v>
      </c>
      <c r="G45" s="42">
        <f t="shared" si="8"/>
        <v>61497</v>
      </c>
    </row>
    <row r="46" spans="1:9" x14ac:dyDescent="0.25">
      <c r="A46" s="42" t="str">
        <f t="shared" si="3"/>
        <v>BILBAO</v>
      </c>
      <c r="B46" s="41">
        <f t="shared" si="4"/>
        <v>32760</v>
      </c>
      <c r="C46" s="41">
        <f t="shared" si="5"/>
        <v>35925</v>
      </c>
      <c r="D46" s="41">
        <f t="shared" si="6"/>
        <v>13</v>
      </c>
      <c r="E46" s="42" t="str">
        <f t="shared" si="2"/>
        <v>VALENCIA</v>
      </c>
      <c r="F46" s="42">
        <f t="shared" si="7"/>
        <v>68163</v>
      </c>
      <c r="G46" s="42">
        <f t="shared" si="8"/>
        <v>54001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59678</v>
      </c>
      <c r="G47" s="42">
        <f t="shared" si="8"/>
        <v>60998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43027</v>
      </c>
      <c r="G48" s="42">
        <f t="shared" si="8"/>
        <v>34333</v>
      </c>
    </row>
    <row r="49" spans="1:7" x14ac:dyDescent="0.25">
      <c r="A49" s="42" t="str">
        <f t="shared" si="3"/>
        <v>CEUTA</v>
      </c>
      <c r="B49" s="41">
        <f t="shared" si="4"/>
        <v>477935</v>
      </c>
      <c r="C49" s="41">
        <f t="shared" si="5"/>
        <v>373702</v>
      </c>
      <c r="D49" s="41">
        <f t="shared" si="6"/>
        <v>4</v>
      </c>
      <c r="E49" s="42" t="str">
        <f t="shared" si="2"/>
        <v>SANTANDER</v>
      </c>
      <c r="F49" s="42">
        <f t="shared" si="7"/>
        <v>41711</v>
      </c>
      <c r="G49" s="42">
        <f t="shared" si="8"/>
        <v>37907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32760</v>
      </c>
      <c r="G50" s="42">
        <f t="shared" si="8"/>
        <v>35925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16</v>
      </c>
      <c r="E51" s="42" t="str">
        <f t="shared" si="2"/>
        <v>BAHIA DE CADIZ</v>
      </c>
      <c r="F51" s="42">
        <f t="shared" si="7"/>
        <v>17987</v>
      </c>
      <c r="G51" s="42">
        <f t="shared" si="8"/>
        <v>15372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472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105880</v>
      </c>
      <c r="C53" s="41">
        <f t="shared" si="5"/>
        <v>100281</v>
      </c>
      <c r="D53" s="41">
        <f t="shared" si="6"/>
        <v>7</v>
      </c>
      <c r="E53" s="42" t="str">
        <f t="shared" si="2"/>
        <v>GIJON</v>
      </c>
      <c r="F53" s="42">
        <f t="shared" si="7"/>
        <v>20</v>
      </c>
      <c r="G53" s="42">
        <f t="shared" si="8"/>
        <v>7</v>
      </c>
    </row>
    <row r="54" spans="1:7" x14ac:dyDescent="0.25">
      <c r="A54" s="42" t="str">
        <f t="shared" si="3"/>
        <v>MALAGA</v>
      </c>
      <c r="B54" s="41">
        <f t="shared" si="4"/>
        <v>43027</v>
      </c>
      <c r="C54" s="41">
        <f t="shared" si="5"/>
        <v>34333</v>
      </c>
      <c r="D54" s="41">
        <f t="shared" si="6"/>
        <v>11</v>
      </c>
      <c r="E54" s="42" t="str">
        <f t="shared" si="2"/>
        <v>TARRAGONA</v>
      </c>
      <c r="F54" s="42">
        <f t="shared" si="7"/>
        <v>2</v>
      </c>
      <c r="G54" s="42">
        <f t="shared" si="8"/>
        <v>248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81451</v>
      </c>
      <c r="C56" s="41">
        <f t="shared" si="5"/>
        <v>61497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472</v>
      </c>
      <c r="C58" s="41">
        <f t="shared" si="5"/>
        <v>2</v>
      </c>
      <c r="D58" s="41">
        <f t="shared" si="6"/>
        <v>15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650924</v>
      </c>
      <c r="C59" s="41">
        <f t="shared" si="5"/>
        <v>582513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41711</v>
      </c>
      <c r="C60" s="41">
        <f t="shared" si="5"/>
        <v>37907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248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68163</v>
      </c>
      <c r="C63" s="41">
        <f t="shared" si="5"/>
        <v>54001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130</v>
      </c>
      <c r="C7" s="9">
        <v>145</v>
      </c>
      <c r="D7" s="9">
        <v>1207</v>
      </c>
      <c r="E7" s="9">
        <v>1311</v>
      </c>
      <c r="F7" s="10">
        <f>((E7*100)/D7)-100</f>
        <v>8.6164043082021493</v>
      </c>
      <c r="G7" s="1"/>
      <c r="H7" s="1"/>
      <c r="I7" s="1"/>
    </row>
    <row r="8" spans="1:12" x14ac:dyDescent="0.25">
      <c r="A8" s="11" t="s">
        <v>42</v>
      </c>
      <c r="B8" s="12">
        <v>104</v>
      </c>
      <c r="C8" s="12">
        <v>96</v>
      </c>
      <c r="D8" s="12">
        <v>1226</v>
      </c>
      <c r="E8" s="12">
        <v>1241</v>
      </c>
      <c r="F8" s="13">
        <f t="shared" ref="F8:F35" si="0">((E8*100)/D8)-100</f>
        <v>1.2234910277324644</v>
      </c>
      <c r="G8" s="1"/>
      <c r="H8" s="1"/>
      <c r="I8" s="1"/>
    </row>
    <row r="9" spans="1:12" x14ac:dyDescent="0.25">
      <c r="A9" s="8" t="s">
        <v>43</v>
      </c>
      <c r="B9" s="9">
        <v>173</v>
      </c>
      <c r="C9" s="9">
        <v>199</v>
      </c>
      <c r="D9" s="9">
        <v>2011</v>
      </c>
      <c r="E9" s="9">
        <v>2119</v>
      </c>
      <c r="F9" s="10">
        <f t="shared" si="0"/>
        <v>5.3704624564893066</v>
      </c>
      <c r="G9" s="1"/>
      <c r="H9" s="1"/>
      <c r="I9" s="1"/>
    </row>
    <row r="10" spans="1:12" x14ac:dyDescent="0.25">
      <c r="A10" s="11" t="s">
        <v>44</v>
      </c>
      <c r="B10" s="12">
        <v>71</v>
      </c>
      <c r="C10" s="12">
        <v>86</v>
      </c>
      <c r="D10" s="12">
        <v>859</v>
      </c>
      <c r="E10" s="12">
        <v>835</v>
      </c>
      <c r="F10" s="13">
        <f t="shared" si="0"/>
        <v>-2.7939464493597228</v>
      </c>
      <c r="G10" s="1"/>
      <c r="H10" s="1"/>
      <c r="I10" s="1"/>
    </row>
    <row r="11" spans="1:12" x14ac:dyDescent="0.25">
      <c r="A11" s="8" t="s">
        <v>45</v>
      </c>
      <c r="B11" s="9">
        <v>1927</v>
      </c>
      <c r="C11" s="9">
        <v>2184</v>
      </c>
      <c r="D11" s="9">
        <v>18398</v>
      </c>
      <c r="E11" s="9">
        <v>21990</v>
      </c>
      <c r="F11" s="10">
        <f t="shared" si="0"/>
        <v>19.52386128927057</v>
      </c>
      <c r="G11" s="1"/>
      <c r="H11" s="1"/>
      <c r="I11" s="1"/>
    </row>
    <row r="12" spans="1:12" x14ac:dyDescent="0.25">
      <c r="A12" s="11" t="s">
        <v>46</v>
      </c>
      <c r="B12" s="12">
        <v>153</v>
      </c>
      <c r="C12" s="12">
        <v>184</v>
      </c>
      <c r="D12" s="12">
        <v>1477</v>
      </c>
      <c r="E12" s="12">
        <v>1535</v>
      </c>
      <c r="F12" s="13">
        <f t="shared" si="0"/>
        <v>3.9268788083954007</v>
      </c>
      <c r="G12" s="1"/>
      <c r="H12" s="1"/>
      <c r="I12" s="1"/>
    </row>
    <row r="13" spans="1:12" x14ac:dyDescent="0.25">
      <c r="A13" s="8" t="s">
        <v>47</v>
      </c>
      <c r="B13" s="9">
        <v>976</v>
      </c>
      <c r="C13" s="9">
        <v>853</v>
      </c>
      <c r="D13" s="9">
        <v>10230</v>
      </c>
      <c r="E13" s="9">
        <v>10061</v>
      </c>
      <c r="F13" s="10">
        <f t="shared" si="0"/>
        <v>-1.6520039100684301</v>
      </c>
      <c r="G13" s="1"/>
      <c r="H13" s="1"/>
      <c r="I13" s="1"/>
    </row>
    <row r="14" spans="1:12" x14ac:dyDescent="0.25">
      <c r="A14" s="11" t="s">
        <v>48</v>
      </c>
      <c r="B14" s="12">
        <v>816</v>
      </c>
      <c r="C14" s="12">
        <v>882</v>
      </c>
      <c r="D14" s="12">
        <v>8169</v>
      </c>
      <c r="E14" s="12">
        <v>8510</v>
      </c>
      <c r="F14" s="13">
        <f t="shared" si="0"/>
        <v>4.174317541926797</v>
      </c>
      <c r="G14" s="1"/>
      <c r="H14" s="1"/>
      <c r="I14" s="1"/>
    </row>
    <row r="15" spans="1:12" x14ac:dyDescent="0.25">
      <c r="A15" s="8" t="s">
        <v>49</v>
      </c>
      <c r="B15" s="9">
        <v>321</v>
      </c>
      <c r="C15" s="9">
        <v>337</v>
      </c>
      <c r="D15" s="9">
        <v>3079</v>
      </c>
      <c r="E15" s="9">
        <v>2942</v>
      </c>
      <c r="F15" s="10">
        <f t="shared" si="0"/>
        <v>-4.4494965898018819</v>
      </c>
      <c r="G15" s="1"/>
      <c r="H15" s="1"/>
      <c r="I15" s="1"/>
    </row>
    <row r="16" spans="1:12" x14ac:dyDescent="0.25">
      <c r="A16" s="11" t="s">
        <v>50</v>
      </c>
      <c r="B16" s="12">
        <v>134</v>
      </c>
      <c r="C16" s="12">
        <v>124</v>
      </c>
      <c r="D16" s="12">
        <v>1436</v>
      </c>
      <c r="E16" s="12">
        <v>1249</v>
      </c>
      <c r="F16" s="13">
        <f t="shared" si="0"/>
        <v>-13.022284122562681</v>
      </c>
      <c r="G16" s="1"/>
      <c r="H16" s="1"/>
      <c r="I16" s="1"/>
    </row>
    <row r="17" spans="1:9" x14ac:dyDescent="0.25">
      <c r="A17" s="8" t="s">
        <v>51</v>
      </c>
      <c r="B17" s="9">
        <v>118</v>
      </c>
      <c r="C17" s="9">
        <v>116</v>
      </c>
      <c r="D17" s="9">
        <v>1063</v>
      </c>
      <c r="E17" s="9">
        <v>1215</v>
      </c>
      <c r="F17" s="10">
        <f t="shared" si="0"/>
        <v>14.299153339604885</v>
      </c>
      <c r="G17" s="1"/>
      <c r="H17" s="1"/>
      <c r="I17" s="1"/>
    </row>
    <row r="18" spans="1:9" x14ac:dyDescent="0.25">
      <c r="A18" s="11" t="s">
        <v>52</v>
      </c>
      <c r="B18" s="12">
        <v>1020</v>
      </c>
      <c r="C18" s="12">
        <v>1238</v>
      </c>
      <c r="D18" s="12">
        <v>8295</v>
      </c>
      <c r="E18" s="12">
        <v>12031</v>
      </c>
      <c r="F18" s="13">
        <f t="shared" si="0"/>
        <v>45.039180229053642</v>
      </c>
      <c r="G18" s="1"/>
      <c r="H18" s="1"/>
      <c r="I18" s="1"/>
    </row>
    <row r="19" spans="1:9" x14ac:dyDescent="0.25">
      <c r="A19" s="8" t="s">
        <v>53</v>
      </c>
      <c r="B19" s="9">
        <v>108</v>
      </c>
      <c r="C19" s="9">
        <v>116</v>
      </c>
      <c r="D19" s="9">
        <v>947</v>
      </c>
      <c r="E19" s="9">
        <v>1075</v>
      </c>
      <c r="F19" s="10">
        <f t="shared" si="0"/>
        <v>13.51636747624076</v>
      </c>
      <c r="G19" s="1"/>
      <c r="H19" s="1"/>
      <c r="I19" s="1"/>
    </row>
    <row r="20" spans="1:9" x14ac:dyDescent="0.25">
      <c r="A20" s="11" t="s">
        <v>54</v>
      </c>
      <c r="B20" s="12">
        <v>102</v>
      </c>
      <c r="C20" s="12">
        <v>98</v>
      </c>
      <c r="D20" s="12">
        <v>846</v>
      </c>
      <c r="E20" s="12">
        <v>905</v>
      </c>
      <c r="F20" s="13">
        <f t="shared" si="0"/>
        <v>6.9739952718676079</v>
      </c>
      <c r="G20" s="1"/>
      <c r="H20" s="1"/>
      <c r="I20" s="1"/>
    </row>
    <row r="21" spans="1:9" x14ac:dyDescent="0.25">
      <c r="A21" s="8" t="s">
        <v>55</v>
      </c>
      <c r="B21" s="9">
        <v>127</v>
      </c>
      <c r="C21" s="9">
        <v>151</v>
      </c>
      <c r="D21" s="9">
        <v>1307</v>
      </c>
      <c r="E21" s="9">
        <v>1384</v>
      </c>
      <c r="F21" s="10">
        <f t="shared" si="0"/>
        <v>5.8913542463657222</v>
      </c>
      <c r="G21" s="1"/>
      <c r="H21" s="1"/>
      <c r="I21" s="1"/>
    </row>
    <row r="22" spans="1:9" x14ac:dyDescent="0.25">
      <c r="A22" s="11" t="s">
        <v>56</v>
      </c>
      <c r="B22" s="12">
        <v>907</v>
      </c>
      <c r="C22" s="12">
        <v>989</v>
      </c>
      <c r="D22" s="12">
        <v>8601</v>
      </c>
      <c r="E22" s="12">
        <v>8941</v>
      </c>
      <c r="F22" s="13">
        <f t="shared" si="0"/>
        <v>3.953028717590982</v>
      </c>
      <c r="G22" s="1"/>
      <c r="H22" s="1"/>
      <c r="I22" s="1"/>
    </row>
    <row r="23" spans="1:9" x14ac:dyDescent="0.25">
      <c r="A23" s="8" t="s">
        <v>57</v>
      </c>
      <c r="B23" s="9">
        <v>190</v>
      </c>
      <c r="C23" s="9">
        <v>203</v>
      </c>
      <c r="D23" s="9">
        <v>1553</v>
      </c>
      <c r="E23" s="9">
        <v>1702</v>
      </c>
      <c r="F23" s="10">
        <f t="shared" si="0"/>
        <v>9.5943335479716723</v>
      </c>
      <c r="G23" s="1"/>
      <c r="H23" s="1"/>
      <c r="I23" s="1"/>
    </row>
    <row r="24" spans="1:9" x14ac:dyDescent="0.25">
      <c r="A24" s="11" t="s">
        <v>58</v>
      </c>
      <c r="B24" s="12">
        <v>101</v>
      </c>
      <c r="C24" s="12">
        <v>127</v>
      </c>
      <c r="D24" s="12">
        <v>896</v>
      </c>
      <c r="E24" s="12">
        <v>964</v>
      </c>
      <c r="F24" s="13">
        <f t="shared" si="0"/>
        <v>7.5892857142857082</v>
      </c>
      <c r="G24" s="1"/>
      <c r="H24" s="1"/>
      <c r="I24" s="1"/>
    </row>
    <row r="25" spans="1:9" x14ac:dyDescent="0.25">
      <c r="A25" s="8" t="s">
        <v>59</v>
      </c>
      <c r="B25" s="9">
        <v>114</v>
      </c>
      <c r="C25" s="9">
        <v>127</v>
      </c>
      <c r="D25" s="9">
        <v>976</v>
      </c>
      <c r="E25" s="9">
        <v>1158</v>
      </c>
      <c r="F25" s="10">
        <f t="shared" si="0"/>
        <v>18.647540983606561</v>
      </c>
      <c r="G25" s="1"/>
      <c r="H25" s="1"/>
      <c r="I25" s="1"/>
    </row>
    <row r="26" spans="1:9" x14ac:dyDescent="0.25">
      <c r="A26" s="11" t="s">
        <v>60</v>
      </c>
      <c r="B26" s="12">
        <v>44</v>
      </c>
      <c r="C26" s="12">
        <v>40</v>
      </c>
      <c r="D26" s="12">
        <v>395</v>
      </c>
      <c r="E26" s="12">
        <v>379</v>
      </c>
      <c r="F26" s="13">
        <f t="shared" si="0"/>
        <v>-4.0506329113923982</v>
      </c>
      <c r="G26" s="1"/>
      <c r="H26" s="1"/>
      <c r="I26" s="1"/>
    </row>
    <row r="27" spans="1:9" x14ac:dyDescent="0.25">
      <c r="A27" s="8" t="s">
        <v>61</v>
      </c>
      <c r="B27" s="9">
        <v>146</v>
      </c>
      <c r="C27" s="9">
        <v>130</v>
      </c>
      <c r="D27" s="9">
        <v>1290</v>
      </c>
      <c r="E27" s="9">
        <v>1197</v>
      </c>
      <c r="F27" s="10">
        <f t="shared" si="0"/>
        <v>-7.2093023255813904</v>
      </c>
      <c r="G27" s="1"/>
      <c r="H27" s="1"/>
      <c r="I27" s="1"/>
    </row>
    <row r="28" spans="1:9" x14ac:dyDescent="0.25">
      <c r="A28" s="11" t="s">
        <v>62</v>
      </c>
      <c r="B28" s="12">
        <v>1501</v>
      </c>
      <c r="C28" s="12">
        <v>1614</v>
      </c>
      <c r="D28" s="12">
        <v>14619</v>
      </c>
      <c r="E28" s="12">
        <v>14839</v>
      </c>
      <c r="F28" s="13">
        <f t="shared" si="0"/>
        <v>1.5048908954100852</v>
      </c>
      <c r="G28" s="1"/>
      <c r="H28" s="1"/>
      <c r="I28" s="1"/>
    </row>
    <row r="29" spans="1:9" x14ac:dyDescent="0.25">
      <c r="A29" s="8" t="s">
        <v>63</v>
      </c>
      <c r="B29" s="9">
        <v>143</v>
      </c>
      <c r="C29" s="9">
        <v>138</v>
      </c>
      <c r="D29" s="9">
        <v>1290</v>
      </c>
      <c r="E29" s="9">
        <v>1267</v>
      </c>
      <c r="F29" s="10">
        <f t="shared" si="0"/>
        <v>-1.7829457364341152</v>
      </c>
      <c r="G29" s="1"/>
      <c r="H29" s="1"/>
      <c r="I29" s="1"/>
    </row>
    <row r="30" spans="1:9" x14ac:dyDescent="0.25">
      <c r="A30" s="11" t="s">
        <v>64</v>
      </c>
      <c r="B30" s="12">
        <v>117</v>
      </c>
      <c r="C30" s="12">
        <v>113</v>
      </c>
      <c r="D30" s="12">
        <v>1240</v>
      </c>
      <c r="E30" s="12">
        <v>1091</v>
      </c>
      <c r="F30" s="13">
        <f t="shared" si="0"/>
        <v>-12.016129032258064</v>
      </c>
      <c r="G30" s="1"/>
      <c r="H30" s="1"/>
      <c r="I30" s="1"/>
    </row>
    <row r="31" spans="1:9" x14ac:dyDescent="0.25">
      <c r="A31" s="8" t="s">
        <v>65</v>
      </c>
      <c r="B31" s="9">
        <v>243</v>
      </c>
      <c r="C31" s="9">
        <v>241</v>
      </c>
      <c r="D31" s="9">
        <v>2234</v>
      </c>
      <c r="E31" s="9">
        <v>2391</v>
      </c>
      <c r="F31" s="10">
        <f t="shared" si="0"/>
        <v>7.0277529095792346</v>
      </c>
      <c r="G31" s="1"/>
      <c r="H31" s="1"/>
      <c r="I31" s="1"/>
    </row>
    <row r="32" spans="1:9" x14ac:dyDescent="0.25">
      <c r="A32" s="11" t="s">
        <v>66</v>
      </c>
      <c r="B32" s="12">
        <v>579</v>
      </c>
      <c r="C32" s="12">
        <v>632</v>
      </c>
      <c r="D32" s="12">
        <v>5935</v>
      </c>
      <c r="E32" s="12">
        <v>6128</v>
      </c>
      <c r="F32" s="13">
        <f t="shared" si="0"/>
        <v>3.2518955349620882</v>
      </c>
      <c r="G32" s="1"/>
      <c r="H32" s="1"/>
      <c r="I32" s="1"/>
    </row>
    <row r="33" spans="1:9" x14ac:dyDescent="0.25">
      <c r="A33" s="8" t="s">
        <v>67</v>
      </c>
      <c r="B33" s="9">
        <v>226</v>
      </c>
      <c r="C33" s="9">
        <v>223</v>
      </c>
      <c r="D33" s="9">
        <v>2009</v>
      </c>
      <c r="E33" s="9">
        <v>2112</v>
      </c>
      <c r="F33" s="10">
        <f t="shared" si="0"/>
        <v>5.1269288203086063</v>
      </c>
      <c r="G33" s="1"/>
      <c r="H33" s="1"/>
      <c r="I33" s="1"/>
    </row>
    <row r="34" spans="1:9" x14ac:dyDescent="0.25">
      <c r="A34" s="11" t="s">
        <v>68</v>
      </c>
      <c r="B34" s="12">
        <v>34</v>
      </c>
      <c r="C34" s="12">
        <v>24</v>
      </c>
      <c r="D34" s="12">
        <v>306</v>
      </c>
      <c r="E34" s="12">
        <v>265</v>
      </c>
      <c r="F34" s="13">
        <f t="shared" si="0"/>
        <v>-13.398692810457518</v>
      </c>
      <c r="G34" s="1"/>
      <c r="H34" s="1"/>
      <c r="I34" s="1"/>
    </row>
    <row r="35" spans="1:9" x14ac:dyDescent="0.25">
      <c r="A35" s="14" t="s">
        <v>69</v>
      </c>
      <c r="B35" s="15">
        <f>SUM(B7:B34)</f>
        <v>10625</v>
      </c>
      <c r="C35" s="15">
        <f t="shared" ref="C35:E35" si="1">SUM(C7:C34)</f>
        <v>11410</v>
      </c>
      <c r="D35" s="15">
        <f t="shared" si="1"/>
        <v>101894</v>
      </c>
      <c r="E35" s="15">
        <f t="shared" si="1"/>
        <v>110837</v>
      </c>
      <c r="F35" s="16">
        <f t="shared" si="0"/>
        <v>8.776768013818284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1311</v>
      </c>
      <c r="C38" s="41">
        <f>D7</f>
        <v>1207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21990</v>
      </c>
      <c r="G38" s="42">
        <f>LOOKUP(E38,$A$38:$A$65,$C$38:$C$65)</f>
        <v>18398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1241</v>
      </c>
      <c r="C39" s="41">
        <f t="shared" ref="C39:C65" si="5">D8</f>
        <v>1226</v>
      </c>
      <c r="D39" s="41">
        <f t="shared" ref="D39:D65" si="6">_xlfn.RANK.EQ(B39,$B$38:$B$65)+COUNTIF($B$38:$B$65,B39)-1</f>
        <v>18</v>
      </c>
      <c r="E39" s="42" t="str">
        <f t="shared" si="2"/>
        <v>SANTA CRUZ DE TENERIFE</v>
      </c>
      <c r="F39" s="42">
        <f t="shared" ref="F39:F54" si="7">LOOKUP(E39,$A$38:$A$65,$B$38:$B$65)</f>
        <v>14839</v>
      </c>
      <c r="G39" s="42">
        <f t="shared" ref="G39:G65" si="8">LOOKUP(E39,$A$38:$A$65,$C$38:$C$65)</f>
        <v>14619</v>
      </c>
    </row>
    <row r="40" spans="1:9" x14ac:dyDescent="0.25">
      <c r="A40" s="42" t="str">
        <f t="shared" si="3"/>
        <v>ALMERIA</v>
      </c>
      <c r="B40" s="41">
        <f t="shared" si="4"/>
        <v>2119</v>
      </c>
      <c r="C40" s="41">
        <f t="shared" si="5"/>
        <v>2011</v>
      </c>
      <c r="D40" s="41">
        <f t="shared" si="6"/>
        <v>10</v>
      </c>
      <c r="E40" s="42" t="str">
        <f t="shared" si="2"/>
        <v>CEUTA</v>
      </c>
      <c r="F40" s="42">
        <f t="shared" si="7"/>
        <v>12031</v>
      </c>
      <c r="G40" s="42">
        <f t="shared" si="8"/>
        <v>8295</v>
      </c>
    </row>
    <row r="41" spans="1:9" x14ac:dyDescent="0.25">
      <c r="A41" s="42" t="str">
        <f t="shared" si="3"/>
        <v>AVILES</v>
      </c>
      <c r="B41" s="41">
        <f t="shared" si="4"/>
        <v>835</v>
      </c>
      <c r="C41" s="41">
        <f t="shared" si="5"/>
        <v>859</v>
      </c>
      <c r="D41" s="41">
        <f t="shared" si="6"/>
        <v>26</v>
      </c>
      <c r="E41" s="42" t="str">
        <f t="shared" si="2"/>
        <v>BALEARES</v>
      </c>
      <c r="F41" s="42">
        <f t="shared" si="7"/>
        <v>10061</v>
      </c>
      <c r="G41" s="42">
        <f t="shared" si="8"/>
        <v>10230</v>
      </c>
    </row>
    <row r="42" spans="1:9" x14ac:dyDescent="0.25">
      <c r="A42" s="42" t="str">
        <f t="shared" si="3"/>
        <v>BAHIA DE ALGECIRAS</v>
      </c>
      <c r="B42" s="41">
        <f t="shared" si="4"/>
        <v>21990</v>
      </c>
      <c r="C42" s="41">
        <f t="shared" si="5"/>
        <v>18398</v>
      </c>
      <c r="D42" s="41">
        <f t="shared" si="6"/>
        <v>1</v>
      </c>
      <c r="E42" s="42" t="str">
        <f t="shared" si="2"/>
        <v>LAS PALMAS</v>
      </c>
      <c r="F42" s="42">
        <f t="shared" si="7"/>
        <v>8941</v>
      </c>
      <c r="G42" s="42">
        <f t="shared" si="8"/>
        <v>8601</v>
      </c>
    </row>
    <row r="43" spans="1:9" x14ac:dyDescent="0.25">
      <c r="A43" s="42" t="str">
        <f t="shared" si="3"/>
        <v>BAHIA DE CADIZ</v>
      </c>
      <c r="B43" s="41">
        <f t="shared" si="4"/>
        <v>1535</v>
      </c>
      <c r="C43" s="41">
        <f t="shared" si="5"/>
        <v>1477</v>
      </c>
      <c r="D43" s="41">
        <f t="shared" si="6"/>
        <v>13</v>
      </c>
      <c r="E43" s="42" t="str">
        <f t="shared" si="2"/>
        <v>BARCELONA</v>
      </c>
      <c r="F43" s="42">
        <f t="shared" si="7"/>
        <v>8510</v>
      </c>
      <c r="G43" s="42">
        <f t="shared" si="8"/>
        <v>8169</v>
      </c>
    </row>
    <row r="44" spans="1:9" x14ac:dyDescent="0.25">
      <c r="A44" s="42" t="str">
        <f t="shared" si="3"/>
        <v>BALEARES</v>
      </c>
      <c r="B44" s="41">
        <f t="shared" si="4"/>
        <v>10061</v>
      </c>
      <c r="C44" s="41">
        <f t="shared" si="5"/>
        <v>10230</v>
      </c>
      <c r="D44" s="41">
        <f t="shared" si="6"/>
        <v>4</v>
      </c>
      <c r="E44" s="42" t="str">
        <f t="shared" si="2"/>
        <v>VALENCIA</v>
      </c>
      <c r="F44" s="42">
        <f t="shared" si="7"/>
        <v>6128</v>
      </c>
      <c r="G44" s="42">
        <f t="shared" si="8"/>
        <v>5935</v>
      </c>
    </row>
    <row r="45" spans="1:9" x14ac:dyDescent="0.25">
      <c r="A45" s="42" t="str">
        <f t="shared" si="3"/>
        <v>BARCELONA</v>
      </c>
      <c r="B45" s="41">
        <f t="shared" si="4"/>
        <v>8510</v>
      </c>
      <c r="C45" s="41">
        <f t="shared" si="5"/>
        <v>8169</v>
      </c>
      <c r="D45" s="41">
        <f t="shared" si="6"/>
        <v>6</v>
      </c>
      <c r="E45" s="42" t="str">
        <f t="shared" si="2"/>
        <v>BILBAO</v>
      </c>
      <c r="F45" s="42">
        <f t="shared" si="7"/>
        <v>2942</v>
      </c>
      <c r="G45" s="42">
        <f t="shared" si="8"/>
        <v>3079</v>
      </c>
    </row>
    <row r="46" spans="1:9" x14ac:dyDescent="0.25">
      <c r="A46" s="42" t="str">
        <f t="shared" si="3"/>
        <v>BILBAO</v>
      </c>
      <c r="B46" s="41">
        <f t="shared" si="4"/>
        <v>2942</v>
      </c>
      <c r="C46" s="41">
        <f t="shared" si="5"/>
        <v>3079</v>
      </c>
      <c r="D46" s="41">
        <f t="shared" si="6"/>
        <v>8</v>
      </c>
      <c r="E46" s="42" t="str">
        <f t="shared" si="2"/>
        <v>TARRAGONA</v>
      </c>
      <c r="F46" s="42">
        <f t="shared" si="7"/>
        <v>2391</v>
      </c>
      <c r="G46" s="42">
        <f t="shared" si="8"/>
        <v>2234</v>
      </c>
    </row>
    <row r="47" spans="1:9" x14ac:dyDescent="0.25">
      <c r="A47" s="42" t="str">
        <f t="shared" si="3"/>
        <v>CARTAGENA</v>
      </c>
      <c r="B47" s="41">
        <f t="shared" si="4"/>
        <v>1249</v>
      </c>
      <c r="C47" s="41">
        <f t="shared" si="5"/>
        <v>1436</v>
      </c>
      <c r="D47" s="41">
        <f t="shared" si="6"/>
        <v>17</v>
      </c>
      <c r="E47" s="42" t="str">
        <f t="shared" si="2"/>
        <v>ALMERIA</v>
      </c>
      <c r="F47" s="42">
        <f t="shared" si="7"/>
        <v>2119</v>
      </c>
      <c r="G47" s="42">
        <f t="shared" si="8"/>
        <v>2011</v>
      </c>
    </row>
    <row r="48" spans="1:9" x14ac:dyDescent="0.25">
      <c r="A48" s="42" t="str">
        <f t="shared" si="3"/>
        <v>CASTELLON</v>
      </c>
      <c r="B48" s="41">
        <f t="shared" si="4"/>
        <v>1215</v>
      </c>
      <c r="C48" s="41">
        <f t="shared" si="5"/>
        <v>1063</v>
      </c>
      <c r="D48" s="41">
        <f t="shared" si="6"/>
        <v>19</v>
      </c>
      <c r="E48" s="42" t="str">
        <f t="shared" si="2"/>
        <v>VIGO</v>
      </c>
      <c r="F48" s="42">
        <f t="shared" si="7"/>
        <v>2112</v>
      </c>
      <c r="G48" s="42">
        <f t="shared" si="8"/>
        <v>2009</v>
      </c>
    </row>
    <row r="49" spans="1:7" x14ac:dyDescent="0.25">
      <c r="A49" s="42" t="str">
        <f t="shared" si="3"/>
        <v>CEUTA</v>
      </c>
      <c r="B49" s="41">
        <f t="shared" si="4"/>
        <v>12031</v>
      </c>
      <c r="C49" s="41">
        <f t="shared" si="5"/>
        <v>8295</v>
      </c>
      <c r="D49" s="41">
        <f t="shared" si="6"/>
        <v>3</v>
      </c>
      <c r="E49" s="42" t="str">
        <f t="shared" si="2"/>
        <v>MALAGA</v>
      </c>
      <c r="F49" s="42">
        <f t="shared" si="7"/>
        <v>1702</v>
      </c>
      <c r="G49" s="42">
        <f t="shared" si="8"/>
        <v>1553</v>
      </c>
    </row>
    <row r="50" spans="1:7" x14ac:dyDescent="0.25">
      <c r="A50" s="42" t="str">
        <f t="shared" si="3"/>
        <v>FERROL-SAN CIBRAO</v>
      </c>
      <c r="B50" s="41">
        <f t="shared" si="4"/>
        <v>1075</v>
      </c>
      <c r="C50" s="41">
        <f t="shared" si="5"/>
        <v>947</v>
      </c>
      <c r="D50" s="41">
        <f t="shared" si="6"/>
        <v>23</v>
      </c>
      <c r="E50" s="42" t="str">
        <f t="shared" si="2"/>
        <v>BAHIA DE CADIZ</v>
      </c>
      <c r="F50" s="42">
        <f t="shared" si="7"/>
        <v>1535</v>
      </c>
      <c r="G50" s="42">
        <f t="shared" si="8"/>
        <v>1477</v>
      </c>
    </row>
    <row r="51" spans="1:7" x14ac:dyDescent="0.25">
      <c r="A51" s="42" t="str">
        <f t="shared" si="3"/>
        <v>GIJON</v>
      </c>
      <c r="B51" s="41">
        <f t="shared" si="4"/>
        <v>905</v>
      </c>
      <c r="C51" s="41">
        <f t="shared" si="5"/>
        <v>846</v>
      </c>
      <c r="D51" s="41">
        <f t="shared" si="6"/>
        <v>25</v>
      </c>
      <c r="E51" s="42" t="str">
        <f t="shared" si="2"/>
        <v>HUELVA</v>
      </c>
      <c r="F51" s="42">
        <f t="shared" si="7"/>
        <v>1384</v>
      </c>
      <c r="G51" s="42">
        <f t="shared" si="8"/>
        <v>1307</v>
      </c>
    </row>
    <row r="52" spans="1:7" x14ac:dyDescent="0.25">
      <c r="A52" s="42" t="str">
        <f t="shared" si="3"/>
        <v>HUELVA</v>
      </c>
      <c r="B52" s="41">
        <f t="shared" si="4"/>
        <v>1384</v>
      </c>
      <c r="C52" s="41">
        <f t="shared" si="5"/>
        <v>1307</v>
      </c>
      <c r="D52" s="41">
        <f t="shared" si="6"/>
        <v>14</v>
      </c>
      <c r="E52" s="42" t="str">
        <f t="shared" si="2"/>
        <v>A CORUÑA</v>
      </c>
      <c r="F52" s="42">
        <f t="shared" si="7"/>
        <v>1311</v>
      </c>
      <c r="G52" s="42">
        <f t="shared" si="8"/>
        <v>1207</v>
      </c>
    </row>
    <row r="53" spans="1:7" x14ac:dyDescent="0.25">
      <c r="A53" s="42" t="str">
        <f t="shared" si="3"/>
        <v>LAS PALMAS</v>
      </c>
      <c r="B53" s="41">
        <f t="shared" si="4"/>
        <v>8941</v>
      </c>
      <c r="C53" s="41">
        <f t="shared" si="5"/>
        <v>8601</v>
      </c>
      <c r="D53" s="41">
        <f t="shared" si="6"/>
        <v>5</v>
      </c>
      <c r="E53" s="42" t="str">
        <f t="shared" si="2"/>
        <v>SANTANDER</v>
      </c>
      <c r="F53" s="42">
        <f t="shared" si="7"/>
        <v>1267</v>
      </c>
      <c r="G53" s="42">
        <f t="shared" si="8"/>
        <v>1290</v>
      </c>
    </row>
    <row r="54" spans="1:7" x14ac:dyDescent="0.25">
      <c r="A54" s="42" t="str">
        <f t="shared" si="3"/>
        <v>MALAGA</v>
      </c>
      <c r="B54" s="41">
        <f t="shared" si="4"/>
        <v>1702</v>
      </c>
      <c r="C54" s="41">
        <f t="shared" si="5"/>
        <v>1553</v>
      </c>
      <c r="D54" s="41">
        <f t="shared" si="6"/>
        <v>12</v>
      </c>
      <c r="E54" s="42" t="str">
        <f t="shared" si="2"/>
        <v>CARTAGENA</v>
      </c>
      <c r="F54" s="42">
        <f t="shared" si="7"/>
        <v>1249</v>
      </c>
      <c r="G54" s="42">
        <f t="shared" si="8"/>
        <v>1436</v>
      </c>
    </row>
    <row r="55" spans="1:7" x14ac:dyDescent="0.25">
      <c r="A55" s="42" t="str">
        <f t="shared" si="3"/>
        <v>MARIN Y RIA DE PONTEVEDRA</v>
      </c>
      <c r="B55" s="41">
        <f t="shared" si="4"/>
        <v>964</v>
      </c>
      <c r="C55" s="41">
        <f t="shared" si="5"/>
        <v>896</v>
      </c>
      <c r="D55" s="41">
        <f t="shared" si="6"/>
        <v>24</v>
      </c>
      <c r="E55" s="42" t="str">
        <f t="shared" si="2"/>
        <v>ALICANTE</v>
      </c>
      <c r="F55" s="42">
        <f t="shared" ref="F55:F65" si="9">LOOKUP(E55,$A$38:$A$65,$B$38:$B$65)</f>
        <v>1241</v>
      </c>
      <c r="G55" s="42">
        <f t="shared" si="8"/>
        <v>1226</v>
      </c>
    </row>
    <row r="56" spans="1:7" x14ac:dyDescent="0.25">
      <c r="A56" s="42" t="str">
        <f t="shared" si="3"/>
        <v>MELILLA</v>
      </c>
      <c r="B56" s="41">
        <f t="shared" si="4"/>
        <v>1158</v>
      </c>
      <c r="C56" s="41">
        <f t="shared" si="5"/>
        <v>976</v>
      </c>
      <c r="D56" s="41">
        <f t="shared" si="6"/>
        <v>21</v>
      </c>
      <c r="E56" s="42" t="str">
        <f t="shared" si="2"/>
        <v>CASTELLON</v>
      </c>
      <c r="F56" s="42">
        <f t="shared" si="9"/>
        <v>1215</v>
      </c>
      <c r="G56" s="42">
        <f t="shared" si="8"/>
        <v>1063</v>
      </c>
    </row>
    <row r="57" spans="1:7" x14ac:dyDescent="0.25">
      <c r="A57" s="42" t="str">
        <f t="shared" si="3"/>
        <v>MOTRIL</v>
      </c>
      <c r="B57" s="41">
        <f t="shared" si="4"/>
        <v>379</v>
      </c>
      <c r="C57" s="41">
        <f t="shared" si="5"/>
        <v>395</v>
      </c>
      <c r="D57" s="41">
        <f t="shared" si="6"/>
        <v>27</v>
      </c>
      <c r="E57" s="42" t="str">
        <f t="shared" si="2"/>
        <v>PASAIA</v>
      </c>
      <c r="F57" s="42">
        <f t="shared" si="9"/>
        <v>1197</v>
      </c>
      <c r="G57" s="42">
        <f t="shared" si="8"/>
        <v>1290</v>
      </c>
    </row>
    <row r="58" spans="1:7" x14ac:dyDescent="0.25">
      <c r="A58" s="42" t="str">
        <f t="shared" si="3"/>
        <v>PASAIA</v>
      </c>
      <c r="B58" s="41">
        <f t="shared" si="4"/>
        <v>1197</v>
      </c>
      <c r="C58" s="41">
        <f t="shared" si="5"/>
        <v>1290</v>
      </c>
      <c r="D58" s="41">
        <f t="shared" si="6"/>
        <v>20</v>
      </c>
      <c r="E58" s="42" t="str">
        <f t="shared" si="2"/>
        <v>MELILLA</v>
      </c>
      <c r="F58" s="42">
        <f t="shared" si="9"/>
        <v>1158</v>
      </c>
      <c r="G58" s="42">
        <f t="shared" si="8"/>
        <v>976</v>
      </c>
    </row>
    <row r="59" spans="1:7" x14ac:dyDescent="0.25">
      <c r="A59" s="42" t="str">
        <f t="shared" si="3"/>
        <v>SANTA CRUZ DE TENERIFE</v>
      </c>
      <c r="B59" s="41">
        <f t="shared" si="4"/>
        <v>14839</v>
      </c>
      <c r="C59" s="41">
        <f t="shared" si="5"/>
        <v>14619</v>
      </c>
      <c r="D59" s="41">
        <f t="shared" si="6"/>
        <v>2</v>
      </c>
      <c r="E59" s="42" t="str">
        <f t="shared" si="2"/>
        <v>SEVILLA</v>
      </c>
      <c r="F59" s="42">
        <f t="shared" si="9"/>
        <v>1091</v>
      </c>
      <c r="G59" s="42">
        <f t="shared" si="8"/>
        <v>1240</v>
      </c>
    </row>
    <row r="60" spans="1:7" x14ac:dyDescent="0.25">
      <c r="A60" s="42" t="str">
        <f t="shared" si="3"/>
        <v>SANTANDER</v>
      </c>
      <c r="B60" s="41">
        <f t="shared" si="4"/>
        <v>1267</v>
      </c>
      <c r="C60" s="41">
        <f t="shared" si="5"/>
        <v>1290</v>
      </c>
      <c r="D60" s="41">
        <f t="shared" si="6"/>
        <v>16</v>
      </c>
      <c r="E60" s="42" t="str">
        <f t="shared" si="2"/>
        <v>FERROL-SAN CIBRAO</v>
      </c>
      <c r="F60" s="42">
        <f t="shared" si="9"/>
        <v>1075</v>
      </c>
      <c r="G60" s="42">
        <f t="shared" si="8"/>
        <v>947</v>
      </c>
    </row>
    <row r="61" spans="1:7" x14ac:dyDescent="0.25">
      <c r="A61" s="42" t="str">
        <f t="shared" si="3"/>
        <v>SEVILLA</v>
      </c>
      <c r="B61" s="41">
        <f t="shared" si="4"/>
        <v>1091</v>
      </c>
      <c r="C61" s="41">
        <f t="shared" si="5"/>
        <v>1240</v>
      </c>
      <c r="D61" s="41">
        <f t="shared" si="6"/>
        <v>22</v>
      </c>
      <c r="E61" s="42" t="str">
        <f t="shared" si="2"/>
        <v>MARIN Y RIA DE PONTEVEDRA</v>
      </c>
      <c r="F61" s="42">
        <f t="shared" si="9"/>
        <v>964</v>
      </c>
      <c r="G61" s="42">
        <f t="shared" si="8"/>
        <v>896</v>
      </c>
    </row>
    <row r="62" spans="1:7" x14ac:dyDescent="0.25">
      <c r="A62" s="42" t="str">
        <f t="shared" si="3"/>
        <v>TARRAGONA</v>
      </c>
      <c r="B62" s="41">
        <f t="shared" si="4"/>
        <v>2391</v>
      </c>
      <c r="C62" s="41">
        <f t="shared" si="5"/>
        <v>2234</v>
      </c>
      <c r="D62" s="41">
        <f t="shared" si="6"/>
        <v>9</v>
      </c>
      <c r="E62" s="42" t="str">
        <f t="shared" si="2"/>
        <v>GIJON</v>
      </c>
      <c r="F62" s="42">
        <f t="shared" si="9"/>
        <v>905</v>
      </c>
      <c r="G62" s="42">
        <f t="shared" si="8"/>
        <v>846</v>
      </c>
    </row>
    <row r="63" spans="1:7" x14ac:dyDescent="0.25">
      <c r="A63" s="42" t="str">
        <f t="shared" si="3"/>
        <v>VALENCIA</v>
      </c>
      <c r="B63" s="41">
        <f t="shared" si="4"/>
        <v>6128</v>
      </c>
      <c r="C63" s="41">
        <f t="shared" si="5"/>
        <v>5935</v>
      </c>
      <c r="D63" s="41">
        <f t="shared" si="6"/>
        <v>7</v>
      </c>
      <c r="E63" s="42" t="str">
        <f t="shared" si="2"/>
        <v>AVILES</v>
      </c>
      <c r="F63" s="42">
        <f t="shared" si="9"/>
        <v>835</v>
      </c>
      <c r="G63" s="42">
        <f t="shared" si="8"/>
        <v>859</v>
      </c>
    </row>
    <row r="64" spans="1:7" x14ac:dyDescent="0.25">
      <c r="A64" s="42" t="str">
        <f t="shared" si="3"/>
        <v>VIGO</v>
      </c>
      <c r="B64" s="41">
        <f t="shared" si="4"/>
        <v>2112</v>
      </c>
      <c r="C64" s="41">
        <f t="shared" si="5"/>
        <v>2009</v>
      </c>
      <c r="D64" s="41">
        <f t="shared" si="6"/>
        <v>11</v>
      </c>
      <c r="E64" s="42" t="str">
        <f t="shared" si="2"/>
        <v>MOTRIL</v>
      </c>
      <c r="F64" s="42">
        <f t="shared" si="9"/>
        <v>379</v>
      </c>
      <c r="G64" s="42">
        <f t="shared" si="8"/>
        <v>395</v>
      </c>
    </row>
    <row r="65" spans="1:7" x14ac:dyDescent="0.25">
      <c r="A65" s="42" t="str">
        <f t="shared" si="3"/>
        <v>VILAGARCIA</v>
      </c>
      <c r="B65" s="41">
        <f t="shared" si="4"/>
        <v>265</v>
      </c>
      <c r="C65" s="41">
        <f t="shared" si="5"/>
        <v>306</v>
      </c>
      <c r="D65" s="41">
        <f t="shared" si="6"/>
        <v>28</v>
      </c>
      <c r="E65" s="42" t="str">
        <f t="shared" si="2"/>
        <v>VILAGARCIA</v>
      </c>
      <c r="F65" s="42">
        <f t="shared" si="9"/>
        <v>265</v>
      </c>
      <c r="G65" s="42">
        <f t="shared" si="8"/>
        <v>306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997096</v>
      </c>
      <c r="C7" s="9">
        <v>1143495</v>
      </c>
      <c r="D7" s="9">
        <v>10243113</v>
      </c>
      <c r="E7" s="9">
        <v>10697677</v>
      </c>
      <c r="F7" s="10">
        <f>((E7*100)/D7)-100</f>
        <v>4.4377524684146294</v>
      </c>
      <c r="G7" s="1"/>
      <c r="H7" s="1"/>
      <c r="I7" s="1"/>
    </row>
    <row r="8" spans="1:12" x14ac:dyDescent="0.25">
      <c r="A8" s="11" t="s">
        <v>42</v>
      </c>
      <c r="B8" s="12">
        <v>1229412</v>
      </c>
      <c r="C8" s="12">
        <v>1463668</v>
      </c>
      <c r="D8" s="12">
        <v>12925815</v>
      </c>
      <c r="E8" s="12">
        <v>12926337</v>
      </c>
      <c r="F8" s="13">
        <f t="shared" ref="F8:F35" si="0">((E8*100)/D8)-100</f>
        <v>4.0384300719153998E-3</v>
      </c>
      <c r="G8" s="1"/>
      <c r="H8" s="1"/>
      <c r="I8" s="1"/>
    </row>
    <row r="9" spans="1:12" x14ac:dyDescent="0.25">
      <c r="A9" s="8" t="s">
        <v>43</v>
      </c>
      <c r="B9" s="9">
        <v>2687938</v>
      </c>
      <c r="C9" s="9">
        <v>2967677</v>
      </c>
      <c r="D9" s="9">
        <v>24671779</v>
      </c>
      <c r="E9" s="9">
        <v>27629803</v>
      </c>
      <c r="F9" s="10">
        <f t="shared" si="0"/>
        <v>11.989504283416281</v>
      </c>
      <c r="G9" s="1"/>
      <c r="H9" s="1"/>
      <c r="I9" s="1"/>
    </row>
    <row r="10" spans="1:12" x14ac:dyDescent="0.25">
      <c r="A10" s="11" t="s">
        <v>44</v>
      </c>
      <c r="B10" s="12">
        <v>468925</v>
      </c>
      <c r="C10" s="12">
        <v>514035</v>
      </c>
      <c r="D10" s="12">
        <v>5249783</v>
      </c>
      <c r="E10" s="12">
        <v>4844855</v>
      </c>
      <c r="F10" s="13">
        <f t="shared" si="0"/>
        <v>-7.7132330993490541</v>
      </c>
      <c r="G10" s="1"/>
      <c r="H10" s="1"/>
      <c r="I10" s="1"/>
    </row>
    <row r="11" spans="1:12" x14ac:dyDescent="0.25">
      <c r="A11" s="8" t="s">
        <v>45</v>
      </c>
      <c r="B11" s="9">
        <v>20924946</v>
      </c>
      <c r="C11" s="9">
        <v>23477571</v>
      </c>
      <c r="D11" s="9">
        <v>198846421</v>
      </c>
      <c r="E11" s="9">
        <v>218654997</v>
      </c>
      <c r="F11" s="10">
        <f t="shared" si="0"/>
        <v>9.9617463067137635</v>
      </c>
      <c r="G11" s="1"/>
      <c r="H11" s="1"/>
      <c r="I11" s="1"/>
    </row>
    <row r="12" spans="1:12" x14ac:dyDescent="0.25">
      <c r="A12" s="11" t="s">
        <v>46</v>
      </c>
      <c r="B12" s="12">
        <v>2093510</v>
      </c>
      <c r="C12" s="12">
        <v>2303625</v>
      </c>
      <c r="D12" s="12">
        <v>20176976</v>
      </c>
      <c r="E12" s="12">
        <v>19720849</v>
      </c>
      <c r="F12" s="13">
        <f t="shared" si="0"/>
        <v>-2.2606311272809165</v>
      </c>
      <c r="G12" s="1"/>
      <c r="H12" s="1"/>
      <c r="I12" s="1"/>
    </row>
    <row r="13" spans="1:12" x14ac:dyDescent="0.25">
      <c r="A13" s="8" t="s">
        <v>47</v>
      </c>
      <c r="B13" s="9">
        <v>12506292</v>
      </c>
      <c r="C13" s="9">
        <v>13082412</v>
      </c>
      <c r="D13" s="9">
        <v>112915856</v>
      </c>
      <c r="E13" s="9">
        <v>124118993</v>
      </c>
      <c r="F13" s="10">
        <f t="shared" si="0"/>
        <v>9.9216685741637605</v>
      </c>
      <c r="G13" s="1"/>
      <c r="H13" s="1"/>
      <c r="I13" s="1"/>
    </row>
    <row r="14" spans="1:12" x14ac:dyDescent="0.25">
      <c r="A14" s="11" t="s">
        <v>48</v>
      </c>
      <c r="B14" s="12">
        <v>20709649</v>
      </c>
      <c r="C14" s="12">
        <v>23525138</v>
      </c>
      <c r="D14" s="12">
        <v>183510217</v>
      </c>
      <c r="E14" s="12">
        <v>201710987</v>
      </c>
      <c r="F14" s="13">
        <f t="shared" si="0"/>
        <v>9.9181235233349412</v>
      </c>
      <c r="G14" s="1"/>
      <c r="H14" s="1"/>
      <c r="I14" s="1"/>
    </row>
    <row r="15" spans="1:12" x14ac:dyDescent="0.25">
      <c r="A15" s="8" t="s">
        <v>49</v>
      </c>
      <c r="B15" s="9">
        <v>4565551</v>
      </c>
      <c r="C15" s="9">
        <v>4056803</v>
      </c>
      <c r="D15" s="9">
        <v>41404579</v>
      </c>
      <c r="E15" s="9">
        <v>38941467</v>
      </c>
      <c r="F15" s="10">
        <f t="shared" si="0"/>
        <v>-5.9488879237245698</v>
      </c>
      <c r="G15" s="1"/>
      <c r="H15" s="1"/>
      <c r="I15" s="1"/>
    </row>
    <row r="16" spans="1:12" x14ac:dyDescent="0.25">
      <c r="A16" s="11" t="s">
        <v>50</v>
      </c>
      <c r="B16" s="12">
        <v>2054091</v>
      </c>
      <c r="C16" s="12">
        <v>2258650</v>
      </c>
      <c r="D16" s="12">
        <v>23584577</v>
      </c>
      <c r="E16" s="12">
        <v>21459352</v>
      </c>
      <c r="F16" s="13">
        <f t="shared" si="0"/>
        <v>-9.011079571196035</v>
      </c>
      <c r="G16" s="1"/>
      <c r="H16" s="1"/>
      <c r="I16" s="1"/>
    </row>
    <row r="17" spans="1:9" x14ac:dyDescent="0.25">
      <c r="A17" s="8" t="s">
        <v>51</v>
      </c>
      <c r="B17" s="9">
        <v>1188941</v>
      </c>
      <c r="C17" s="9">
        <v>1046002</v>
      </c>
      <c r="D17" s="9">
        <v>10019813</v>
      </c>
      <c r="E17" s="9">
        <v>11100775</v>
      </c>
      <c r="F17" s="10">
        <f t="shared" si="0"/>
        <v>10.788245249686796</v>
      </c>
      <c r="G17" s="1"/>
      <c r="H17" s="1"/>
      <c r="I17" s="1"/>
    </row>
    <row r="18" spans="1:9" x14ac:dyDescent="0.25">
      <c r="A18" s="11" t="s">
        <v>52</v>
      </c>
      <c r="B18" s="12">
        <v>5737186</v>
      </c>
      <c r="C18" s="12">
        <v>6471931</v>
      </c>
      <c r="D18" s="12">
        <v>48088012</v>
      </c>
      <c r="E18" s="12">
        <v>63425055</v>
      </c>
      <c r="F18" s="13">
        <f t="shared" si="0"/>
        <v>31.893693172427248</v>
      </c>
      <c r="G18" s="1"/>
      <c r="H18" s="1"/>
      <c r="I18" s="1"/>
    </row>
    <row r="19" spans="1:9" x14ac:dyDescent="0.25">
      <c r="A19" s="8" t="s">
        <v>53</v>
      </c>
      <c r="B19" s="9">
        <v>906202</v>
      </c>
      <c r="C19" s="9">
        <v>1364565</v>
      </c>
      <c r="D19" s="9">
        <v>8582127</v>
      </c>
      <c r="E19" s="9">
        <v>10354923</v>
      </c>
      <c r="F19" s="10">
        <f t="shared" si="0"/>
        <v>20.6568371686879</v>
      </c>
      <c r="G19" s="1"/>
      <c r="H19" s="1"/>
      <c r="I19" s="1"/>
    </row>
    <row r="20" spans="1:9" x14ac:dyDescent="0.25">
      <c r="A20" s="11" t="s">
        <v>54</v>
      </c>
      <c r="B20" s="12">
        <v>1373289</v>
      </c>
      <c r="C20" s="12">
        <v>1250414</v>
      </c>
      <c r="D20" s="12">
        <v>11603984</v>
      </c>
      <c r="E20" s="12">
        <v>11762925</v>
      </c>
      <c r="F20" s="13">
        <f t="shared" si="0"/>
        <v>1.3697106097354208</v>
      </c>
      <c r="G20" s="1"/>
      <c r="H20" s="1"/>
      <c r="I20" s="1"/>
    </row>
    <row r="21" spans="1:9" x14ac:dyDescent="0.25">
      <c r="A21" s="8" t="s">
        <v>55</v>
      </c>
      <c r="B21" s="9">
        <v>1695616</v>
      </c>
      <c r="C21" s="9">
        <v>1713117</v>
      </c>
      <c r="D21" s="9">
        <v>17574682</v>
      </c>
      <c r="E21" s="9">
        <v>17620540</v>
      </c>
      <c r="F21" s="10">
        <f t="shared" si="0"/>
        <v>0.26093217504589461</v>
      </c>
      <c r="G21" s="1"/>
      <c r="H21" s="1"/>
      <c r="I21" s="1"/>
    </row>
    <row r="22" spans="1:9" x14ac:dyDescent="0.25">
      <c r="A22" s="11" t="s">
        <v>56</v>
      </c>
      <c r="B22" s="12">
        <v>12323001</v>
      </c>
      <c r="C22" s="12">
        <v>14290517</v>
      </c>
      <c r="D22" s="12">
        <v>110457223</v>
      </c>
      <c r="E22" s="12">
        <v>116465101</v>
      </c>
      <c r="F22" s="13">
        <f t="shared" si="0"/>
        <v>5.4390992610777431</v>
      </c>
      <c r="G22" s="1"/>
      <c r="H22" s="1"/>
      <c r="I22" s="1"/>
    </row>
    <row r="23" spans="1:9" x14ac:dyDescent="0.25">
      <c r="A23" s="8" t="s">
        <v>57</v>
      </c>
      <c r="B23" s="9">
        <v>3704097</v>
      </c>
      <c r="C23" s="9">
        <v>4153487</v>
      </c>
      <c r="D23" s="9">
        <v>25839714</v>
      </c>
      <c r="E23" s="9">
        <v>32992243</v>
      </c>
      <c r="F23" s="10">
        <f t="shared" si="0"/>
        <v>27.680372158917862</v>
      </c>
      <c r="G23" s="1"/>
      <c r="H23" s="1"/>
      <c r="I23" s="1"/>
    </row>
    <row r="24" spans="1:9" x14ac:dyDescent="0.25">
      <c r="A24" s="11" t="s">
        <v>58</v>
      </c>
      <c r="B24" s="12">
        <v>251897</v>
      </c>
      <c r="C24" s="12">
        <v>368920</v>
      </c>
      <c r="D24" s="12">
        <v>2374402</v>
      </c>
      <c r="E24" s="12">
        <v>2928424</v>
      </c>
      <c r="F24" s="13">
        <f t="shared" si="0"/>
        <v>23.333117138546882</v>
      </c>
      <c r="G24" s="1"/>
      <c r="H24" s="1"/>
      <c r="I24" s="1"/>
    </row>
    <row r="25" spans="1:9" x14ac:dyDescent="0.25">
      <c r="A25" s="8" t="s">
        <v>59</v>
      </c>
      <c r="B25" s="9">
        <v>1318748</v>
      </c>
      <c r="C25" s="9">
        <v>1413336</v>
      </c>
      <c r="D25" s="9">
        <v>8983593</v>
      </c>
      <c r="E25" s="9">
        <v>13137779</v>
      </c>
      <c r="F25" s="10">
        <f t="shared" si="0"/>
        <v>46.241921244651223</v>
      </c>
      <c r="G25" s="1"/>
      <c r="H25" s="1"/>
      <c r="I25" s="1"/>
    </row>
    <row r="26" spans="1:9" x14ac:dyDescent="0.25">
      <c r="A26" s="11" t="s">
        <v>60</v>
      </c>
      <c r="B26" s="12">
        <v>360932</v>
      </c>
      <c r="C26" s="12">
        <v>359265</v>
      </c>
      <c r="D26" s="12">
        <v>3368947</v>
      </c>
      <c r="E26" s="12">
        <v>3256382</v>
      </c>
      <c r="F26" s="13">
        <f t="shared" si="0"/>
        <v>-3.3412517323662314</v>
      </c>
      <c r="G26" s="1"/>
      <c r="H26" s="1"/>
      <c r="I26" s="1"/>
    </row>
    <row r="27" spans="1:9" x14ac:dyDescent="0.25">
      <c r="A27" s="8" t="s">
        <v>61</v>
      </c>
      <c r="B27" s="9">
        <v>758390</v>
      </c>
      <c r="C27" s="9">
        <v>709771</v>
      </c>
      <c r="D27" s="9">
        <v>6749102</v>
      </c>
      <c r="E27" s="9">
        <v>6580756</v>
      </c>
      <c r="F27" s="10">
        <f t="shared" si="0"/>
        <v>-2.4943466553031755</v>
      </c>
      <c r="G27" s="1"/>
      <c r="H27" s="1"/>
      <c r="I27" s="1"/>
    </row>
    <row r="28" spans="1:9" x14ac:dyDescent="0.25">
      <c r="A28" s="11" t="s">
        <v>62</v>
      </c>
      <c r="B28" s="12">
        <v>14206880</v>
      </c>
      <c r="C28" s="12">
        <v>16529201</v>
      </c>
      <c r="D28" s="12">
        <v>120148307</v>
      </c>
      <c r="E28" s="12">
        <v>140251198</v>
      </c>
      <c r="F28" s="13">
        <f t="shared" si="0"/>
        <v>16.731730560298288</v>
      </c>
      <c r="G28" s="1"/>
      <c r="H28" s="1"/>
      <c r="I28" s="1"/>
    </row>
    <row r="29" spans="1:9" x14ac:dyDescent="0.25">
      <c r="A29" s="8" t="s">
        <v>63</v>
      </c>
      <c r="B29" s="9">
        <v>2138635</v>
      </c>
      <c r="C29" s="9">
        <v>2313672</v>
      </c>
      <c r="D29" s="9">
        <v>19126836</v>
      </c>
      <c r="E29" s="9">
        <v>20620805</v>
      </c>
      <c r="F29" s="10">
        <f t="shared" si="0"/>
        <v>7.8108527725129306</v>
      </c>
      <c r="G29" s="1"/>
      <c r="H29" s="1"/>
      <c r="I29" s="1"/>
    </row>
    <row r="30" spans="1:9" x14ac:dyDescent="0.25">
      <c r="A30" s="11" t="s">
        <v>64</v>
      </c>
      <c r="B30" s="12">
        <v>424206</v>
      </c>
      <c r="C30" s="12">
        <v>450693</v>
      </c>
      <c r="D30" s="12">
        <v>4539337</v>
      </c>
      <c r="E30" s="12">
        <v>4325733</v>
      </c>
      <c r="F30" s="13">
        <f t="shared" si="0"/>
        <v>-4.7056211072233651</v>
      </c>
      <c r="G30" s="1"/>
      <c r="H30" s="1"/>
      <c r="I30" s="1"/>
    </row>
    <row r="31" spans="1:9" x14ac:dyDescent="0.25">
      <c r="A31" s="8" t="s">
        <v>65</v>
      </c>
      <c r="B31" s="9">
        <v>3176685</v>
      </c>
      <c r="C31" s="9">
        <v>3705750</v>
      </c>
      <c r="D31" s="9">
        <v>32534291</v>
      </c>
      <c r="E31" s="9">
        <v>35131849</v>
      </c>
      <c r="F31" s="10">
        <f t="shared" si="0"/>
        <v>7.9840621084996144</v>
      </c>
      <c r="G31" s="1"/>
      <c r="H31" s="1"/>
      <c r="I31" s="1"/>
    </row>
    <row r="32" spans="1:9" x14ac:dyDescent="0.25">
      <c r="A32" s="11" t="s">
        <v>66</v>
      </c>
      <c r="B32" s="12">
        <v>11810526</v>
      </c>
      <c r="C32" s="12">
        <v>14096283</v>
      </c>
      <c r="D32" s="12">
        <v>110201442</v>
      </c>
      <c r="E32" s="12">
        <v>128401275</v>
      </c>
      <c r="F32" s="13">
        <f t="shared" si="0"/>
        <v>16.515058850137365</v>
      </c>
      <c r="G32" s="1"/>
      <c r="H32" s="1"/>
      <c r="I32" s="1"/>
    </row>
    <row r="33" spans="1:9" x14ac:dyDescent="0.25">
      <c r="A33" s="8" t="s">
        <v>67</v>
      </c>
      <c r="B33" s="9">
        <v>3157234</v>
      </c>
      <c r="C33" s="9">
        <v>3388426</v>
      </c>
      <c r="D33" s="9">
        <v>27467571</v>
      </c>
      <c r="E33" s="9">
        <v>30288193</v>
      </c>
      <c r="F33" s="10">
        <f t="shared" si="0"/>
        <v>10.268916752777301</v>
      </c>
      <c r="G33" s="1"/>
      <c r="H33" s="1"/>
      <c r="I33" s="1"/>
    </row>
    <row r="34" spans="1:9" x14ac:dyDescent="0.25">
      <c r="A34" s="11" t="s">
        <v>68</v>
      </c>
      <c r="B34" s="12">
        <v>178268</v>
      </c>
      <c r="C34" s="12">
        <v>127252</v>
      </c>
      <c r="D34" s="12">
        <v>1674057</v>
      </c>
      <c r="E34" s="12">
        <v>1632980</v>
      </c>
      <c r="F34" s="13">
        <f t="shared" si="0"/>
        <v>-2.4537396277426637</v>
      </c>
      <c r="G34" s="1"/>
      <c r="H34" s="1"/>
      <c r="I34" s="1"/>
    </row>
    <row r="35" spans="1:9" x14ac:dyDescent="0.25">
      <c r="A35" s="14" t="s">
        <v>69</v>
      </c>
      <c r="B35" s="15">
        <f>SUM(B7:B34)</f>
        <v>132948143</v>
      </c>
      <c r="C35" s="15">
        <f t="shared" ref="C35:E35" si="1">SUM(C7:C34)</f>
        <v>148545676</v>
      </c>
      <c r="D35" s="15">
        <f t="shared" si="1"/>
        <v>1202862556</v>
      </c>
      <c r="E35" s="15">
        <f t="shared" si="1"/>
        <v>1330982253</v>
      </c>
      <c r="F35" s="16">
        <f t="shared" si="0"/>
        <v>10.651233290198121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10697677</v>
      </c>
      <c r="C38" s="41">
        <f>D7</f>
        <v>10243113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218654997</v>
      </c>
      <c r="G38" s="42">
        <f>LOOKUP(E38,$A$38:$A$65,$C$38:$C$65)</f>
        <v>198846421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12926337</v>
      </c>
      <c r="C39" s="41">
        <f t="shared" ref="C39:C65" si="5">D8</f>
        <v>12925815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201710987</v>
      </c>
      <c r="G39" s="42">
        <f t="shared" ref="G39:G65" si="8">LOOKUP(E39,$A$38:$A$65,$C$38:$C$65)</f>
        <v>183510217</v>
      </c>
    </row>
    <row r="40" spans="1:9" x14ac:dyDescent="0.25">
      <c r="A40" s="42" t="str">
        <f t="shared" si="3"/>
        <v>ALMERIA</v>
      </c>
      <c r="B40" s="41">
        <f t="shared" si="4"/>
        <v>27629803</v>
      </c>
      <c r="C40" s="41">
        <f t="shared" si="5"/>
        <v>24671779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140251198</v>
      </c>
      <c r="G40" s="42">
        <f t="shared" si="8"/>
        <v>120148307</v>
      </c>
    </row>
    <row r="41" spans="1:9" x14ac:dyDescent="0.25">
      <c r="A41" s="42" t="str">
        <f t="shared" si="3"/>
        <v>AVILES</v>
      </c>
      <c r="B41" s="41">
        <f t="shared" si="4"/>
        <v>4844855</v>
      </c>
      <c r="C41" s="41">
        <f t="shared" si="5"/>
        <v>5249783</v>
      </c>
      <c r="D41" s="41">
        <f t="shared" si="6"/>
        <v>24</v>
      </c>
      <c r="E41" s="42" t="str">
        <f t="shared" si="2"/>
        <v>VALENCIA</v>
      </c>
      <c r="F41" s="42">
        <f t="shared" si="7"/>
        <v>128401275</v>
      </c>
      <c r="G41" s="42">
        <f t="shared" si="8"/>
        <v>110201442</v>
      </c>
    </row>
    <row r="42" spans="1:9" x14ac:dyDescent="0.25">
      <c r="A42" s="42" t="str">
        <f t="shared" si="3"/>
        <v>BAHIA DE ALGECIRAS</v>
      </c>
      <c r="B42" s="41">
        <f t="shared" si="4"/>
        <v>218654997</v>
      </c>
      <c r="C42" s="41">
        <f t="shared" si="5"/>
        <v>198846421</v>
      </c>
      <c r="D42" s="41">
        <f t="shared" si="6"/>
        <v>1</v>
      </c>
      <c r="E42" s="42" t="str">
        <f t="shared" si="2"/>
        <v>BALEARES</v>
      </c>
      <c r="F42" s="42">
        <f t="shared" si="7"/>
        <v>124118993</v>
      </c>
      <c r="G42" s="42">
        <f t="shared" si="8"/>
        <v>112915856</v>
      </c>
    </row>
    <row r="43" spans="1:9" x14ac:dyDescent="0.25">
      <c r="A43" s="42" t="str">
        <f t="shared" si="3"/>
        <v>BAHIA DE CADIZ</v>
      </c>
      <c r="B43" s="41">
        <f t="shared" si="4"/>
        <v>19720849</v>
      </c>
      <c r="C43" s="41">
        <f t="shared" si="5"/>
        <v>20176976</v>
      </c>
      <c r="D43" s="41">
        <f t="shared" si="6"/>
        <v>15</v>
      </c>
      <c r="E43" s="42" t="str">
        <f t="shared" si="2"/>
        <v>LAS PALMAS</v>
      </c>
      <c r="F43" s="42">
        <f t="shared" si="7"/>
        <v>116465101</v>
      </c>
      <c r="G43" s="42">
        <f t="shared" si="8"/>
        <v>110457223</v>
      </c>
    </row>
    <row r="44" spans="1:9" x14ac:dyDescent="0.25">
      <c r="A44" s="42" t="str">
        <f t="shared" si="3"/>
        <v>BALEARES</v>
      </c>
      <c r="B44" s="41">
        <f t="shared" si="4"/>
        <v>124118993</v>
      </c>
      <c r="C44" s="41">
        <f t="shared" si="5"/>
        <v>112915856</v>
      </c>
      <c r="D44" s="41">
        <f t="shared" si="6"/>
        <v>5</v>
      </c>
      <c r="E44" s="42" t="str">
        <f t="shared" si="2"/>
        <v>CEUTA</v>
      </c>
      <c r="F44" s="42">
        <f t="shared" si="7"/>
        <v>63425055</v>
      </c>
      <c r="G44" s="42">
        <f t="shared" si="8"/>
        <v>48088012</v>
      </c>
    </row>
    <row r="45" spans="1:9" x14ac:dyDescent="0.25">
      <c r="A45" s="42" t="str">
        <f t="shared" si="3"/>
        <v>BARCELONA</v>
      </c>
      <c r="B45" s="41">
        <f t="shared" si="4"/>
        <v>201710987</v>
      </c>
      <c r="C45" s="41">
        <f t="shared" si="5"/>
        <v>183510217</v>
      </c>
      <c r="D45" s="41">
        <f t="shared" si="6"/>
        <v>2</v>
      </c>
      <c r="E45" s="42" t="str">
        <f t="shared" si="2"/>
        <v>BILBAO</v>
      </c>
      <c r="F45" s="42">
        <f t="shared" si="7"/>
        <v>38941467</v>
      </c>
      <c r="G45" s="42">
        <f t="shared" si="8"/>
        <v>41404579</v>
      </c>
    </row>
    <row r="46" spans="1:9" x14ac:dyDescent="0.25">
      <c r="A46" s="42" t="str">
        <f t="shared" si="3"/>
        <v>BILBAO</v>
      </c>
      <c r="B46" s="41">
        <f t="shared" si="4"/>
        <v>38941467</v>
      </c>
      <c r="C46" s="41">
        <f t="shared" si="5"/>
        <v>41404579</v>
      </c>
      <c r="D46" s="41">
        <f t="shared" si="6"/>
        <v>8</v>
      </c>
      <c r="E46" s="42" t="str">
        <f t="shared" si="2"/>
        <v>TARRAGONA</v>
      </c>
      <c r="F46" s="42">
        <f t="shared" si="7"/>
        <v>35131849</v>
      </c>
      <c r="G46" s="42">
        <f t="shared" si="8"/>
        <v>32534291</v>
      </c>
    </row>
    <row r="47" spans="1:9" x14ac:dyDescent="0.25">
      <c r="A47" s="42" t="str">
        <f t="shared" si="3"/>
        <v>CARTAGENA</v>
      </c>
      <c r="B47" s="41">
        <f t="shared" si="4"/>
        <v>21459352</v>
      </c>
      <c r="C47" s="41">
        <f t="shared" si="5"/>
        <v>23584577</v>
      </c>
      <c r="D47" s="41">
        <f t="shared" si="6"/>
        <v>13</v>
      </c>
      <c r="E47" s="42" t="str">
        <f t="shared" si="2"/>
        <v>MALAGA</v>
      </c>
      <c r="F47" s="42">
        <f t="shared" si="7"/>
        <v>32992243</v>
      </c>
      <c r="G47" s="42">
        <f t="shared" si="8"/>
        <v>25839714</v>
      </c>
    </row>
    <row r="48" spans="1:9" x14ac:dyDescent="0.25">
      <c r="A48" s="42" t="str">
        <f t="shared" si="3"/>
        <v>CASTELLON</v>
      </c>
      <c r="B48" s="41">
        <f t="shared" si="4"/>
        <v>11100775</v>
      </c>
      <c r="C48" s="41">
        <f t="shared" si="5"/>
        <v>10019813</v>
      </c>
      <c r="D48" s="41">
        <f t="shared" si="6"/>
        <v>20</v>
      </c>
      <c r="E48" s="42" t="str">
        <f t="shared" si="2"/>
        <v>VIGO</v>
      </c>
      <c r="F48" s="42">
        <f t="shared" si="7"/>
        <v>30288193</v>
      </c>
      <c r="G48" s="42">
        <f t="shared" si="8"/>
        <v>27467571</v>
      </c>
    </row>
    <row r="49" spans="1:7" x14ac:dyDescent="0.25">
      <c r="A49" s="42" t="str">
        <f t="shared" si="3"/>
        <v>CEUTA</v>
      </c>
      <c r="B49" s="41">
        <f t="shared" si="4"/>
        <v>63425055</v>
      </c>
      <c r="C49" s="41">
        <f t="shared" si="5"/>
        <v>48088012</v>
      </c>
      <c r="D49" s="41">
        <f t="shared" si="6"/>
        <v>7</v>
      </c>
      <c r="E49" s="42" t="str">
        <f t="shared" si="2"/>
        <v>ALMERIA</v>
      </c>
      <c r="F49" s="42">
        <f t="shared" si="7"/>
        <v>27629803</v>
      </c>
      <c r="G49" s="42">
        <f t="shared" si="8"/>
        <v>24671779</v>
      </c>
    </row>
    <row r="50" spans="1:7" x14ac:dyDescent="0.25">
      <c r="A50" s="42" t="str">
        <f t="shared" si="3"/>
        <v>FERROL-SAN CIBRAO</v>
      </c>
      <c r="B50" s="41">
        <f t="shared" si="4"/>
        <v>10354923</v>
      </c>
      <c r="C50" s="41">
        <f t="shared" si="5"/>
        <v>8582127</v>
      </c>
      <c r="D50" s="41">
        <f t="shared" si="6"/>
        <v>22</v>
      </c>
      <c r="E50" s="42" t="str">
        <f t="shared" si="2"/>
        <v>CARTAGENA</v>
      </c>
      <c r="F50" s="42">
        <f t="shared" si="7"/>
        <v>21459352</v>
      </c>
      <c r="G50" s="42">
        <f t="shared" si="8"/>
        <v>23584577</v>
      </c>
    </row>
    <row r="51" spans="1:7" x14ac:dyDescent="0.25">
      <c r="A51" s="42" t="str">
        <f t="shared" si="3"/>
        <v>GIJON</v>
      </c>
      <c r="B51" s="41">
        <f t="shared" si="4"/>
        <v>11762925</v>
      </c>
      <c r="C51" s="41">
        <f t="shared" si="5"/>
        <v>11603984</v>
      </c>
      <c r="D51" s="41">
        <f t="shared" si="6"/>
        <v>19</v>
      </c>
      <c r="E51" s="42" t="str">
        <f t="shared" si="2"/>
        <v>SANTANDER</v>
      </c>
      <c r="F51" s="42">
        <f t="shared" si="7"/>
        <v>20620805</v>
      </c>
      <c r="G51" s="42">
        <f t="shared" si="8"/>
        <v>19126836</v>
      </c>
    </row>
    <row r="52" spans="1:7" x14ac:dyDescent="0.25">
      <c r="A52" s="42" t="str">
        <f t="shared" si="3"/>
        <v>HUELVA</v>
      </c>
      <c r="B52" s="41">
        <f t="shared" si="4"/>
        <v>17620540</v>
      </c>
      <c r="C52" s="41">
        <f t="shared" si="5"/>
        <v>17574682</v>
      </c>
      <c r="D52" s="41">
        <f t="shared" si="6"/>
        <v>16</v>
      </c>
      <c r="E52" s="42" t="str">
        <f t="shared" si="2"/>
        <v>BAHIA DE CADIZ</v>
      </c>
      <c r="F52" s="42">
        <f t="shared" si="7"/>
        <v>19720849</v>
      </c>
      <c r="G52" s="42">
        <f t="shared" si="8"/>
        <v>20176976</v>
      </c>
    </row>
    <row r="53" spans="1:7" x14ac:dyDescent="0.25">
      <c r="A53" s="42" t="str">
        <f t="shared" si="3"/>
        <v>LAS PALMAS</v>
      </c>
      <c r="B53" s="41">
        <f t="shared" si="4"/>
        <v>116465101</v>
      </c>
      <c r="C53" s="41">
        <f t="shared" si="5"/>
        <v>110457223</v>
      </c>
      <c r="D53" s="41">
        <f t="shared" si="6"/>
        <v>6</v>
      </c>
      <c r="E53" s="42" t="str">
        <f t="shared" si="2"/>
        <v>HUELVA</v>
      </c>
      <c r="F53" s="42">
        <f t="shared" si="7"/>
        <v>17620540</v>
      </c>
      <c r="G53" s="42">
        <f t="shared" si="8"/>
        <v>17574682</v>
      </c>
    </row>
    <row r="54" spans="1:7" x14ac:dyDescent="0.25">
      <c r="A54" s="42" t="str">
        <f t="shared" si="3"/>
        <v>MALAGA</v>
      </c>
      <c r="B54" s="41">
        <f t="shared" si="4"/>
        <v>32992243</v>
      </c>
      <c r="C54" s="41">
        <f t="shared" si="5"/>
        <v>25839714</v>
      </c>
      <c r="D54" s="41">
        <f t="shared" si="6"/>
        <v>10</v>
      </c>
      <c r="E54" s="42" t="str">
        <f t="shared" si="2"/>
        <v>MELILLA</v>
      </c>
      <c r="F54" s="42">
        <f t="shared" si="7"/>
        <v>13137779</v>
      </c>
      <c r="G54" s="42">
        <f t="shared" si="8"/>
        <v>8983593</v>
      </c>
    </row>
    <row r="55" spans="1:7" x14ac:dyDescent="0.25">
      <c r="A55" s="42" t="str">
        <f t="shared" si="3"/>
        <v>MARIN Y RIA DE PONTEVEDRA</v>
      </c>
      <c r="B55" s="41">
        <f t="shared" si="4"/>
        <v>2928424</v>
      </c>
      <c r="C55" s="41">
        <f t="shared" si="5"/>
        <v>2374402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12926337</v>
      </c>
      <c r="G55" s="42">
        <f t="shared" si="8"/>
        <v>12925815</v>
      </c>
    </row>
    <row r="56" spans="1:7" x14ac:dyDescent="0.25">
      <c r="A56" s="42" t="str">
        <f t="shared" si="3"/>
        <v>MELILLA</v>
      </c>
      <c r="B56" s="41">
        <f t="shared" si="4"/>
        <v>13137779</v>
      </c>
      <c r="C56" s="41">
        <f t="shared" si="5"/>
        <v>8983593</v>
      </c>
      <c r="D56" s="41">
        <f t="shared" si="6"/>
        <v>17</v>
      </c>
      <c r="E56" s="42" t="str">
        <f t="shared" si="2"/>
        <v>GIJON</v>
      </c>
      <c r="F56" s="42">
        <f t="shared" si="9"/>
        <v>11762925</v>
      </c>
      <c r="G56" s="42">
        <f t="shared" si="8"/>
        <v>11603984</v>
      </c>
    </row>
    <row r="57" spans="1:7" x14ac:dyDescent="0.25">
      <c r="A57" s="42" t="str">
        <f t="shared" si="3"/>
        <v>MOTRIL</v>
      </c>
      <c r="B57" s="41">
        <f t="shared" si="4"/>
        <v>3256382</v>
      </c>
      <c r="C57" s="41">
        <f t="shared" si="5"/>
        <v>3368947</v>
      </c>
      <c r="D57" s="41">
        <f t="shared" si="6"/>
        <v>26</v>
      </c>
      <c r="E57" s="42" t="str">
        <f t="shared" si="2"/>
        <v>CASTELLON</v>
      </c>
      <c r="F57" s="42">
        <f t="shared" si="9"/>
        <v>11100775</v>
      </c>
      <c r="G57" s="42">
        <f t="shared" si="8"/>
        <v>10019813</v>
      </c>
    </row>
    <row r="58" spans="1:7" x14ac:dyDescent="0.25">
      <c r="A58" s="42" t="str">
        <f t="shared" si="3"/>
        <v>PASAIA</v>
      </c>
      <c r="B58" s="41">
        <f t="shared" si="4"/>
        <v>6580756</v>
      </c>
      <c r="C58" s="41">
        <f t="shared" si="5"/>
        <v>6749102</v>
      </c>
      <c r="D58" s="41">
        <f t="shared" si="6"/>
        <v>23</v>
      </c>
      <c r="E58" s="42" t="str">
        <f t="shared" si="2"/>
        <v>A CORUÑA</v>
      </c>
      <c r="F58" s="42">
        <f t="shared" si="9"/>
        <v>10697677</v>
      </c>
      <c r="G58" s="42">
        <f t="shared" si="8"/>
        <v>10243113</v>
      </c>
    </row>
    <row r="59" spans="1:7" x14ac:dyDescent="0.25">
      <c r="A59" s="42" t="str">
        <f t="shared" si="3"/>
        <v>SANTA CRUZ DE TENERIFE</v>
      </c>
      <c r="B59" s="41">
        <f t="shared" si="4"/>
        <v>140251198</v>
      </c>
      <c r="C59" s="41">
        <f t="shared" si="5"/>
        <v>120148307</v>
      </c>
      <c r="D59" s="41">
        <f t="shared" si="6"/>
        <v>3</v>
      </c>
      <c r="E59" s="42" t="str">
        <f t="shared" si="2"/>
        <v>FERROL-SAN CIBRAO</v>
      </c>
      <c r="F59" s="42">
        <f t="shared" si="9"/>
        <v>10354923</v>
      </c>
      <c r="G59" s="42">
        <f t="shared" si="8"/>
        <v>8582127</v>
      </c>
    </row>
    <row r="60" spans="1:7" x14ac:dyDescent="0.25">
      <c r="A60" s="42" t="str">
        <f t="shared" si="3"/>
        <v>SANTANDER</v>
      </c>
      <c r="B60" s="41">
        <f t="shared" si="4"/>
        <v>20620805</v>
      </c>
      <c r="C60" s="41">
        <f t="shared" si="5"/>
        <v>19126836</v>
      </c>
      <c r="D60" s="41">
        <f t="shared" si="6"/>
        <v>14</v>
      </c>
      <c r="E60" s="42" t="str">
        <f t="shared" si="2"/>
        <v>PASAIA</v>
      </c>
      <c r="F60" s="42">
        <f t="shared" si="9"/>
        <v>6580756</v>
      </c>
      <c r="G60" s="42">
        <f t="shared" si="8"/>
        <v>6749102</v>
      </c>
    </row>
    <row r="61" spans="1:7" x14ac:dyDescent="0.25">
      <c r="A61" s="42" t="str">
        <f t="shared" si="3"/>
        <v>SEVILLA</v>
      </c>
      <c r="B61" s="41">
        <f t="shared" si="4"/>
        <v>4325733</v>
      </c>
      <c r="C61" s="41">
        <f t="shared" si="5"/>
        <v>4539337</v>
      </c>
      <c r="D61" s="41">
        <f t="shared" si="6"/>
        <v>25</v>
      </c>
      <c r="E61" s="42" t="str">
        <f t="shared" si="2"/>
        <v>AVILES</v>
      </c>
      <c r="F61" s="42">
        <f t="shared" si="9"/>
        <v>4844855</v>
      </c>
      <c r="G61" s="42">
        <f t="shared" si="8"/>
        <v>5249783</v>
      </c>
    </row>
    <row r="62" spans="1:7" x14ac:dyDescent="0.25">
      <c r="A62" s="42" t="str">
        <f t="shared" si="3"/>
        <v>TARRAGONA</v>
      </c>
      <c r="B62" s="41">
        <f t="shared" si="4"/>
        <v>35131849</v>
      </c>
      <c r="C62" s="41">
        <f t="shared" si="5"/>
        <v>32534291</v>
      </c>
      <c r="D62" s="41">
        <f t="shared" si="6"/>
        <v>9</v>
      </c>
      <c r="E62" s="42" t="str">
        <f t="shared" si="2"/>
        <v>SEVILLA</v>
      </c>
      <c r="F62" s="42">
        <f t="shared" si="9"/>
        <v>4325733</v>
      </c>
      <c r="G62" s="42">
        <f t="shared" si="8"/>
        <v>4539337</v>
      </c>
    </row>
    <row r="63" spans="1:7" x14ac:dyDescent="0.25">
      <c r="A63" s="42" t="str">
        <f t="shared" si="3"/>
        <v>VALENCIA</v>
      </c>
      <c r="B63" s="41">
        <f t="shared" si="4"/>
        <v>128401275</v>
      </c>
      <c r="C63" s="41">
        <f t="shared" si="5"/>
        <v>110201442</v>
      </c>
      <c r="D63" s="41">
        <f t="shared" si="6"/>
        <v>4</v>
      </c>
      <c r="E63" s="42" t="str">
        <f t="shared" si="2"/>
        <v>MOTRIL</v>
      </c>
      <c r="F63" s="42">
        <f t="shared" si="9"/>
        <v>3256382</v>
      </c>
      <c r="G63" s="42">
        <f t="shared" si="8"/>
        <v>3368947</v>
      </c>
    </row>
    <row r="64" spans="1:7" x14ac:dyDescent="0.25">
      <c r="A64" s="42" t="str">
        <f t="shared" si="3"/>
        <v>VIGO</v>
      </c>
      <c r="B64" s="41">
        <f t="shared" si="4"/>
        <v>30288193</v>
      </c>
      <c r="C64" s="41">
        <f t="shared" si="5"/>
        <v>27467571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2928424</v>
      </c>
      <c r="G64" s="42">
        <f t="shared" si="8"/>
        <v>2374402</v>
      </c>
    </row>
    <row r="65" spans="1:7" x14ac:dyDescent="0.25">
      <c r="A65" s="42" t="str">
        <f t="shared" si="3"/>
        <v>VILAGARCIA</v>
      </c>
      <c r="B65" s="41">
        <f t="shared" si="4"/>
        <v>1632980</v>
      </c>
      <c r="C65" s="41">
        <f t="shared" si="5"/>
        <v>1674057</v>
      </c>
      <c r="D65" s="41">
        <f t="shared" si="6"/>
        <v>28</v>
      </c>
      <c r="E65" s="42" t="str">
        <f t="shared" si="2"/>
        <v>VILAGARCIA</v>
      </c>
      <c r="F65" s="42">
        <f t="shared" si="9"/>
        <v>1632980</v>
      </c>
      <c r="G65" s="42">
        <f t="shared" si="8"/>
        <v>1674057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3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Octubre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39127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7</v>
      </c>
      <c r="C7" s="9">
        <v>5</v>
      </c>
      <c r="D7" s="9">
        <v>60</v>
      </c>
      <c r="E7" s="9">
        <v>50</v>
      </c>
      <c r="F7" s="10">
        <f>((E7*100)/D7)-100</f>
        <v>-16.666666666666671</v>
      </c>
      <c r="G7" s="1"/>
      <c r="H7" s="1"/>
      <c r="I7" s="1"/>
    </row>
    <row r="8" spans="1:12" x14ac:dyDescent="0.25">
      <c r="A8" s="11" t="s">
        <v>42</v>
      </c>
      <c r="B8" s="12">
        <v>10</v>
      </c>
      <c r="C8" s="12">
        <v>12</v>
      </c>
      <c r="D8" s="12">
        <v>44</v>
      </c>
      <c r="E8" s="12">
        <v>57</v>
      </c>
      <c r="F8" s="13">
        <f t="shared" ref="F8:F35" si="0">((E8*100)/D8)-100</f>
        <v>29.545454545454533</v>
      </c>
      <c r="G8" s="1"/>
      <c r="H8" s="1"/>
      <c r="I8" s="1"/>
    </row>
    <row r="9" spans="1:12" x14ac:dyDescent="0.25">
      <c r="A9" s="8" t="s">
        <v>43</v>
      </c>
      <c r="B9" s="9">
        <v>7</v>
      </c>
      <c r="C9" s="9">
        <v>8</v>
      </c>
      <c r="D9" s="9">
        <v>39</v>
      </c>
      <c r="E9" s="9">
        <v>45</v>
      </c>
      <c r="F9" s="10">
        <f t="shared" si="0"/>
        <v>15.384615384615387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3</v>
      </c>
      <c r="E11" s="9">
        <v>1</v>
      </c>
      <c r="F11" s="18">
        <f t="shared" si="0"/>
        <v>-66.666666666666657</v>
      </c>
      <c r="G11" s="1"/>
      <c r="H11" s="1"/>
      <c r="I11" s="1"/>
    </row>
    <row r="12" spans="1:12" x14ac:dyDescent="0.25">
      <c r="A12" s="11" t="s">
        <v>46</v>
      </c>
      <c r="B12" s="12">
        <v>32</v>
      </c>
      <c r="C12" s="12">
        <v>27</v>
      </c>
      <c r="D12" s="12">
        <v>231</v>
      </c>
      <c r="E12" s="12">
        <v>193</v>
      </c>
      <c r="F12" s="13">
        <f t="shared" si="0"/>
        <v>-16.450216450216445</v>
      </c>
      <c r="G12" s="1"/>
      <c r="H12" s="1"/>
      <c r="I12" s="1"/>
    </row>
    <row r="13" spans="1:12" x14ac:dyDescent="0.25">
      <c r="A13" s="8" t="s">
        <v>47</v>
      </c>
      <c r="B13" s="9">
        <v>101</v>
      </c>
      <c r="C13" s="9">
        <v>88</v>
      </c>
      <c r="D13" s="9">
        <v>613</v>
      </c>
      <c r="E13" s="9">
        <v>662</v>
      </c>
      <c r="F13" s="10">
        <f t="shared" si="0"/>
        <v>7.9934747145187544</v>
      </c>
      <c r="G13" s="1"/>
      <c r="H13" s="1"/>
      <c r="I13" s="1"/>
    </row>
    <row r="14" spans="1:12" x14ac:dyDescent="0.25">
      <c r="A14" s="11" t="s">
        <v>48</v>
      </c>
      <c r="B14" s="12">
        <v>110</v>
      </c>
      <c r="C14" s="12">
        <v>117</v>
      </c>
      <c r="D14" s="12">
        <v>645</v>
      </c>
      <c r="E14" s="12">
        <v>722</v>
      </c>
      <c r="F14" s="13">
        <f t="shared" si="0"/>
        <v>11.937984496124031</v>
      </c>
      <c r="G14" s="1"/>
      <c r="H14" s="1"/>
      <c r="I14" s="1"/>
    </row>
    <row r="15" spans="1:12" x14ac:dyDescent="0.25">
      <c r="A15" s="8" t="s">
        <v>49</v>
      </c>
      <c r="B15" s="9">
        <v>2</v>
      </c>
      <c r="C15" s="9">
        <v>3</v>
      </c>
      <c r="D15" s="9">
        <v>20</v>
      </c>
      <c r="E15" s="9">
        <v>21</v>
      </c>
      <c r="F15" s="10">
        <f t="shared" si="0"/>
        <v>5</v>
      </c>
      <c r="G15" s="1"/>
      <c r="H15" s="1"/>
      <c r="I15" s="1"/>
    </row>
    <row r="16" spans="1:12" x14ac:dyDescent="0.25">
      <c r="A16" s="11" t="s">
        <v>50</v>
      </c>
      <c r="B16" s="12">
        <v>5</v>
      </c>
      <c r="C16" s="12">
        <v>9</v>
      </c>
      <c r="D16" s="12">
        <v>35</v>
      </c>
      <c r="E16" s="12">
        <v>39</v>
      </c>
      <c r="F16" s="13">
        <f t="shared" si="0"/>
        <v>11.428571428571431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1</v>
      </c>
      <c r="D17" s="9">
        <v>0</v>
      </c>
      <c r="E17" s="9">
        <v>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4</v>
      </c>
      <c r="D18" s="12">
        <v>4</v>
      </c>
      <c r="E18" s="12">
        <v>13</v>
      </c>
      <c r="F18" s="13">
        <f t="shared" si="0"/>
        <v>225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3</v>
      </c>
      <c r="E19" s="9">
        <v>2</v>
      </c>
      <c r="F19" s="10">
        <f t="shared" si="0"/>
        <v>-33.333333333333329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1</v>
      </c>
      <c r="D20" s="12">
        <v>3</v>
      </c>
      <c r="E20" s="12">
        <v>3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55</v>
      </c>
      <c r="B21" s="9">
        <v>1</v>
      </c>
      <c r="C21" s="9">
        <v>0</v>
      </c>
      <c r="D21" s="9">
        <v>3</v>
      </c>
      <c r="E21" s="9">
        <v>2</v>
      </c>
      <c r="F21" s="18">
        <f t="shared" si="0"/>
        <v>-33.333333333333329</v>
      </c>
      <c r="G21" s="1"/>
      <c r="H21" s="1"/>
      <c r="I21" s="1"/>
    </row>
    <row r="22" spans="1:9" x14ac:dyDescent="0.25">
      <c r="A22" s="11" t="s">
        <v>56</v>
      </c>
      <c r="B22" s="12">
        <v>37</v>
      </c>
      <c r="C22" s="12">
        <v>21</v>
      </c>
      <c r="D22" s="12">
        <v>238</v>
      </c>
      <c r="E22" s="12">
        <v>252</v>
      </c>
      <c r="F22" s="13">
        <f t="shared" si="0"/>
        <v>5.8823529411764639</v>
      </c>
      <c r="G22" s="1"/>
      <c r="H22" s="1"/>
      <c r="I22" s="1"/>
    </row>
    <row r="23" spans="1:9" x14ac:dyDescent="0.25">
      <c r="A23" s="8" t="s">
        <v>57</v>
      </c>
      <c r="B23" s="9">
        <v>24</v>
      </c>
      <c r="C23" s="9">
        <v>30</v>
      </c>
      <c r="D23" s="9">
        <v>185</v>
      </c>
      <c r="E23" s="9">
        <v>178</v>
      </c>
      <c r="F23" s="10">
        <f t="shared" si="0"/>
        <v>-3.7837837837837895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1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3</v>
      </c>
      <c r="C26" s="12">
        <v>7</v>
      </c>
      <c r="D26" s="12">
        <v>18</v>
      </c>
      <c r="E26" s="12">
        <v>26</v>
      </c>
      <c r="F26" s="13">
        <f t="shared" si="0"/>
        <v>44.444444444444457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34</v>
      </c>
      <c r="C28" s="12">
        <v>46</v>
      </c>
      <c r="D28" s="12">
        <v>225</v>
      </c>
      <c r="E28" s="12">
        <v>245</v>
      </c>
      <c r="F28" s="13">
        <f t="shared" si="0"/>
        <v>8.8888888888888857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</v>
      </c>
      <c r="D29" s="9">
        <v>12</v>
      </c>
      <c r="E29" s="9">
        <v>10</v>
      </c>
      <c r="F29" s="10">
        <f t="shared" si="0"/>
        <v>-16.666666666666671</v>
      </c>
      <c r="G29" s="1"/>
      <c r="H29" s="1"/>
      <c r="I29" s="1"/>
    </row>
    <row r="30" spans="1:9" x14ac:dyDescent="0.25">
      <c r="A30" s="11" t="s">
        <v>64</v>
      </c>
      <c r="B30" s="12">
        <v>4</v>
      </c>
      <c r="C30" s="12">
        <v>10</v>
      </c>
      <c r="D30" s="12">
        <v>46</v>
      </c>
      <c r="E30" s="12">
        <v>69</v>
      </c>
      <c r="F30" s="13">
        <f t="shared" si="0"/>
        <v>50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2</v>
      </c>
      <c r="D31" s="9">
        <v>3</v>
      </c>
      <c r="E31" s="9">
        <v>14</v>
      </c>
      <c r="F31" s="10">
        <f t="shared" si="0"/>
        <v>366.66666666666669</v>
      </c>
      <c r="G31" s="1"/>
      <c r="H31" s="1"/>
      <c r="I31" s="1"/>
    </row>
    <row r="32" spans="1:9" x14ac:dyDescent="0.25">
      <c r="A32" s="11" t="s">
        <v>66</v>
      </c>
      <c r="B32" s="12">
        <v>17</v>
      </c>
      <c r="C32" s="12">
        <v>22</v>
      </c>
      <c r="D32" s="12">
        <v>81</v>
      </c>
      <c r="E32" s="12">
        <v>171</v>
      </c>
      <c r="F32" s="13">
        <f t="shared" si="0"/>
        <v>111.11111111111111</v>
      </c>
      <c r="G32" s="1"/>
      <c r="H32" s="1"/>
      <c r="I32" s="1"/>
    </row>
    <row r="33" spans="1:9" x14ac:dyDescent="0.25">
      <c r="A33" s="8" t="s">
        <v>67</v>
      </c>
      <c r="B33" s="9">
        <v>14</v>
      </c>
      <c r="C33" s="9">
        <v>9</v>
      </c>
      <c r="D33" s="9">
        <v>93</v>
      </c>
      <c r="E33" s="9">
        <v>80</v>
      </c>
      <c r="F33" s="10">
        <f t="shared" si="0"/>
        <v>-13.978494623655919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1</v>
      </c>
      <c r="D34" s="12">
        <v>17</v>
      </c>
      <c r="E34" s="12">
        <v>13</v>
      </c>
      <c r="F34" s="13">
        <f t="shared" si="0"/>
        <v>-23.529411764705884</v>
      </c>
      <c r="G34" s="1"/>
      <c r="H34" s="1"/>
      <c r="I34" s="1"/>
    </row>
    <row r="35" spans="1:9" x14ac:dyDescent="0.25">
      <c r="A35" s="14" t="s">
        <v>69</v>
      </c>
      <c r="B35" s="15">
        <f>SUM(B7:B34)</f>
        <v>409</v>
      </c>
      <c r="C35" s="15">
        <f t="shared" ref="C35:E35" si="1">SUM(C7:C34)</f>
        <v>425</v>
      </c>
      <c r="D35" s="15">
        <f t="shared" si="1"/>
        <v>2623</v>
      </c>
      <c r="E35" s="15">
        <f t="shared" si="1"/>
        <v>2872</v>
      </c>
      <c r="F35" s="16">
        <f t="shared" si="0"/>
        <v>9.4929470072436146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50</v>
      </c>
      <c r="C38" s="41">
        <f>D7</f>
        <v>60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722</v>
      </c>
      <c r="G38" s="42">
        <f>LOOKUP(E38,$A$38:$A$65,$C$38:$C$65)</f>
        <v>645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</v>
      </c>
      <c r="C39" s="41">
        <f t="shared" ref="C39:C65" si="5">D8</f>
        <v>44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662</v>
      </c>
      <c r="G39" s="42">
        <f t="shared" ref="G39:G65" si="8">LOOKUP(E39,$A$38:$A$65,$C$38:$C$65)</f>
        <v>613</v>
      </c>
    </row>
    <row r="40" spans="1:9" x14ac:dyDescent="0.25">
      <c r="A40" s="42" t="str">
        <f t="shared" si="3"/>
        <v>ALMERIA</v>
      </c>
      <c r="B40" s="41">
        <f t="shared" si="4"/>
        <v>45</v>
      </c>
      <c r="C40" s="41">
        <f t="shared" si="5"/>
        <v>39</v>
      </c>
      <c r="D40" s="41">
        <f t="shared" si="6"/>
        <v>12</v>
      </c>
      <c r="E40" s="42" t="str">
        <f t="shared" si="2"/>
        <v>LAS PALMAS</v>
      </c>
      <c r="F40" s="42">
        <f t="shared" si="7"/>
        <v>252</v>
      </c>
      <c r="G40" s="42">
        <f t="shared" si="8"/>
        <v>238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245</v>
      </c>
      <c r="G41" s="42">
        <f t="shared" si="8"/>
        <v>225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3</v>
      </c>
      <c r="D42" s="41">
        <f t="shared" si="6"/>
        <v>25</v>
      </c>
      <c r="E42" s="42" t="str">
        <f t="shared" si="2"/>
        <v>BAHIA DE CADIZ</v>
      </c>
      <c r="F42" s="42">
        <f t="shared" si="7"/>
        <v>193</v>
      </c>
      <c r="G42" s="42">
        <f t="shared" si="8"/>
        <v>231</v>
      </c>
    </row>
    <row r="43" spans="1:9" x14ac:dyDescent="0.25">
      <c r="A43" s="42" t="str">
        <f t="shared" si="3"/>
        <v>BAHIA DE CADIZ</v>
      </c>
      <c r="B43" s="41">
        <f t="shared" si="4"/>
        <v>193</v>
      </c>
      <c r="C43" s="41">
        <f t="shared" si="5"/>
        <v>231</v>
      </c>
      <c r="D43" s="41">
        <f t="shared" si="6"/>
        <v>5</v>
      </c>
      <c r="E43" s="42" t="str">
        <f t="shared" si="2"/>
        <v>MALAGA</v>
      </c>
      <c r="F43" s="42">
        <f t="shared" si="7"/>
        <v>178</v>
      </c>
      <c r="G43" s="42">
        <f t="shared" si="8"/>
        <v>185</v>
      </c>
    </row>
    <row r="44" spans="1:9" x14ac:dyDescent="0.25">
      <c r="A44" s="42" t="str">
        <f t="shared" si="3"/>
        <v>BALEARES</v>
      </c>
      <c r="B44" s="41">
        <f t="shared" si="4"/>
        <v>662</v>
      </c>
      <c r="C44" s="41">
        <f t="shared" si="5"/>
        <v>613</v>
      </c>
      <c r="D44" s="41">
        <f t="shared" si="6"/>
        <v>2</v>
      </c>
      <c r="E44" s="42" t="str">
        <f t="shared" si="2"/>
        <v>VALENCIA</v>
      </c>
      <c r="F44" s="42">
        <f t="shared" si="7"/>
        <v>171</v>
      </c>
      <c r="G44" s="42">
        <f t="shared" si="8"/>
        <v>81</v>
      </c>
    </row>
    <row r="45" spans="1:9" x14ac:dyDescent="0.25">
      <c r="A45" s="42" t="str">
        <f t="shared" si="3"/>
        <v>BARCELONA</v>
      </c>
      <c r="B45" s="41">
        <f t="shared" si="4"/>
        <v>722</v>
      </c>
      <c r="C45" s="41">
        <f t="shared" si="5"/>
        <v>645</v>
      </c>
      <c r="D45" s="41">
        <f t="shared" si="6"/>
        <v>1</v>
      </c>
      <c r="E45" s="42" t="str">
        <f t="shared" si="2"/>
        <v>VIGO</v>
      </c>
      <c r="F45" s="42">
        <f t="shared" si="7"/>
        <v>80</v>
      </c>
      <c r="G45" s="42">
        <f t="shared" si="8"/>
        <v>93</v>
      </c>
    </row>
    <row r="46" spans="1:9" x14ac:dyDescent="0.25">
      <c r="A46" s="42" t="str">
        <f t="shared" si="3"/>
        <v>BILBAO</v>
      </c>
      <c r="B46" s="41">
        <f t="shared" si="4"/>
        <v>21</v>
      </c>
      <c r="C46" s="41">
        <f t="shared" si="5"/>
        <v>20</v>
      </c>
      <c r="D46" s="41">
        <f t="shared" si="6"/>
        <v>15</v>
      </c>
      <c r="E46" s="42" t="str">
        <f t="shared" si="2"/>
        <v>SEVILLA</v>
      </c>
      <c r="F46" s="42">
        <f t="shared" si="7"/>
        <v>69</v>
      </c>
      <c r="G46" s="42">
        <f t="shared" si="8"/>
        <v>46</v>
      </c>
    </row>
    <row r="47" spans="1:9" x14ac:dyDescent="0.25">
      <c r="A47" s="42" t="str">
        <f t="shared" si="3"/>
        <v>CARTAGENA</v>
      </c>
      <c r="B47" s="41">
        <f t="shared" si="4"/>
        <v>39</v>
      </c>
      <c r="C47" s="41">
        <f t="shared" si="5"/>
        <v>35</v>
      </c>
      <c r="D47" s="41">
        <f t="shared" si="6"/>
        <v>13</v>
      </c>
      <c r="E47" s="42" t="str">
        <f t="shared" si="2"/>
        <v>ALICANTE</v>
      </c>
      <c r="F47" s="42">
        <f t="shared" si="7"/>
        <v>57</v>
      </c>
      <c r="G47" s="42">
        <f t="shared" si="8"/>
        <v>44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0</v>
      </c>
      <c r="D48" s="41">
        <f t="shared" si="6"/>
        <v>24</v>
      </c>
      <c r="E48" s="42" t="str">
        <f t="shared" si="2"/>
        <v>A CORUÑA</v>
      </c>
      <c r="F48" s="42">
        <f t="shared" si="7"/>
        <v>50</v>
      </c>
      <c r="G48" s="42">
        <f t="shared" si="8"/>
        <v>60</v>
      </c>
    </row>
    <row r="49" spans="1:7" x14ac:dyDescent="0.25">
      <c r="A49" s="42" t="str">
        <f t="shared" si="3"/>
        <v>CEUTA</v>
      </c>
      <c r="B49" s="41">
        <f t="shared" si="4"/>
        <v>13</v>
      </c>
      <c r="C49" s="41">
        <f t="shared" si="5"/>
        <v>4</v>
      </c>
      <c r="D49" s="41">
        <f t="shared" si="6"/>
        <v>18</v>
      </c>
      <c r="E49" s="42" t="str">
        <f t="shared" si="2"/>
        <v>ALMERIA</v>
      </c>
      <c r="F49" s="42">
        <f t="shared" si="7"/>
        <v>45</v>
      </c>
      <c r="G49" s="42">
        <f t="shared" si="8"/>
        <v>39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3</v>
      </c>
      <c r="D50" s="41">
        <f t="shared" si="6"/>
        <v>24</v>
      </c>
      <c r="E50" s="42" t="str">
        <f t="shared" si="2"/>
        <v>CARTAGENA</v>
      </c>
      <c r="F50" s="42">
        <f t="shared" si="7"/>
        <v>39</v>
      </c>
      <c r="G50" s="42">
        <f t="shared" si="8"/>
        <v>35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3</v>
      </c>
      <c r="D51" s="41">
        <f t="shared" si="6"/>
        <v>20</v>
      </c>
      <c r="E51" s="42" t="str">
        <f t="shared" si="2"/>
        <v>MOTRIL</v>
      </c>
      <c r="F51" s="42">
        <f t="shared" si="7"/>
        <v>26</v>
      </c>
      <c r="G51" s="42">
        <f t="shared" si="8"/>
        <v>18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3</v>
      </c>
      <c r="D52" s="41">
        <f t="shared" si="6"/>
        <v>24</v>
      </c>
      <c r="E52" s="42" t="str">
        <f t="shared" si="2"/>
        <v>BILBAO</v>
      </c>
      <c r="F52" s="42">
        <f t="shared" si="7"/>
        <v>21</v>
      </c>
      <c r="G52" s="42">
        <f t="shared" si="8"/>
        <v>20</v>
      </c>
    </row>
    <row r="53" spans="1:7" x14ac:dyDescent="0.25">
      <c r="A53" s="42" t="str">
        <f t="shared" si="3"/>
        <v>LAS PALMAS</v>
      </c>
      <c r="B53" s="41">
        <f t="shared" si="4"/>
        <v>252</v>
      </c>
      <c r="C53" s="41">
        <f t="shared" si="5"/>
        <v>238</v>
      </c>
      <c r="D53" s="41">
        <f t="shared" si="6"/>
        <v>3</v>
      </c>
      <c r="E53" s="42" t="str">
        <f t="shared" si="2"/>
        <v>TARRAGONA</v>
      </c>
      <c r="F53" s="42">
        <f t="shared" si="7"/>
        <v>14</v>
      </c>
      <c r="G53" s="42">
        <f t="shared" si="8"/>
        <v>3</v>
      </c>
    </row>
    <row r="54" spans="1:7" x14ac:dyDescent="0.25">
      <c r="A54" s="42" t="str">
        <f t="shared" si="3"/>
        <v>MALAGA</v>
      </c>
      <c r="B54" s="41">
        <f t="shared" si="4"/>
        <v>178</v>
      </c>
      <c r="C54" s="41">
        <f t="shared" si="5"/>
        <v>185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13</v>
      </c>
      <c r="G55" s="42">
        <f t="shared" si="8"/>
        <v>4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24</v>
      </c>
      <c r="E56" s="42" t="str">
        <f t="shared" si="2"/>
        <v>SANTANDER</v>
      </c>
      <c r="F56" s="42">
        <f t="shared" si="9"/>
        <v>10</v>
      </c>
      <c r="G56" s="42">
        <f t="shared" si="8"/>
        <v>12</v>
      </c>
    </row>
    <row r="57" spans="1:7" x14ac:dyDescent="0.25">
      <c r="A57" s="42" t="str">
        <f t="shared" si="3"/>
        <v>MOTRIL</v>
      </c>
      <c r="B57" s="41">
        <f t="shared" si="4"/>
        <v>26</v>
      </c>
      <c r="C57" s="41">
        <f t="shared" si="5"/>
        <v>18</v>
      </c>
      <c r="D57" s="41">
        <f t="shared" si="6"/>
        <v>14</v>
      </c>
      <c r="E57" s="42" t="str">
        <f t="shared" si="2"/>
        <v>GIJON</v>
      </c>
      <c r="F57" s="42">
        <f t="shared" si="9"/>
        <v>3</v>
      </c>
      <c r="G57" s="42">
        <f t="shared" si="8"/>
        <v>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245</v>
      </c>
      <c r="C59" s="41">
        <f t="shared" si="5"/>
        <v>225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</v>
      </c>
      <c r="C60" s="41">
        <f t="shared" si="5"/>
        <v>12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69</v>
      </c>
      <c r="C61" s="41">
        <f t="shared" si="5"/>
        <v>46</v>
      </c>
      <c r="D61" s="41">
        <f t="shared" si="6"/>
        <v>9</v>
      </c>
      <c r="E61" s="42" t="str">
        <f t="shared" si="2"/>
        <v>CASTELLON</v>
      </c>
      <c r="F61" s="42">
        <f t="shared" si="9"/>
        <v>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14</v>
      </c>
      <c r="C62" s="41">
        <f t="shared" si="5"/>
        <v>3</v>
      </c>
      <c r="D62" s="41">
        <f t="shared" si="6"/>
        <v>16</v>
      </c>
      <c r="E62" s="42" t="str">
        <f t="shared" si="2"/>
        <v>BAHIA DE ALGECIRAS</v>
      </c>
      <c r="F62" s="42">
        <f t="shared" si="9"/>
        <v>1</v>
      </c>
      <c r="G62" s="42">
        <f t="shared" si="8"/>
        <v>3</v>
      </c>
    </row>
    <row r="63" spans="1:7" x14ac:dyDescent="0.25">
      <c r="A63" s="42" t="str">
        <f t="shared" si="3"/>
        <v>VALENCIA</v>
      </c>
      <c r="B63" s="41">
        <f t="shared" si="4"/>
        <v>171</v>
      </c>
      <c r="C63" s="41">
        <f t="shared" si="5"/>
        <v>81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</v>
      </c>
      <c r="C64" s="41">
        <f t="shared" si="5"/>
        <v>93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</v>
      </c>
      <c r="C65" s="41">
        <f t="shared" si="5"/>
        <v>17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02270CFB-2261-4E83-8337-EA36F4319C8E}"/>
</file>

<file path=customXml/itemProps2.xml><?xml version="1.0" encoding="utf-8"?>
<ds:datastoreItem xmlns:ds="http://schemas.openxmlformats.org/officeDocument/2006/customXml" ds:itemID="{D3B285CE-D751-40AA-8D84-7CA4F82E4001}"/>
</file>

<file path=customXml/itemProps3.xml><?xml version="1.0" encoding="utf-8"?>
<ds:datastoreItem xmlns:ds="http://schemas.openxmlformats.org/officeDocument/2006/customXml" ds:itemID="{CC455354-D087-4071-B694-B0CDD8C9BE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2017-10-05T11:55:42Z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