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E65" i="12" l="1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<sst xmlns="http://schemas.openxmlformats.org/spreadsheetml/2006/main" count="653" uniqueCount="92">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</sst>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68071889</c:v>
                </c:pt>
                <c:pt idx="1">
                  <c:v>49209684</c:v>
                </c:pt>
                <c:pt idx="2">
                  <c:v>47194077</c:v>
                </c:pt>
                <c:pt idx="3">
                  <c:v>35790214</c:v>
                </c:pt>
                <c:pt idx="4">
                  <c:v>33351238</c:v>
                </c:pt>
                <c:pt idx="5">
                  <c:v>25439863</c:v>
                </c:pt>
                <c:pt idx="6">
                  <c:v>21646404</c:v>
                </c:pt>
                <c:pt idx="7">
                  <c:v>19146005</c:v>
                </c:pt>
                <c:pt idx="8">
                  <c:v>18799301</c:v>
                </c:pt>
                <c:pt idx="9">
                  <c:v>18043779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65079685</c:v>
                </c:pt>
                <c:pt idx="1">
                  <c:v>43519980</c:v>
                </c:pt>
                <c:pt idx="2">
                  <c:v>43586598</c:v>
                </c:pt>
                <c:pt idx="3">
                  <c:v>34826991</c:v>
                </c:pt>
                <c:pt idx="4">
                  <c:v>28755521</c:v>
                </c:pt>
                <c:pt idx="5">
                  <c:v>23251997</c:v>
                </c:pt>
                <c:pt idx="6">
                  <c:v>23465976</c:v>
                </c:pt>
                <c:pt idx="7">
                  <c:v>18856091</c:v>
                </c:pt>
                <c:pt idx="8">
                  <c:v>18850050</c:v>
                </c:pt>
                <c:pt idx="9">
                  <c:v>18107661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63218318</c:v>
                </c:pt>
                <c:pt idx="1">
                  <c:v>48911313</c:v>
                </c:pt>
                <c:pt idx="2">
                  <c:v>45937934</c:v>
                </c:pt>
                <c:pt idx="3">
                  <c:v>34585518</c:v>
                </c:pt>
                <c:pt idx="4">
                  <c:v>33204187</c:v>
                </c:pt>
                <c:pt idx="5">
                  <c:v>23452769</c:v>
                </c:pt>
                <c:pt idx="6">
                  <c:v>21553154</c:v>
                </c:pt>
                <c:pt idx="7">
                  <c:v>18901546</c:v>
                </c:pt>
                <c:pt idx="8">
                  <c:v>18703547</c:v>
                </c:pt>
                <c:pt idx="9">
                  <c:v>17038843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60216500</c:v>
                </c:pt>
                <c:pt idx="1">
                  <c:v>43291818</c:v>
                </c:pt>
                <c:pt idx="2">
                  <c:v>42422587</c:v>
                </c:pt>
                <c:pt idx="3">
                  <c:v>33763727</c:v>
                </c:pt>
                <c:pt idx="4">
                  <c:v>28587402</c:v>
                </c:pt>
                <c:pt idx="5">
                  <c:v>21324024</c:v>
                </c:pt>
                <c:pt idx="6">
                  <c:v>23356974</c:v>
                </c:pt>
                <c:pt idx="7">
                  <c:v>18641614</c:v>
                </c:pt>
                <c:pt idx="8">
                  <c:v>18756472</c:v>
                </c:pt>
                <c:pt idx="9">
                  <c:v>17163816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20495695</c:v>
                </c:pt>
                <c:pt idx="1">
                  <c:v>19217947</c:v>
                </c:pt>
                <c:pt idx="2">
                  <c:v>17656889</c:v>
                </c:pt>
                <c:pt idx="3">
                  <c:v>15604331</c:v>
                </c:pt>
                <c:pt idx="4">
                  <c:v>11603125</c:v>
                </c:pt>
                <c:pt idx="5">
                  <c:v>9879324</c:v>
                </c:pt>
                <c:pt idx="6">
                  <c:v>8664389</c:v>
                </c:pt>
                <c:pt idx="7">
                  <c:v>7566324</c:v>
                </c:pt>
                <c:pt idx="8">
                  <c:v>6724871</c:v>
                </c:pt>
                <c:pt idx="9">
                  <c:v>5008858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TARRAGONA</c:v>
                </c:pt>
                <c:pt idx="2">
                  <c:v>BAHIA DE ALGECIRAS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20264730</c:v>
                </c:pt>
                <c:pt idx="1">
                  <c:v>16905380</c:v>
                </c:pt>
                <c:pt idx="2">
                  <c:v>18774850</c:v>
                </c:pt>
                <c:pt idx="3">
                  <c:v>17642094</c:v>
                </c:pt>
                <c:pt idx="4">
                  <c:v>11744245</c:v>
                </c:pt>
                <c:pt idx="5">
                  <c:v>9449225</c:v>
                </c:pt>
                <c:pt idx="6">
                  <c:v>8747522</c:v>
                </c:pt>
                <c:pt idx="7">
                  <c:v>7524901</c:v>
                </c:pt>
                <c:pt idx="8">
                  <c:v>7281547</c:v>
                </c:pt>
                <c:pt idx="9">
                  <c:v>3930936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16870038</c:v>
                </c:pt>
                <c:pt idx="1">
                  <c:v>12443997</c:v>
                </c:pt>
                <c:pt idx="2">
                  <c:v>8056531</c:v>
                </c:pt>
                <c:pt idx="3">
                  <c:v>6656185</c:v>
                </c:pt>
                <c:pt idx="4">
                  <c:v>6425285</c:v>
                </c:pt>
                <c:pt idx="5">
                  <c:v>5484941</c:v>
                </c:pt>
                <c:pt idx="6">
                  <c:v>5188177</c:v>
                </c:pt>
                <c:pt idx="7">
                  <c:v>4982576</c:v>
                </c:pt>
                <c:pt idx="8">
                  <c:v>4241960</c:v>
                </c:pt>
                <c:pt idx="9">
                  <c:v>4099755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BILBAO</c:v>
                </c:pt>
                <c:pt idx="7">
                  <c:v>CARTAGENA</c:v>
                </c:pt>
                <c:pt idx="8">
                  <c:v>BAHIA DE CADIZ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16857458</c:v>
                </c:pt>
                <c:pt idx="1">
                  <c:v>10348171</c:v>
                </c:pt>
                <c:pt idx="2">
                  <c:v>8094451</c:v>
                </c:pt>
                <c:pt idx="3">
                  <c:v>6486330</c:v>
                </c:pt>
                <c:pt idx="4">
                  <c:v>6421363</c:v>
                </c:pt>
                <c:pt idx="5">
                  <c:v>5516598</c:v>
                </c:pt>
                <c:pt idx="6">
                  <c:v>4999267</c:v>
                </c:pt>
                <c:pt idx="7">
                  <c:v>4745972</c:v>
                </c:pt>
                <c:pt idx="8">
                  <c:v>2535528</c:v>
                </c:pt>
                <c:pt idx="9">
                  <c:v>3772326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43139536</c:v>
                </c:pt>
                <c:pt idx="1">
                  <c:v>37246270</c:v>
                </c:pt>
                <c:pt idx="2">
                  <c:v>32438768</c:v>
                </c:pt>
                <c:pt idx="3">
                  <c:v>17199914</c:v>
                </c:pt>
                <c:pt idx="4">
                  <c:v>9226291</c:v>
                </c:pt>
                <c:pt idx="5">
                  <c:v>8901646</c:v>
                </c:pt>
                <c:pt idx="6">
                  <c:v>6877518</c:v>
                </c:pt>
                <c:pt idx="7">
                  <c:v>4142171</c:v>
                </c:pt>
                <c:pt idx="8">
                  <c:v>3982355</c:v>
                </c:pt>
                <c:pt idx="9">
                  <c:v>2421238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MALAGA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39011388</c:v>
                </c:pt>
                <c:pt idx="1">
                  <c:v>32874552</c:v>
                </c:pt>
                <c:pt idx="2">
                  <c:v>29127546</c:v>
                </c:pt>
                <c:pt idx="3">
                  <c:v>15707482</c:v>
                </c:pt>
                <c:pt idx="4">
                  <c:v>9227035</c:v>
                </c:pt>
                <c:pt idx="5">
                  <c:v>8499730</c:v>
                </c:pt>
                <c:pt idx="6">
                  <c:v>6726655</c:v>
                </c:pt>
                <c:pt idx="7">
                  <c:v>3552270</c:v>
                </c:pt>
                <c:pt idx="8">
                  <c:v>3601817</c:v>
                </c:pt>
                <c:pt idx="9">
                  <c:v>2750776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PASAIA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77898</c:v>
                </c:pt>
                <c:pt idx="1">
                  <c:v>29168</c:v>
                </c:pt>
                <c:pt idx="2">
                  <c:v>20226</c:v>
                </c:pt>
                <c:pt idx="3">
                  <c:v>10300</c:v>
                </c:pt>
                <c:pt idx="4">
                  <c:v>10083</c:v>
                </c:pt>
                <c:pt idx="5">
                  <c:v>9381</c:v>
                </c:pt>
                <c:pt idx="6">
                  <c:v>8362</c:v>
                </c:pt>
                <c:pt idx="7">
                  <c:v>5418</c:v>
                </c:pt>
                <c:pt idx="8">
                  <c:v>5258</c:v>
                </c:pt>
                <c:pt idx="9">
                  <c:v>4785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PASAIA</c:v>
                </c:pt>
                <c:pt idx="6">
                  <c:v>SANTANDER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HUELVA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80595</c:v>
                </c:pt>
                <c:pt idx="1">
                  <c:v>28690</c:v>
                </c:pt>
                <c:pt idx="2">
                  <c:v>20501</c:v>
                </c:pt>
                <c:pt idx="3">
                  <c:v>13332</c:v>
                </c:pt>
                <c:pt idx="4">
                  <c:v>13943</c:v>
                </c:pt>
                <c:pt idx="5">
                  <c:v>10269</c:v>
                </c:pt>
                <c:pt idx="6">
                  <c:v>6368</c:v>
                </c:pt>
                <c:pt idx="7">
                  <c:v>8403</c:v>
                </c:pt>
                <c:pt idx="8">
                  <c:v>7024</c:v>
                </c:pt>
                <c:pt idx="9">
                  <c:v>2785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2877969</c:v>
                </c:pt>
                <c:pt idx="1">
                  <c:v>1983689</c:v>
                </c:pt>
                <c:pt idx="2">
                  <c:v>1253310</c:v>
                </c:pt>
                <c:pt idx="3">
                  <c:v>968476</c:v>
                </c:pt>
                <c:pt idx="4">
                  <c:v>483667</c:v>
                </c:pt>
                <c:pt idx="5">
                  <c:v>371675</c:v>
                </c:pt>
                <c:pt idx="6">
                  <c:v>300801</c:v>
                </c:pt>
                <c:pt idx="7">
                  <c:v>297288</c:v>
                </c:pt>
                <c:pt idx="8">
                  <c:v>225115</c:v>
                </c:pt>
                <c:pt idx="9">
                  <c:v>143336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BALEARES</c:v>
                </c:pt>
                <c:pt idx="7">
                  <c:v>VALENCIA</c:v>
                </c:pt>
                <c:pt idx="8">
                  <c:v>GIJON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2809848</c:v>
                </c:pt>
                <c:pt idx="1">
                  <c:v>1923909</c:v>
                </c:pt>
                <c:pt idx="2">
                  <c:v>1160924</c:v>
                </c:pt>
                <c:pt idx="3">
                  <c:v>888965</c:v>
                </c:pt>
                <c:pt idx="4">
                  <c:v>463856</c:v>
                </c:pt>
                <c:pt idx="5">
                  <c:v>412650</c:v>
                </c:pt>
                <c:pt idx="6">
                  <c:v>235182</c:v>
                </c:pt>
                <c:pt idx="7">
                  <c:v>226711</c:v>
                </c:pt>
                <c:pt idx="8">
                  <c:v>201145</c:v>
                </c:pt>
                <c:pt idx="9">
                  <c:v>164008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37084348</c:v>
                </c:pt>
                <c:pt idx="1">
                  <c:v>13025714</c:v>
                </c:pt>
                <c:pt idx="2">
                  <c:v>11096061</c:v>
                </c:pt>
                <c:pt idx="3">
                  <c:v>10146387</c:v>
                </c:pt>
                <c:pt idx="4">
                  <c:v>3468241</c:v>
                </c:pt>
                <c:pt idx="5">
                  <c:v>1879804</c:v>
                </c:pt>
                <c:pt idx="6">
                  <c:v>1874559</c:v>
                </c:pt>
                <c:pt idx="7">
                  <c:v>990893</c:v>
                </c:pt>
                <c:pt idx="8">
                  <c:v>802540</c:v>
                </c:pt>
                <c:pt idx="9">
                  <c:v>354878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BAHIA DE CADIZ</c:v>
                </c:pt>
                <c:pt idx="6">
                  <c:v>MALAGA</c:v>
                </c:pt>
                <c:pt idx="7">
                  <c:v>BILBAO</c:v>
                </c:pt>
                <c:pt idx="8">
                  <c:v>CEUTA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33067228</c:v>
                </c:pt>
                <c:pt idx="1">
                  <c:v>10006559</c:v>
                </c:pt>
                <c:pt idx="2">
                  <c:v>9887233</c:v>
                </c:pt>
                <c:pt idx="3">
                  <c:v>9172140</c:v>
                </c:pt>
                <c:pt idx="4">
                  <c:v>2472728</c:v>
                </c:pt>
                <c:pt idx="5">
                  <c:v>166029</c:v>
                </c:pt>
                <c:pt idx="6">
                  <c:v>3067685</c:v>
                </c:pt>
                <c:pt idx="7">
                  <c:v>1025739</c:v>
                </c:pt>
                <c:pt idx="8">
                  <c:v>807365</c:v>
                </c:pt>
                <c:pt idx="9">
                  <c:v>310318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36917150</c:v>
                </c:pt>
                <c:pt idx="1">
                  <c:v>12993361</c:v>
                </c:pt>
                <c:pt idx="2">
                  <c:v>10591370</c:v>
                </c:pt>
                <c:pt idx="3">
                  <c:v>9785354</c:v>
                </c:pt>
                <c:pt idx="4">
                  <c:v>1874559</c:v>
                </c:pt>
                <c:pt idx="5">
                  <c:v>317598</c:v>
                </c:pt>
                <c:pt idx="6">
                  <c:v>60677</c:v>
                </c:pt>
                <c:pt idx="7">
                  <c:v>27822</c:v>
                </c:pt>
                <c:pt idx="8">
                  <c:v>27192</c:v>
                </c:pt>
                <c:pt idx="9">
                  <c:v>10291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32916520</c:v>
                </c:pt>
                <c:pt idx="1">
                  <c:v>9877918</c:v>
                </c:pt>
                <c:pt idx="2">
                  <c:v>9227382</c:v>
                </c:pt>
                <c:pt idx="3">
                  <c:v>8859443</c:v>
                </c:pt>
                <c:pt idx="4">
                  <c:v>3066432</c:v>
                </c:pt>
                <c:pt idx="5">
                  <c:v>280844</c:v>
                </c:pt>
                <c:pt idx="6">
                  <c:v>129271</c:v>
                </c:pt>
                <c:pt idx="7">
                  <c:v>94709</c:v>
                </c:pt>
                <c:pt idx="8">
                  <c:v>42394</c:v>
                </c:pt>
                <c:pt idx="9">
                  <c:v>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38857206</c:v>
                </c:pt>
                <c:pt idx="1">
                  <c:v>29860358</c:v>
                </c:pt>
                <c:pt idx="2">
                  <c:v>23346934</c:v>
                </c:pt>
                <c:pt idx="3">
                  <c:v>13575450</c:v>
                </c:pt>
                <c:pt idx="4">
                  <c:v>5331814</c:v>
                </c:pt>
                <c:pt idx="5">
                  <c:v>3700807</c:v>
                </c:pt>
                <c:pt idx="6">
                  <c:v>3480345</c:v>
                </c:pt>
                <c:pt idx="7">
                  <c:v>2244323</c:v>
                </c:pt>
                <c:pt idx="8">
                  <c:v>1222651</c:v>
                </c:pt>
                <c:pt idx="9">
                  <c:v>1207719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35177927</c:v>
                </c:pt>
                <c:pt idx="1">
                  <c:v>25811504</c:v>
                </c:pt>
                <c:pt idx="2">
                  <c:v>20610140</c:v>
                </c:pt>
                <c:pt idx="3">
                  <c:v>12464416</c:v>
                </c:pt>
                <c:pt idx="4">
                  <c:v>5121570</c:v>
                </c:pt>
                <c:pt idx="5">
                  <c:v>3147959</c:v>
                </c:pt>
                <c:pt idx="6">
                  <c:v>3329026</c:v>
                </c:pt>
                <c:pt idx="7">
                  <c:v>2152866</c:v>
                </c:pt>
                <c:pt idx="8">
                  <c:v>843652</c:v>
                </c:pt>
                <c:pt idx="9">
                  <c:v>1159392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9586535</c:v>
                </c:pt>
                <c:pt idx="1">
                  <c:v>9086832</c:v>
                </c:pt>
                <c:pt idx="2">
                  <c:v>4443655</c:v>
                </c:pt>
                <c:pt idx="3">
                  <c:v>4041089</c:v>
                </c:pt>
                <c:pt idx="4">
                  <c:v>3557405</c:v>
                </c:pt>
                <c:pt idx="5">
                  <c:v>2644365</c:v>
                </c:pt>
                <c:pt idx="6">
                  <c:v>1252805</c:v>
                </c:pt>
                <c:pt idx="7">
                  <c:v>1229423</c:v>
                </c:pt>
                <c:pt idx="8">
                  <c:v>901605</c:v>
                </c:pt>
                <c:pt idx="9">
                  <c:v>870256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8704174</c:v>
                </c:pt>
                <c:pt idx="1">
                  <c:v>9126940</c:v>
                </c:pt>
                <c:pt idx="2">
                  <c:v>3823788</c:v>
                </c:pt>
                <c:pt idx="3">
                  <c:v>3534726</c:v>
                </c:pt>
                <c:pt idx="4">
                  <c:v>3495531</c:v>
                </c:pt>
                <c:pt idx="5">
                  <c:v>2770114</c:v>
                </c:pt>
                <c:pt idx="6">
                  <c:v>1006447</c:v>
                </c:pt>
                <c:pt idx="7">
                  <c:v>1569195</c:v>
                </c:pt>
                <c:pt idx="8">
                  <c:v>870973</c:v>
                </c:pt>
                <c:pt idx="9">
                  <c:v>799332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3152325</c:v>
                </c:pt>
                <c:pt idx="1">
                  <c:v>2774831</c:v>
                </c:pt>
                <c:pt idx="2">
                  <c:v>2398523</c:v>
                </c:pt>
                <c:pt idx="3">
                  <c:v>1230171</c:v>
                </c:pt>
                <c:pt idx="4">
                  <c:v>511857</c:v>
                </c:pt>
                <c:pt idx="5">
                  <c:v>500434</c:v>
                </c:pt>
                <c:pt idx="6">
                  <c:v>447255</c:v>
                </c:pt>
                <c:pt idx="7">
                  <c:v>223878</c:v>
                </c:pt>
                <c:pt idx="8">
                  <c:v>182163</c:v>
                </c:pt>
                <c:pt idx="9">
                  <c:v>164789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2901671</c:v>
                </c:pt>
                <c:pt idx="1">
                  <c:v>2422356</c:v>
                </c:pt>
                <c:pt idx="2">
                  <c:v>2128016</c:v>
                </c:pt>
                <c:pt idx="3">
                  <c:v>1188886</c:v>
                </c:pt>
                <c:pt idx="4">
                  <c:v>418086</c:v>
                </c:pt>
                <c:pt idx="5">
                  <c:v>475888</c:v>
                </c:pt>
                <c:pt idx="6">
                  <c:v>425865</c:v>
                </c:pt>
                <c:pt idx="7">
                  <c:v>209406</c:v>
                </c:pt>
                <c:pt idx="8">
                  <c:v>188655</c:v>
                </c:pt>
                <c:pt idx="9">
                  <c:v>155773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3000395</c:v>
                </c:pt>
                <c:pt idx="1">
                  <c:v>902974.5</c:v>
                </c:pt>
                <c:pt idx="2">
                  <c:v>852007</c:v>
                </c:pt>
                <c:pt idx="3">
                  <c:v>736282</c:v>
                </c:pt>
                <c:pt idx="4">
                  <c:v>494179</c:v>
                </c:pt>
                <c:pt idx="5">
                  <c:v>23726</c:v>
                </c:pt>
                <c:pt idx="6">
                  <c:v>7534</c:v>
                </c:pt>
                <c:pt idx="7">
                  <c:v>4307</c:v>
                </c:pt>
                <c:pt idx="8">
                  <c:v>2078</c:v>
                </c:pt>
                <c:pt idx="9">
                  <c:v>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BAHIA DE CADIZ</c:v>
                </c:pt>
                <c:pt idx="7">
                  <c:v>BILBAO</c:v>
                </c:pt>
                <c:pt idx="8">
                  <c:v>VIGO</c:v>
                </c:pt>
                <c:pt idx="9">
                  <c:v>MARIN Y RIA DE PONTEVEDRA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2570425</c:v>
                </c:pt>
                <c:pt idx="1">
                  <c:v>787038</c:v>
                </c:pt>
                <c:pt idx="2">
                  <c:v>734436</c:v>
                </c:pt>
                <c:pt idx="3">
                  <c:v>702750</c:v>
                </c:pt>
                <c:pt idx="4">
                  <c:v>405860</c:v>
                </c:pt>
                <c:pt idx="5">
                  <c:v>20567</c:v>
                </c:pt>
                <c:pt idx="6">
                  <c:v>21980</c:v>
                </c:pt>
                <c:pt idx="7">
                  <c:v>7582</c:v>
                </c:pt>
                <c:pt idx="8">
                  <c:v>3084</c:v>
                </c:pt>
                <c:pt idx="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5588536</c:v>
                </c:pt>
                <c:pt idx="1">
                  <c:v>4804471</c:v>
                </c:pt>
                <c:pt idx="2">
                  <c:v>4513019</c:v>
                </c:pt>
                <c:pt idx="3">
                  <c:v>2757545</c:v>
                </c:pt>
                <c:pt idx="4">
                  <c:v>2340623</c:v>
                </c:pt>
                <c:pt idx="5">
                  <c:v>1040799</c:v>
                </c:pt>
                <c:pt idx="6">
                  <c:v>568702</c:v>
                </c:pt>
                <c:pt idx="7">
                  <c:v>553051</c:v>
                </c:pt>
                <c:pt idx="8">
                  <c:v>490318</c:v>
                </c:pt>
                <c:pt idx="9">
                  <c:v>477008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VALENCIA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5273562</c:v>
                </c:pt>
                <c:pt idx="1">
                  <c:v>4721784</c:v>
                </c:pt>
                <c:pt idx="2">
                  <c:v>4228694</c:v>
                </c:pt>
                <c:pt idx="3">
                  <c:v>2460768</c:v>
                </c:pt>
                <c:pt idx="4">
                  <c:v>2170915</c:v>
                </c:pt>
                <c:pt idx="5">
                  <c:v>1012752</c:v>
                </c:pt>
                <c:pt idx="6">
                  <c:v>663040</c:v>
                </c:pt>
                <c:pt idx="7">
                  <c:v>457137</c:v>
                </c:pt>
                <c:pt idx="8">
                  <c:v>323718</c:v>
                </c:pt>
                <c:pt idx="9">
                  <c:v>401506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1692893</c:v>
                </c:pt>
                <c:pt idx="1">
                  <c:v>1213392</c:v>
                </c:pt>
                <c:pt idx="2">
                  <c:v>411849</c:v>
                </c:pt>
                <c:pt idx="3">
                  <c:v>319458</c:v>
                </c:pt>
                <c:pt idx="4">
                  <c:v>255693</c:v>
                </c:pt>
                <c:pt idx="5">
                  <c:v>200073</c:v>
                </c:pt>
                <c:pt idx="6">
                  <c:v>173110</c:v>
                </c:pt>
                <c:pt idx="7">
                  <c:v>143249</c:v>
                </c:pt>
                <c:pt idx="8">
                  <c:v>63226</c:v>
                </c:pt>
                <c:pt idx="9">
                  <c:v>45373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1379403</c:v>
                </c:pt>
                <c:pt idx="1">
                  <c:v>1024629</c:v>
                </c:pt>
                <c:pt idx="2">
                  <c:v>385784</c:v>
                </c:pt>
                <c:pt idx="3">
                  <c:v>297049</c:v>
                </c:pt>
                <c:pt idx="4">
                  <c:v>201647</c:v>
                </c:pt>
                <c:pt idx="5">
                  <c:v>88166</c:v>
                </c:pt>
                <c:pt idx="6">
                  <c:v>165302</c:v>
                </c:pt>
                <c:pt idx="7">
                  <c:v>126951</c:v>
                </c:pt>
                <c:pt idx="8">
                  <c:v>50381</c:v>
                </c:pt>
                <c:pt idx="9">
                  <c:v>37379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1171379</c:v>
                </c:pt>
                <c:pt idx="1">
                  <c:v>707470</c:v>
                </c:pt>
                <c:pt idx="2">
                  <c:v>549532</c:v>
                </c:pt>
                <c:pt idx="3">
                  <c:v>521929</c:v>
                </c:pt>
                <c:pt idx="4">
                  <c:v>248753</c:v>
                </c:pt>
                <c:pt idx="5">
                  <c:v>231309</c:v>
                </c:pt>
                <c:pt idx="6">
                  <c:v>113525</c:v>
                </c:pt>
                <c:pt idx="7">
                  <c:v>85703</c:v>
                </c:pt>
                <c:pt idx="8">
                  <c:v>74817</c:v>
                </c:pt>
                <c:pt idx="9">
                  <c:v>62086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1019103</c:v>
                </c:pt>
                <c:pt idx="1">
                  <c:v>628262</c:v>
                </c:pt>
                <c:pt idx="2">
                  <c:v>527757</c:v>
                </c:pt>
                <c:pt idx="3">
                  <c:v>401305</c:v>
                </c:pt>
                <c:pt idx="4">
                  <c:v>240859</c:v>
                </c:pt>
                <c:pt idx="5">
                  <c:v>233350</c:v>
                </c:pt>
                <c:pt idx="6">
                  <c:v>106827</c:v>
                </c:pt>
                <c:pt idx="7">
                  <c:v>65566</c:v>
                </c:pt>
                <c:pt idx="8">
                  <c:v>58305</c:v>
                </c:pt>
                <c:pt idx="9">
                  <c:v>64382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24056</c:v>
                </c:pt>
                <c:pt idx="1">
                  <c:v>16418</c:v>
                </c:pt>
                <c:pt idx="2">
                  <c:v>13195</c:v>
                </c:pt>
                <c:pt idx="3">
                  <c:v>10698</c:v>
                </c:pt>
                <c:pt idx="4">
                  <c:v>9899</c:v>
                </c:pt>
                <c:pt idx="5">
                  <c:v>9285</c:v>
                </c:pt>
                <c:pt idx="6">
                  <c:v>6760</c:v>
                </c:pt>
                <c:pt idx="7">
                  <c:v>3252</c:v>
                </c:pt>
                <c:pt idx="8">
                  <c:v>2632</c:v>
                </c:pt>
                <c:pt idx="9">
                  <c:v>2303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LAS PALMAS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20498</c:v>
                </c:pt>
                <c:pt idx="1">
                  <c:v>16141</c:v>
                </c:pt>
                <c:pt idx="2">
                  <c:v>9489</c:v>
                </c:pt>
                <c:pt idx="3">
                  <c:v>10860</c:v>
                </c:pt>
                <c:pt idx="4">
                  <c:v>9609</c:v>
                </c:pt>
                <c:pt idx="5">
                  <c:v>8859</c:v>
                </c:pt>
                <c:pt idx="6">
                  <c:v>6570</c:v>
                </c:pt>
                <c:pt idx="7">
                  <c:v>3386</c:v>
                </c:pt>
                <c:pt idx="8">
                  <c:v>2466</c:v>
                </c:pt>
                <c:pt idx="9">
                  <c:v>2199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239693931</c:v>
                </c:pt>
                <c:pt idx="1">
                  <c:v>222599860</c:v>
                </c:pt>
                <c:pt idx="2">
                  <c:v>156814304</c:v>
                </c:pt>
                <c:pt idx="3">
                  <c:v>142497558</c:v>
                </c:pt>
                <c:pt idx="4">
                  <c:v>134167815</c:v>
                </c:pt>
                <c:pt idx="5">
                  <c:v>130676790</c:v>
                </c:pt>
                <c:pt idx="6">
                  <c:v>69610703</c:v>
                </c:pt>
                <c:pt idx="7">
                  <c:v>42747257</c:v>
                </c:pt>
                <c:pt idx="8">
                  <c:v>38719995</c:v>
                </c:pt>
                <c:pt idx="9">
                  <c:v>36586282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BALEARES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218731306</c:v>
                </c:pt>
                <c:pt idx="1">
                  <c:v>200815806</c:v>
                </c:pt>
                <c:pt idx="2">
                  <c:v>134576991</c:v>
                </c:pt>
                <c:pt idx="3">
                  <c:v>122232671</c:v>
                </c:pt>
                <c:pt idx="4">
                  <c:v>121166820</c:v>
                </c:pt>
                <c:pt idx="5">
                  <c:v>123687725</c:v>
                </c:pt>
                <c:pt idx="6">
                  <c:v>54337421</c:v>
                </c:pt>
                <c:pt idx="7">
                  <c:v>45397336</c:v>
                </c:pt>
                <c:pt idx="8">
                  <c:v>35905721</c:v>
                </c:pt>
                <c:pt idx="9">
                  <c:v>29564639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789</c:v>
                </c:pt>
                <c:pt idx="1">
                  <c:v>703</c:v>
                </c:pt>
                <c:pt idx="2">
                  <c:v>314</c:v>
                </c:pt>
                <c:pt idx="3">
                  <c:v>268</c:v>
                </c:pt>
                <c:pt idx="4">
                  <c:v>218</c:v>
                </c:pt>
                <c:pt idx="5">
                  <c:v>215</c:v>
                </c:pt>
                <c:pt idx="6">
                  <c:v>193</c:v>
                </c:pt>
                <c:pt idx="7">
                  <c:v>83</c:v>
                </c:pt>
                <c:pt idx="8">
                  <c:v>74</c:v>
                </c:pt>
                <c:pt idx="9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694</c:v>
                </c:pt>
                <c:pt idx="1">
                  <c:v>651</c:v>
                </c:pt>
                <c:pt idx="2">
                  <c:v>300</c:v>
                </c:pt>
                <c:pt idx="3">
                  <c:v>308</c:v>
                </c:pt>
                <c:pt idx="4">
                  <c:v>218</c:v>
                </c:pt>
                <c:pt idx="5">
                  <c:v>262</c:v>
                </c:pt>
                <c:pt idx="6">
                  <c:v>83</c:v>
                </c:pt>
                <c:pt idx="7">
                  <c:v>96</c:v>
                </c:pt>
                <c:pt idx="8">
                  <c:v>54</c:v>
                </c:pt>
                <c:pt idx="9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39469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2006</v>
      </c>
      <c r="E7" s="58">
        <v>2007</v>
      </c>
      <c r="F7" s="58">
        <v>2006</v>
      </c>
      <c r="G7" s="58">
        <v>2007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11440577</v>
      </c>
      <c r="E8" s="61">
        <v>12057779</v>
      </c>
      <c r="F8" s="61">
        <v>134977384</v>
      </c>
      <c r="G8" s="61">
        <v>136143295</v>
      </c>
      <c r="H8" s="61">
        <v>1165911</v>
      </c>
      <c r="I8" s="62">
        <f>((G8*100/F8)-100)</f>
        <v>0.86378248373816291</v>
      </c>
    </row>
    <row r="9" spans="1:9" x14ac:dyDescent="0.25">
      <c r="A9" s="63"/>
      <c r="B9" s="64"/>
      <c r="C9" s="60" t="s">
        <v>15</v>
      </c>
      <c r="D9" s="61">
        <v>9879651</v>
      </c>
      <c r="E9" s="61">
        <v>10935003</v>
      </c>
      <c r="F9" s="61">
        <v>103814969</v>
      </c>
      <c r="G9" s="61">
        <v>107023716</v>
      </c>
      <c r="H9" s="61">
        <v>3208747</v>
      </c>
      <c r="I9" s="62">
        <f t="shared" ref="I9:I19" si="0">((G9*100/F9)-100)</f>
        <v>3.0908326909966064</v>
      </c>
    </row>
    <row r="10" spans="1:9" x14ac:dyDescent="0.25">
      <c r="A10" s="63"/>
      <c r="B10" s="59" t="s">
        <v>16</v>
      </c>
      <c r="C10" s="60" t="s">
        <v>17</v>
      </c>
      <c r="D10" s="61">
        <v>5135161</v>
      </c>
      <c r="E10" s="61">
        <v>5334942</v>
      </c>
      <c r="F10" s="61">
        <v>54479618</v>
      </c>
      <c r="G10" s="61">
        <v>57219969</v>
      </c>
      <c r="H10" s="61">
        <v>2740351</v>
      </c>
      <c r="I10" s="62">
        <f t="shared" si="0"/>
        <v>5.0300481181787973</v>
      </c>
    </row>
    <row r="11" spans="1:9" x14ac:dyDescent="0.25">
      <c r="A11" s="63"/>
      <c r="B11" s="63"/>
      <c r="C11" s="60" t="s">
        <v>18</v>
      </c>
      <c r="D11" s="61">
        <v>11017327</v>
      </c>
      <c r="E11" s="61">
        <v>11882435</v>
      </c>
      <c r="F11" s="61">
        <v>114175112</v>
      </c>
      <c r="G11" s="61">
        <v>127672632</v>
      </c>
      <c r="H11" s="61">
        <v>13497520</v>
      </c>
      <c r="I11" s="62">
        <f t="shared" si="0"/>
        <v>11.821770755083648</v>
      </c>
    </row>
    <row r="12" spans="1:9" x14ac:dyDescent="0.25">
      <c r="A12" s="64"/>
      <c r="B12" s="64"/>
      <c r="C12" s="60" t="s">
        <v>2</v>
      </c>
      <c r="D12" s="61">
        <v>16152488</v>
      </c>
      <c r="E12" s="61">
        <v>17217377</v>
      </c>
      <c r="F12" s="61">
        <v>168654730</v>
      </c>
      <c r="G12" s="61">
        <v>184892601</v>
      </c>
      <c r="H12" s="61">
        <v>16237871</v>
      </c>
      <c r="I12" s="62">
        <f t="shared" si="0"/>
        <v>9.6278776171886733</v>
      </c>
    </row>
    <row r="13" spans="1:9" x14ac:dyDescent="0.25">
      <c r="A13" s="65"/>
      <c r="B13" s="65"/>
      <c r="C13" s="66" t="s">
        <v>2</v>
      </c>
      <c r="D13" s="67">
        <v>37472716</v>
      </c>
      <c r="E13" s="67">
        <v>40210159</v>
      </c>
      <c r="F13" s="67">
        <v>407447083</v>
      </c>
      <c r="G13" s="67">
        <v>428059612</v>
      </c>
      <c r="H13" s="67">
        <v>20612529</v>
      </c>
      <c r="I13" s="68">
        <f t="shared" si="0"/>
        <v>5.0589462681218862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17462</v>
      </c>
      <c r="E14" s="61">
        <v>19156</v>
      </c>
      <c r="F14" s="61">
        <v>226995</v>
      </c>
      <c r="G14" s="61">
        <v>209878</v>
      </c>
      <c r="H14" s="61">
        <v>-17117</v>
      </c>
      <c r="I14" s="62">
        <f t="shared" si="0"/>
        <v>-7.5406947289587833</v>
      </c>
    </row>
    <row r="15" spans="1:9" x14ac:dyDescent="0.25">
      <c r="A15" s="63"/>
      <c r="B15" s="59" t="s">
        <v>7</v>
      </c>
      <c r="C15" s="60" t="s">
        <v>8</v>
      </c>
      <c r="D15" s="61">
        <v>592270</v>
      </c>
      <c r="E15" s="61">
        <v>472703</v>
      </c>
      <c r="F15" s="61">
        <v>6677284</v>
      </c>
      <c r="G15" s="61">
        <v>6928650</v>
      </c>
      <c r="H15" s="61">
        <v>251366</v>
      </c>
      <c r="I15" s="62">
        <f t="shared" si="0"/>
        <v>3.7644946657952545</v>
      </c>
    </row>
    <row r="16" spans="1:9" x14ac:dyDescent="0.25">
      <c r="A16" s="63"/>
      <c r="B16" s="64"/>
      <c r="C16" s="60" t="s">
        <v>9</v>
      </c>
      <c r="D16" s="61">
        <v>257380</v>
      </c>
      <c r="E16" s="61">
        <v>260132</v>
      </c>
      <c r="F16" s="61">
        <v>2923857</v>
      </c>
      <c r="G16" s="61">
        <v>2994813</v>
      </c>
      <c r="H16" s="61">
        <v>70956</v>
      </c>
      <c r="I16" s="62">
        <f t="shared" si="0"/>
        <v>2.4267944704546096</v>
      </c>
    </row>
    <row r="17" spans="1:9" x14ac:dyDescent="0.25">
      <c r="A17" s="64"/>
      <c r="B17" s="69" t="s">
        <v>10</v>
      </c>
      <c r="C17" s="60" t="s">
        <v>11</v>
      </c>
      <c r="D17" s="61">
        <v>199732</v>
      </c>
      <c r="E17" s="61">
        <v>320490</v>
      </c>
      <c r="F17" s="61">
        <v>3354986</v>
      </c>
      <c r="G17" s="61">
        <v>3418626</v>
      </c>
      <c r="H17" s="61">
        <v>63640</v>
      </c>
      <c r="I17" s="62">
        <f t="shared" si="0"/>
        <v>1.8968782582103216</v>
      </c>
    </row>
    <row r="18" spans="1:9" x14ac:dyDescent="0.25">
      <c r="A18" s="70"/>
      <c r="B18" s="70"/>
      <c r="C18" s="66" t="s">
        <v>2</v>
      </c>
      <c r="D18" s="67">
        <v>1066844</v>
      </c>
      <c r="E18" s="67">
        <v>1072481</v>
      </c>
      <c r="F18" s="67">
        <v>13183122</v>
      </c>
      <c r="G18" s="67">
        <v>13551967</v>
      </c>
      <c r="H18" s="67">
        <v>368845</v>
      </c>
      <c r="I18" s="68">
        <f t="shared" si="0"/>
        <v>2.7978577456842117</v>
      </c>
    </row>
    <row r="19" spans="1:9" x14ac:dyDescent="0.25">
      <c r="A19" s="71"/>
      <c r="B19" s="71"/>
      <c r="C19" s="72" t="s">
        <v>1</v>
      </c>
      <c r="D19" s="73">
        <f>+D13+D18</f>
        <v>38539560</v>
      </c>
      <c r="E19" s="73">
        <f t="shared" ref="E19:G19" si="1">+E13+E18</f>
        <v>41282640</v>
      </c>
      <c r="F19" s="73">
        <f t="shared" si="1"/>
        <v>420630205</v>
      </c>
      <c r="G19" s="73">
        <f t="shared" si="1"/>
        <v>441611579</v>
      </c>
      <c r="H19" s="73">
        <f t="shared" ref="H19" si="2">G19-F19</f>
        <v>20981374</v>
      </c>
      <c r="I19" s="74">
        <f t="shared" si="0"/>
        <v>4.9880806824131838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6790460</v>
      </c>
      <c r="E21" s="61">
        <v>7829439</v>
      </c>
      <c r="F21" s="61">
        <v>70428833</v>
      </c>
      <c r="G21" s="61">
        <v>81188667</v>
      </c>
      <c r="H21" s="61">
        <v>10759834</v>
      </c>
      <c r="I21" s="62">
        <f t="shared" ref="I21:I31" si="3">((G21*100/F21)-100)</f>
        <v>15.27759802579719</v>
      </c>
    </row>
    <row r="22" spans="1:9" x14ac:dyDescent="0.25">
      <c r="A22" s="63"/>
      <c r="B22" s="64"/>
      <c r="C22" s="60" t="s">
        <v>22</v>
      </c>
      <c r="D22" s="61">
        <v>6233314</v>
      </c>
      <c r="E22" s="61">
        <v>6988340</v>
      </c>
      <c r="F22" s="61">
        <v>64514425</v>
      </c>
      <c r="G22" s="61">
        <v>72612603</v>
      </c>
      <c r="H22" s="61">
        <v>8098178</v>
      </c>
      <c r="I22" s="62">
        <f t="shared" si="3"/>
        <v>12.55250744310284</v>
      </c>
    </row>
    <row r="23" spans="1:9" x14ac:dyDescent="0.25">
      <c r="A23" s="63"/>
      <c r="B23" s="69" t="s">
        <v>23</v>
      </c>
      <c r="C23" s="60" t="s">
        <v>24</v>
      </c>
      <c r="D23" s="61">
        <v>3711061</v>
      </c>
      <c r="E23" s="61">
        <v>3758048</v>
      </c>
      <c r="F23" s="61">
        <v>39728893</v>
      </c>
      <c r="G23" s="61">
        <v>41470102</v>
      </c>
      <c r="H23" s="61">
        <v>1741209</v>
      </c>
      <c r="I23" s="62">
        <f t="shared" si="3"/>
        <v>4.3827272005791826</v>
      </c>
    </row>
    <row r="24" spans="1:9" x14ac:dyDescent="0.25">
      <c r="A24" s="63"/>
      <c r="B24" s="59" t="s">
        <v>25</v>
      </c>
      <c r="C24" s="60" t="s">
        <v>26</v>
      </c>
      <c r="D24" s="61">
        <v>1038920.5</v>
      </c>
      <c r="E24" s="61">
        <v>1102194</v>
      </c>
      <c r="F24" s="61">
        <v>10958446</v>
      </c>
      <c r="G24" s="61">
        <v>12128404.5</v>
      </c>
      <c r="H24" s="61">
        <v>1169958.5</v>
      </c>
      <c r="I24" s="62">
        <f t="shared" si="3"/>
        <v>10.67631760926686</v>
      </c>
    </row>
    <row r="25" spans="1:9" x14ac:dyDescent="0.25">
      <c r="A25" s="63"/>
      <c r="B25" s="63"/>
      <c r="C25" s="60" t="s">
        <v>21</v>
      </c>
      <c r="D25" s="61">
        <v>497074</v>
      </c>
      <c r="E25" s="61">
        <v>462018</v>
      </c>
      <c r="F25" s="61">
        <v>5255610</v>
      </c>
      <c r="G25" s="61">
        <v>6025636.5</v>
      </c>
      <c r="H25" s="61">
        <v>770026.5</v>
      </c>
      <c r="I25" s="62">
        <f t="shared" si="3"/>
        <v>14.651515238002816</v>
      </c>
    </row>
    <row r="26" spans="1:9" x14ac:dyDescent="0.25">
      <c r="A26" s="63"/>
      <c r="B26" s="59" t="s">
        <v>27</v>
      </c>
      <c r="C26" s="60" t="s">
        <v>28</v>
      </c>
      <c r="D26" s="61">
        <v>1400860</v>
      </c>
      <c r="E26" s="61">
        <v>1568933</v>
      </c>
      <c r="F26" s="61">
        <v>22794523</v>
      </c>
      <c r="G26" s="61">
        <v>24264022</v>
      </c>
      <c r="H26" s="61">
        <v>1469499</v>
      </c>
      <c r="I26" s="62">
        <f t="shared" si="3"/>
        <v>6.446719679108881</v>
      </c>
    </row>
    <row r="27" spans="1:9" x14ac:dyDescent="0.25">
      <c r="A27" s="63"/>
      <c r="B27" s="64"/>
      <c r="C27" s="60" t="s">
        <v>29</v>
      </c>
      <c r="D27" s="61">
        <v>346843</v>
      </c>
      <c r="E27" s="61">
        <v>435168</v>
      </c>
      <c r="F27" s="61">
        <v>3866710</v>
      </c>
      <c r="G27" s="61">
        <v>4658714</v>
      </c>
      <c r="H27" s="61">
        <v>792004</v>
      </c>
      <c r="I27" s="62">
        <f t="shared" si="3"/>
        <v>20.482632522221735</v>
      </c>
    </row>
    <row r="28" spans="1:9" x14ac:dyDescent="0.25">
      <c r="A28" s="63"/>
      <c r="B28" s="69" t="s">
        <v>30</v>
      </c>
      <c r="C28" s="60" t="s">
        <v>31</v>
      </c>
      <c r="D28" s="61">
        <v>197178</v>
      </c>
      <c r="E28" s="61">
        <v>243969</v>
      </c>
      <c r="F28" s="61">
        <v>3478502</v>
      </c>
      <c r="G28" s="61">
        <v>3911254</v>
      </c>
      <c r="H28" s="61">
        <v>432752</v>
      </c>
      <c r="I28" s="62">
        <f t="shared" si="3"/>
        <v>12.440757544483233</v>
      </c>
    </row>
    <row r="29" spans="1:9" x14ac:dyDescent="0.25">
      <c r="A29" s="63"/>
      <c r="B29" s="59" t="s">
        <v>32</v>
      </c>
      <c r="C29" s="60" t="s">
        <v>33</v>
      </c>
      <c r="D29" s="61">
        <v>10448</v>
      </c>
      <c r="E29" s="61">
        <v>10611</v>
      </c>
      <c r="F29" s="61">
        <v>112342</v>
      </c>
      <c r="G29" s="61">
        <v>121452</v>
      </c>
      <c r="H29" s="61">
        <v>9110</v>
      </c>
      <c r="I29" s="62">
        <f t="shared" si="3"/>
        <v>8.1091666518310177</v>
      </c>
    </row>
    <row r="30" spans="1:9" x14ac:dyDescent="0.25">
      <c r="A30" s="63"/>
      <c r="B30" s="63"/>
      <c r="C30" s="60" t="s">
        <v>34</v>
      </c>
      <c r="D30" s="61">
        <v>124183634</v>
      </c>
      <c r="E30" s="61">
        <v>136962527</v>
      </c>
      <c r="F30" s="61">
        <v>1327046190</v>
      </c>
      <c r="G30" s="61">
        <v>1468020523</v>
      </c>
      <c r="H30" s="61">
        <v>140974333</v>
      </c>
      <c r="I30" s="62">
        <f t="shared" si="3"/>
        <v>10.623167005211783</v>
      </c>
    </row>
    <row r="31" spans="1:9" x14ac:dyDescent="0.25">
      <c r="A31" s="76"/>
      <c r="B31" s="77"/>
      <c r="C31" s="60" t="s">
        <v>35</v>
      </c>
      <c r="D31" s="61">
        <v>332</v>
      </c>
      <c r="E31" s="61">
        <v>321</v>
      </c>
      <c r="F31" s="61">
        <v>2955</v>
      </c>
      <c r="G31" s="61">
        <v>3193</v>
      </c>
      <c r="H31" s="61">
        <v>238</v>
      </c>
      <c r="I31" s="62">
        <f t="shared" si="3"/>
        <v>8.0541455160744562</v>
      </c>
    </row>
  </sheetData>
  <mergeCells count="14">
    <mergeCell ref="A21:A31"/>
    <mergeCell ref="B21:B22"/>
    <mergeCell ref="B24:B25"/>
    <mergeCell ref="B26:B27"/>
    <mergeCell ref="B29:B31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1219751</v>
      </c>
      <c r="C7" s="37">
        <v>1207622</v>
      </c>
      <c r="D7" s="37">
        <v>12720520</v>
      </c>
      <c r="E7" s="37">
        <v>13104210</v>
      </c>
      <c r="F7" s="10">
        <f>((E7*100)/D7)-100</f>
        <v>3.0163075094414324</v>
      </c>
      <c r="G7" s="1"/>
      <c r="H7" s="1"/>
      <c r="I7" s="1"/>
    </row>
    <row r="8" spans="1:12" x14ac:dyDescent="0.25">
      <c r="A8" s="11" t="s">
        <v>42</v>
      </c>
      <c r="B8" s="38">
        <v>390395</v>
      </c>
      <c r="C8" s="38">
        <v>233173</v>
      </c>
      <c r="D8" s="38">
        <v>3416119</v>
      </c>
      <c r="E8" s="38">
        <v>3442173</v>
      </c>
      <c r="F8" s="13">
        <f t="shared" ref="F8:F35" si="0">((E8*100)/D8)-100</f>
        <v>0.76267834931979905</v>
      </c>
      <c r="G8" s="1"/>
      <c r="H8" s="1"/>
      <c r="I8" s="1"/>
    </row>
    <row r="9" spans="1:12" x14ac:dyDescent="0.25">
      <c r="A9" s="8" t="s">
        <v>43</v>
      </c>
      <c r="B9" s="37">
        <v>673640</v>
      </c>
      <c r="C9" s="37">
        <v>784450</v>
      </c>
      <c r="D9" s="37">
        <v>6180366</v>
      </c>
      <c r="E9" s="37">
        <v>6209734</v>
      </c>
      <c r="F9" s="10">
        <f t="shared" si="0"/>
        <v>0.47518221412776995</v>
      </c>
      <c r="G9" s="1"/>
      <c r="H9" s="1"/>
      <c r="I9" s="1"/>
    </row>
    <row r="10" spans="1:12" x14ac:dyDescent="0.25">
      <c r="A10" s="11" t="s">
        <v>44</v>
      </c>
      <c r="B10" s="38">
        <v>462729</v>
      </c>
      <c r="C10" s="38">
        <v>470272</v>
      </c>
      <c r="D10" s="38">
        <v>5576519</v>
      </c>
      <c r="E10" s="38">
        <v>5185812</v>
      </c>
      <c r="F10" s="13">
        <f t="shared" si="0"/>
        <v>-7.0062883314842139</v>
      </c>
      <c r="G10" s="1"/>
      <c r="H10" s="1"/>
      <c r="I10" s="1"/>
    </row>
    <row r="11" spans="1:12" x14ac:dyDescent="0.25">
      <c r="A11" s="8" t="s">
        <v>45</v>
      </c>
      <c r="B11" s="37">
        <v>5707370</v>
      </c>
      <c r="C11" s="37">
        <v>6269775</v>
      </c>
      <c r="D11" s="37">
        <v>65079685</v>
      </c>
      <c r="E11" s="37">
        <v>68071889</v>
      </c>
      <c r="F11" s="10">
        <f t="shared" si="0"/>
        <v>4.597754276161595</v>
      </c>
      <c r="G11" s="1"/>
      <c r="H11" s="1"/>
      <c r="I11" s="1"/>
    </row>
    <row r="12" spans="1:12" x14ac:dyDescent="0.25">
      <c r="A12" s="11" t="s">
        <v>46</v>
      </c>
      <c r="B12" s="38">
        <v>436090</v>
      </c>
      <c r="C12" s="38">
        <v>691366</v>
      </c>
      <c r="D12" s="38">
        <v>5455163</v>
      </c>
      <c r="E12" s="38">
        <v>6835008</v>
      </c>
      <c r="F12" s="13">
        <f t="shared" si="0"/>
        <v>25.294294597613302</v>
      </c>
      <c r="G12" s="1"/>
      <c r="H12" s="1"/>
      <c r="I12" s="1"/>
    </row>
    <row r="13" spans="1:12" x14ac:dyDescent="0.25">
      <c r="A13" s="8" t="s">
        <v>47</v>
      </c>
      <c r="B13" s="37">
        <v>1084398</v>
      </c>
      <c r="C13" s="37">
        <v>1101173</v>
      </c>
      <c r="D13" s="37">
        <v>13571012</v>
      </c>
      <c r="E13" s="37">
        <v>13722394</v>
      </c>
      <c r="F13" s="10">
        <f t="shared" si="0"/>
        <v>1.1154805551715725</v>
      </c>
      <c r="G13" s="1"/>
      <c r="H13" s="1"/>
      <c r="I13" s="1"/>
    </row>
    <row r="14" spans="1:12" x14ac:dyDescent="0.25">
      <c r="A14" s="11" t="s">
        <v>48</v>
      </c>
      <c r="B14" s="38">
        <v>4139866</v>
      </c>
      <c r="C14" s="38">
        <v>4357157</v>
      </c>
      <c r="D14" s="38">
        <v>43586598</v>
      </c>
      <c r="E14" s="38">
        <v>47194077</v>
      </c>
      <c r="F14" s="13">
        <f t="shared" si="0"/>
        <v>8.2765785024103025</v>
      </c>
      <c r="G14" s="1"/>
      <c r="H14" s="1"/>
      <c r="I14" s="1"/>
    </row>
    <row r="15" spans="1:12" x14ac:dyDescent="0.25">
      <c r="A15" s="8" t="s">
        <v>49</v>
      </c>
      <c r="B15" s="37">
        <v>3057473</v>
      </c>
      <c r="C15" s="37">
        <v>3430452</v>
      </c>
      <c r="D15" s="37">
        <v>34826991</v>
      </c>
      <c r="E15" s="37">
        <v>35790214</v>
      </c>
      <c r="F15" s="10">
        <f t="shared" si="0"/>
        <v>2.7657370687005312</v>
      </c>
      <c r="G15" s="1"/>
      <c r="H15" s="1"/>
      <c r="I15" s="1"/>
    </row>
    <row r="16" spans="1:12" x14ac:dyDescent="0.25">
      <c r="A16" s="11" t="s">
        <v>50</v>
      </c>
      <c r="B16" s="38">
        <v>2049635</v>
      </c>
      <c r="C16" s="38">
        <v>2159324</v>
      </c>
      <c r="D16" s="38">
        <v>23465976</v>
      </c>
      <c r="E16" s="38">
        <v>21646404</v>
      </c>
      <c r="F16" s="13">
        <f t="shared" si="0"/>
        <v>-7.7540861713998197</v>
      </c>
      <c r="G16" s="1"/>
      <c r="H16" s="1"/>
      <c r="I16" s="1"/>
    </row>
    <row r="17" spans="1:9" x14ac:dyDescent="0.25">
      <c r="A17" s="8" t="s">
        <v>51</v>
      </c>
      <c r="B17" s="37">
        <v>928659</v>
      </c>
      <c r="C17" s="37">
        <v>1201570</v>
      </c>
      <c r="D17" s="37">
        <v>11919153</v>
      </c>
      <c r="E17" s="37">
        <v>12132885</v>
      </c>
      <c r="F17" s="10">
        <f t="shared" si="0"/>
        <v>1.7931811094294972</v>
      </c>
      <c r="G17" s="1"/>
      <c r="H17" s="1"/>
      <c r="I17" s="1"/>
    </row>
    <row r="18" spans="1:9" x14ac:dyDescent="0.25">
      <c r="A18" s="11" t="s">
        <v>52</v>
      </c>
      <c r="B18" s="38">
        <v>190220</v>
      </c>
      <c r="C18" s="38">
        <v>196591</v>
      </c>
      <c r="D18" s="38">
        <v>2245790</v>
      </c>
      <c r="E18" s="38">
        <v>2359626</v>
      </c>
      <c r="F18" s="13">
        <f t="shared" si="0"/>
        <v>5.0688621821274467</v>
      </c>
      <c r="G18" s="1"/>
      <c r="H18" s="1"/>
      <c r="I18" s="1"/>
    </row>
    <row r="19" spans="1:9" x14ac:dyDescent="0.25">
      <c r="A19" s="8" t="s">
        <v>53</v>
      </c>
      <c r="B19" s="37">
        <v>923169</v>
      </c>
      <c r="C19" s="37">
        <v>1021623</v>
      </c>
      <c r="D19" s="37">
        <v>9468982</v>
      </c>
      <c r="E19" s="37">
        <v>10177205</v>
      </c>
      <c r="F19" s="10">
        <f t="shared" si="0"/>
        <v>7.4793995806518581</v>
      </c>
      <c r="G19" s="1"/>
      <c r="H19" s="1"/>
      <c r="I19" s="1"/>
    </row>
    <row r="20" spans="1:9" x14ac:dyDescent="0.25">
      <c r="A20" s="11" t="s">
        <v>54</v>
      </c>
      <c r="B20" s="38">
        <v>1836681</v>
      </c>
      <c r="C20" s="38">
        <v>1838722</v>
      </c>
      <c r="D20" s="38">
        <v>18856091</v>
      </c>
      <c r="E20" s="38">
        <v>19146005</v>
      </c>
      <c r="F20" s="13">
        <f t="shared" si="0"/>
        <v>1.5375084899622067</v>
      </c>
      <c r="G20" s="1"/>
      <c r="H20" s="1"/>
      <c r="I20" s="1"/>
    </row>
    <row r="21" spans="1:9" x14ac:dyDescent="0.25">
      <c r="A21" s="8" t="s">
        <v>55</v>
      </c>
      <c r="B21" s="37">
        <v>1834817</v>
      </c>
      <c r="C21" s="37">
        <v>1673811</v>
      </c>
      <c r="D21" s="37">
        <v>18850050</v>
      </c>
      <c r="E21" s="37">
        <v>18799301</v>
      </c>
      <c r="F21" s="10">
        <f t="shared" si="0"/>
        <v>-0.26922475006698221</v>
      </c>
      <c r="G21" s="1"/>
      <c r="H21" s="1"/>
      <c r="I21" s="1"/>
    </row>
    <row r="22" spans="1:9" x14ac:dyDescent="0.25">
      <c r="A22" s="11" t="s">
        <v>56</v>
      </c>
      <c r="B22" s="38">
        <v>2278211</v>
      </c>
      <c r="C22" s="38">
        <v>2607835</v>
      </c>
      <c r="D22" s="38">
        <v>23251997</v>
      </c>
      <c r="E22" s="38">
        <v>25439863</v>
      </c>
      <c r="F22" s="13">
        <f t="shared" si="0"/>
        <v>9.4093681501851165</v>
      </c>
      <c r="G22" s="1"/>
      <c r="H22" s="1"/>
      <c r="I22" s="1"/>
    </row>
    <row r="23" spans="1:9" x14ac:dyDescent="0.25">
      <c r="A23" s="8" t="s">
        <v>57</v>
      </c>
      <c r="B23" s="37">
        <v>684404</v>
      </c>
      <c r="C23" s="37">
        <v>402122</v>
      </c>
      <c r="D23" s="37">
        <v>5410197</v>
      </c>
      <c r="E23" s="37">
        <v>5801992</v>
      </c>
      <c r="F23" s="10">
        <f t="shared" si="0"/>
        <v>7.2417880531891967</v>
      </c>
      <c r="G23" s="1"/>
      <c r="H23" s="1"/>
      <c r="I23" s="1"/>
    </row>
    <row r="24" spans="1:9" x14ac:dyDescent="0.25">
      <c r="A24" s="11" t="s">
        <v>58</v>
      </c>
      <c r="B24" s="38">
        <v>167912</v>
      </c>
      <c r="C24" s="38">
        <v>146966</v>
      </c>
      <c r="D24" s="38">
        <v>1714894</v>
      </c>
      <c r="E24" s="38">
        <v>1811480</v>
      </c>
      <c r="F24" s="13">
        <f t="shared" si="0"/>
        <v>5.6321848464103255</v>
      </c>
      <c r="G24" s="1"/>
      <c r="H24" s="1"/>
      <c r="I24" s="1"/>
    </row>
    <row r="25" spans="1:9" x14ac:dyDescent="0.25">
      <c r="A25" s="8" t="s">
        <v>59</v>
      </c>
      <c r="B25" s="37">
        <v>67791</v>
      </c>
      <c r="C25" s="37">
        <v>63183</v>
      </c>
      <c r="D25" s="37">
        <v>773133</v>
      </c>
      <c r="E25" s="37">
        <v>747394</v>
      </c>
      <c r="F25" s="10">
        <f t="shared" si="0"/>
        <v>-3.3291813956977592</v>
      </c>
      <c r="G25" s="1"/>
      <c r="H25" s="1"/>
      <c r="I25" s="1"/>
    </row>
    <row r="26" spans="1:9" x14ac:dyDescent="0.25">
      <c r="A26" s="11" t="s">
        <v>60</v>
      </c>
      <c r="B26" s="38">
        <v>211131</v>
      </c>
      <c r="C26" s="38">
        <v>173760</v>
      </c>
      <c r="D26" s="38">
        <v>2636484</v>
      </c>
      <c r="E26" s="38">
        <v>2502016</v>
      </c>
      <c r="F26" s="13">
        <f t="shared" si="0"/>
        <v>-5.1002774907793906</v>
      </c>
      <c r="G26" s="1"/>
      <c r="H26" s="1"/>
      <c r="I26" s="1"/>
    </row>
    <row r="27" spans="1:9" x14ac:dyDescent="0.25">
      <c r="A27" s="8" t="s">
        <v>61</v>
      </c>
      <c r="B27" s="37">
        <v>470065</v>
      </c>
      <c r="C27" s="37">
        <v>454241</v>
      </c>
      <c r="D27" s="37">
        <v>5060864</v>
      </c>
      <c r="E27" s="37">
        <v>4619117</v>
      </c>
      <c r="F27" s="10">
        <f t="shared" si="0"/>
        <v>-8.7286874336081723</v>
      </c>
      <c r="G27" s="1"/>
      <c r="H27" s="1"/>
      <c r="I27" s="1"/>
    </row>
    <row r="28" spans="1:9" x14ac:dyDescent="0.25">
      <c r="A28" s="11" t="s">
        <v>62</v>
      </c>
      <c r="B28" s="38">
        <v>1483778</v>
      </c>
      <c r="C28" s="38">
        <v>1530216</v>
      </c>
      <c r="D28" s="38">
        <v>18107661</v>
      </c>
      <c r="E28" s="38">
        <v>18043779</v>
      </c>
      <c r="F28" s="13">
        <f t="shared" si="0"/>
        <v>-0.35278990478118999</v>
      </c>
      <c r="G28" s="1"/>
      <c r="H28" s="1"/>
      <c r="I28" s="1"/>
    </row>
    <row r="29" spans="1:9" x14ac:dyDescent="0.25">
      <c r="A29" s="8" t="s">
        <v>63</v>
      </c>
      <c r="B29" s="37">
        <v>460943</v>
      </c>
      <c r="C29" s="37">
        <v>605992</v>
      </c>
      <c r="D29" s="37">
        <v>5379897</v>
      </c>
      <c r="E29" s="37">
        <v>5829752</v>
      </c>
      <c r="F29" s="10">
        <f t="shared" si="0"/>
        <v>8.3617771864405626</v>
      </c>
      <c r="G29" s="1"/>
      <c r="H29" s="1"/>
      <c r="I29" s="1"/>
    </row>
    <row r="30" spans="1:9" x14ac:dyDescent="0.25">
      <c r="A30" s="11" t="s">
        <v>64</v>
      </c>
      <c r="B30" s="38">
        <v>406715</v>
      </c>
      <c r="C30" s="38">
        <v>379720</v>
      </c>
      <c r="D30" s="38">
        <v>4854237</v>
      </c>
      <c r="E30" s="38">
        <v>4291969</v>
      </c>
      <c r="F30" s="13">
        <f t="shared" si="0"/>
        <v>-11.583035603741635</v>
      </c>
      <c r="G30" s="1"/>
      <c r="H30" s="1"/>
      <c r="I30" s="1"/>
    </row>
    <row r="31" spans="1:9" x14ac:dyDescent="0.25">
      <c r="A31" s="8" t="s">
        <v>65</v>
      </c>
      <c r="B31" s="37">
        <v>2606269</v>
      </c>
      <c r="C31" s="37">
        <v>3040129</v>
      </c>
      <c r="D31" s="37">
        <v>28755521</v>
      </c>
      <c r="E31" s="37">
        <v>33351238</v>
      </c>
      <c r="F31" s="10">
        <f t="shared" si="0"/>
        <v>15.982033502366377</v>
      </c>
      <c r="G31" s="1"/>
      <c r="H31" s="1"/>
      <c r="I31" s="1"/>
    </row>
    <row r="32" spans="1:9" x14ac:dyDescent="0.25">
      <c r="A32" s="11" t="s">
        <v>66</v>
      </c>
      <c r="B32" s="38">
        <v>4176329</v>
      </c>
      <c r="C32" s="38">
        <v>4673074</v>
      </c>
      <c r="D32" s="38">
        <v>43519980</v>
      </c>
      <c r="E32" s="38">
        <v>49209684</v>
      </c>
      <c r="F32" s="13">
        <f t="shared" si="0"/>
        <v>13.073774390521322</v>
      </c>
      <c r="G32" s="1"/>
      <c r="H32" s="1"/>
      <c r="I32" s="1"/>
    </row>
    <row r="33" spans="1:9" x14ac:dyDescent="0.25">
      <c r="A33" s="8" t="s">
        <v>67</v>
      </c>
      <c r="B33" s="37">
        <v>452969</v>
      </c>
      <c r="C33" s="37">
        <v>442863</v>
      </c>
      <c r="D33" s="37">
        <v>4835953</v>
      </c>
      <c r="E33" s="37">
        <v>5082907</v>
      </c>
      <c r="F33" s="10">
        <f t="shared" si="0"/>
        <v>5.106625312528891</v>
      </c>
      <c r="G33" s="1"/>
      <c r="H33" s="1"/>
      <c r="I33" s="1"/>
    </row>
    <row r="34" spans="1:9" x14ac:dyDescent="0.25">
      <c r="A34" s="11" t="s">
        <v>68</v>
      </c>
      <c r="B34" s="38">
        <v>138150</v>
      </c>
      <c r="C34" s="38">
        <v>125458</v>
      </c>
      <c r="D34" s="38">
        <v>1110372</v>
      </c>
      <c r="E34" s="38">
        <v>1063451</v>
      </c>
      <c r="F34" s="13">
        <f t="shared" si="0"/>
        <v>-4.2257009362627969</v>
      </c>
      <c r="G34" s="1"/>
      <c r="H34" s="1"/>
      <c r="I34" s="1"/>
    </row>
    <row r="35" spans="1:9" x14ac:dyDescent="0.25">
      <c r="A35" s="14" t="s">
        <v>69</v>
      </c>
      <c r="B35" s="15">
        <f>SUM(B7:B34)</f>
        <v>38539560</v>
      </c>
      <c r="C35" s="15">
        <f t="shared" ref="C35:E35" si="1">SUM(C7:C34)</f>
        <v>41282640</v>
      </c>
      <c r="D35" s="15">
        <f t="shared" si="1"/>
        <v>420630205</v>
      </c>
      <c r="E35" s="15">
        <f t="shared" si="1"/>
        <v>441611579</v>
      </c>
      <c r="F35" s="16">
        <f t="shared" si="0"/>
        <v>4.9880806824131838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13104210</v>
      </c>
      <c r="C38" s="41">
        <f>D7</f>
        <v>12720520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68071889</v>
      </c>
      <c r="G38" s="42">
        <f>LOOKUP(E38,$A$38:$A$65,$C$38:$C$65)</f>
        <v>65079685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3442173</v>
      </c>
      <c r="C39" s="41">
        <f t="shared" ref="C39:C65" si="5">D8</f>
        <v>3416119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49209684</v>
      </c>
      <c r="G39" s="42">
        <f t="shared" ref="G39:G65" si="8">LOOKUP(E39,$A$38:$A$65,$C$38:$C$65)</f>
        <v>43519980</v>
      </c>
    </row>
    <row r="40" spans="1:9" x14ac:dyDescent="0.25">
      <c r="A40" s="42" t="str">
        <f t="shared" si="3"/>
        <v>ALMERIA</v>
      </c>
      <c r="B40" s="41">
        <f t="shared" si="4"/>
        <v>6209734</v>
      </c>
      <c r="C40" s="41">
        <f t="shared" si="5"/>
        <v>6180366</v>
      </c>
      <c r="D40" s="41">
        <f t="shared" si="6"/>
        <v>16</v>
      </c>
      <c r="E40" s="42" t="str">
        <f t="shared" si="2"/>
        <v>BARCELONA</v>
      </c>
      <c r="F40" s="42">
        <f t="shared" si="7"/>
        <v>47194077</v>
      </c>
      <c r="G40" s="42">
        <f t="shared" si="8"/>
        <v>43586598</v>
      </c>
    </row>
    <row r="41" spans="1:9" x14ac:dyDescent="0.25">
      <c r="A41" s="42" t="str">
        <f t="shared" si="3"/>
        <v>AVILES</v>
      </c>
      <c r="B41" s="41">
        <f t="shared" si="4"/>
        <v>5185812</v>
      </c>
      <c r="C41" s="41">
        <f t="shared" si="5"/>
        <v>5576519</v>
      </c>
      <c r="D41" s="41">
        <f t="shared" si="6"/>
        <v>19</v>
      </c>
      <c r="E41" s="42" t="str">
        <f t="shared" si="2"/>
        <v>BILBAO</v>
      </c>
      <c r="F41" s="42">
        <f t="shared" si="7"/>
        <v>35790214</v>
      </c>
      <c r="G41" s="42">
        <f t="shared" si="8"/>
        <v>34826991</v>
      </c>
    </row>
    <row r="42" spans="1:9" x14ac:dyDescent="0.25">
      <c r="A42" s="42" t="str">
        <f t="shared" si="3"/>
        <v>BAHIA DE ALGECIRAS</v>
      </c>
      <c r="B42" s="41">
        <f t="shared" si="4"/>
        <v>68071889</v>
      </c>
      <c r="C42" s="41">
        <f t="shared" si="5"/>
        <v>65079685</v>
      </c>
      <c r="D42" s="41">
        <f t="shared" si="6"/>
        <v>1</v>
      </c>
      <c r="E42" s="42" t="str">
        <f t="shared" si="2"/>
        <v>TARRAGONA</v>
      </c>
      <c r="F42" s="42">
        <f t="shared" si="7"/>
        <v>33351238</v>
      </c>
      <c r="G42" s="42">
        <f t="shared" si="8"/>
        <v>28755521</v>
      </c>
    </row>
    <row r="43" spans="1:9" x14ac:dyDescent="0.25">
      <c r="A43" s="42" t="str">
        <f t="shared" si="3"/>
        <v>BAHIA DE CADIZ</v>
      </c>
      <c r="B43" s="41">
        <f t="shared" si="4"/>
        <v>6835008</v>
      </c>
      <c r="C43" s="41">
        <f t="shared" si="5"/>
        <v>5455163</v>
      </c>
      <c r="D43" s="41">
        <f t="shared" si="6"/>
        <v>15</v>
      </c>
      <c r="E43" s="42" t="str">
        <f t="shared" si="2"/>
        <v>LAS PALMAS</v>
      </c>
      <c r="F43" s="42">
        <f t="shared" si="7"/>
        <v>25439863</v>
      </c>
      <c r="G43" s="42">
        <f t="shared" si="8"/>
        <v>23251997</v>
      </c>
    </row>
    <row r="44" spans="1:9" x14ac:dyDescent="0.25">
      <c r="A44" s="42" t="str">
        <f t="shared" si="3"/>
        <v>BALEARES</v>
      </c>
      <c r="B44" s="41">
        <f t="shared" si="4"/>
        <v>13722394</v>
      </c>
      <c r="C44" s="41">
        <f t="shared" si="5"/>
        <v>13571012</v>
      </c>
      <c r="D44" s="41">
        <f t="shared" si="6"/>
        <v>11</v>
      </c>
      <c r="E44" s="42" t="str">
        <f t="shared" si="2"/>
        <v>CARTAGENA</v>
      </c>
      <c r="F44" s="42">
        <f t="shared" si="7"/>
        <v>21646404</v>
      </c>
      <c r="G44" s="42">
        <f t="shared" si="8"/>
        <v>23465976</v>
      </c>
    </row>
    <row r="45" spans="1:9" x14ac:dyDescent="0.25">
      <c r="A45" s="42" t="str">
        <f t="shared" si="3"/>
        <v>BARCELONA</v>
      </c>
      <c r="B45" s="41">
        <f t="shared" si="4"/>
        <v>47194077</v>
      </c>
      <c r="C45" s="41">
        <f t="shared" si="5"/>
        <v>43586598</v>
      </c>
      <c r="D45" s="41">
        <f t="shared" si="6"/>
        <v>3</v>
      </c>
      <c r="E45" s="42" t="str">
        <f t="shared" si="2"/>
        <v>GIJON</v>
      </c>
      <c r="F45" s="42">
        <f t="shared" si="7"/>
        <v>19146005</v>
      </c>
      <c r="G45" s="42">
        <f t="shared" si="8"/>
        <v>18856091</v>
      </c>
    </row>
    <row r="46" spans="1:9" x14ac:dyDescent="0.25">
      <c r="A46" s="42" t="str">
        <f t="shared" si="3"/>
        <v>BILBAO</v>
      </c>
      <c r="B46" s="41">
        <f t="shared" si="4"/>
        <v>35790214</v>
      </c>
      <c r="C46" s="41">
        <f t="shared" si="5"/>
        <v>34826991</v>
      </c>
      <c r="D46" s="41">
        <f t="shared" si="6"/>
        <v>4</v>
      </c>
      <c r="E46" s="42" t="str">
        <f t="shared" si="2"/>
        <v>HUELVA</v>
      </c>
      <c r="F46" s="42">
        <f t="shared" si="7"/>
        <v>18799301</v>
      </c>
      <c r="G46" s="42">
        <f t="shared" si="8"/>
        <v>18850050</v>
      </c>
    </row>
    <row r="47" spans="1:9" x14ac:dyDescent="0.25">
      <c r="A47" s="42" t="str">
        <f t="shared" si="3"/>
        <v>CARTAGENA</v>
      </c>
      <c r="B47" s="41">
        <f t="shared" si="4"/>
        <v>21646404</v>
      </c>
      <c r="C47" s="41">
        <f t="shared" si="5"/>
        <v>23465976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18043779</v>
      </c>
      <c r="G47" s="42">
        <f t="shared" si="8"/>
        <v>18107661</v>
      </c>
    </row>
    <row r="48" spans="1:9" x14ac:dyDescent="0.25">
      <c r="A48" s="42" t="str">
        <f t="shared" si="3"/>
        <v>CASTELLON</v>
      </c>
      <c r="B48" s="41">
        <f t="shared" si="4"/>
        <v>12132885</v>
      </c>
      <c r="C48" s="41">
        <f t="shared" si="5"/>
        <v>11919153</v>
      </c>
      <c r="D48" s="41">
        <f t="shared" si="6"/>
        <v>13</v>
      </c>
      <c r="E48" s="42" t="str">
        <f t="shared" si="2"/>
        <v>BALEARES</v>
      </c>
      <c r="F48" s="42">
        <f t="shared" si="7"/>
        <v>13722394</v>
      </c>
      <c r="G48" s="42">
        <f t="shared" si="8"/>
        <v>13571012</v>
      </c>
    </row>
    <row r="49" spans="1:7" x14ac:dyDescent="0.25">
      <c r="A49" s="42" t="str">
        <f t="shared" si="3"/>
        <v>CEUTA</v>
      </c>
      <c r="B49" s="41">
        <f t="shared" si="4"/>
        <v>2359626</v>
      </c>
      <c r="C49" s="41">
        <f t="shared" si="5"/>
        <v>2245790</v>
      </c>
      <c r="D49" s="41">
        <f t="shared" si="6"/>
        <v>25</v>
      </c>
      <c r="E49" s="42" t="str">
        <f t="shared" si="2"/>
        <v>A CORUÑA</v>
      </c>
      <c r="F49" s="42">
        <f t="shared" si="7"/>
        <v>13104210</v>
      </c>
      <c r="G49" s="42">
        <f t="shared" si="8"/>
        <v>12720520</v>
      </c>
    </row>
    <row r="50" spans="1:7" x14ac:dyDescent="0.25">
      <c r="A50" s="42" t="str">
        <f t="shared" si="3"/>
        <v>FERROL-SAN CIBRAO</v>
      </c>
      <c r="B50" s="41">
        <f t="shared" si="4"/>
        <v>10177205</v>
      </c>
      <c r="C50" s="41">
        <f t="shared" si="5"/>
        <v>9468982</v>
      </c>
      <c r="D50" s="41">
        <f t="shared" si="6"/>
        <v>14</v>
      </c>
      <c r="E50" s="42" t="str">
        <f t="shared" si="2"/>
        <v>CASTELLON</v>
      </c>
      <c r="F50" s="42">
        <f t="shared" si="7"/>
        <v>12132885</v>
      </c>
      <c r="G50" s="42">
        <f t="shared" si="8"/>
        <v>11919153</v>
      </c>
    </row>
    <row r="51" spans="1:7" x14ac:dyDescent="0.25">
      <c r="A51" s="42" t="str">
        <f t="shared" si="3"/>
        <v>GIJON</v>
      </c>
      <c r="B51" s="41">
        <f t="shared" si="4"/>
        <v>19146005</v>
      </c>
      <c r="C51" s="41">
        <f t="shared" si="5"/>
        <v>18856091</v>
      </c>
      <c r="D51" s="41">
        <f t="shared" si="6"/>
        <v>8</v>
      </c>
      <c r="E51" s="42" t="str">
        <f t="shared" si="2"/>
        <v>FERROL-SAN CIBRAO</v>
      </c>
      <c r="F51" s="42">
        <f t="shared" si="7"/>
        <v>10177205</v>
      </c>
      <c r="G51" s="42">
        <f t="shared" si="8"/>
        <v>9468982</v>
      </c>
    </row>
    <row r="52" spans="1:7" x14ac:dyDescent="0.25">
      <c r="A52" s="42" t="str">
        <f t="shared" si="3"/>
        <v>HUELVA</v>
      </c>
      <c r="B52" s="41">
        <f t="shared" si="4"/>
        <v>18799301</v>
      </c>
      <c r="C52" s="41">
        <f t="shared" si="5"/>
        <v>18850050</v>
      </c>
      <c r="D52" s="41">
        <f t="shared" si="6"/>
        <v>9</v>
      </c>
      <c r="E52" s="42" t="str">
        <f t="shared" si="2"/>
        <v>BAHIA DE CADIZ</v>
      </c>
      <c r="F52" s="42">
        <f t="shared" si="7"/>
        <v>6835008</v>
      </c>
      <c r="G52" s="42">
        <f t="shared" si="8"/>
        <v>5455163</v>
      </c>
    </row>
    <row r="53" spans="1:7" x14ac:dyDescent="0.25">
      <c r="A53" s="42" t="str">
        <f t="shared" si="3"/>
        <v>LAS PALMAS</v>
      </c>
      <c r="B53" s="41">
        <f t="shared" si="4"/>
        <v>25439863</v>
      </c>
      <c r="C53" s="41">
        <f t="shared" si="5"/>
        <v>23251997</v>
      </c>
      <c r="D53" s="41">
        <f t="shared" si="6"/>
        <v>6</v>
      </c>
      <c r="E53" s="42" t="str">
        <f t="shared" si="2"/>
        <v>ALMERIA</v>
      </c>
      <c r="F53" s="42">
        <f t="shared" si="7"/>
        <v>6209734</v>
      </c>
      <c r="G53" s="42">
        <f t="shared" si="8"/>
        <v>6180366</v>
      </c>
    </row>
    <row r="54" spans="1:7" x14ac:dyDescent="0.25">
      <c r="A54" s="42" t="str">
        <f t="shared" si="3"/>
        <v>MALAGA</v>
      </c>
      <c r="B54" s="41">
        <f t="shared" si="4"/>
        <v>5801992</v>
      </c>
      <c r="C54" s="41">
        <f t="shared" si="5"/>
        <v>5410197</v>
      </c>
      <c r="D54" s="41">
        <f t="shared" si="6"/>
        <v>18</v>
      </c>
      <c r="E54" s="42" t="str">
        <f t="shared" si="2"/>
        <v>SANTANDER</v>
      </c>
      <c r="F54" s="42">
        <f t="shared" si="7"/>
        <v>5829752</v>
      </c>
      <c r="G54" s="42">
        <f t="shared" si="8"/>
        <v>5379897</v>
      </c>
    </row>
    <row r="55" spans="1:7" x14ac:dyDescent="0.25">
      <c r="A55" s="42" t="str">
        <f t="shared" si="3"/>
        <v>MARIN Y RIA DE PONTEVEDRA</v>
      </c>
      <c r="B55" s="41">
        <f t="shared" si="4"/>
        <v>1811480</v>
      </c>
      <c r="C55" s="41">
        <f t="shared" si="5"/>
        <v>1714894</v>
      </c>
      <c r="D55" s="41">
        <f t="shared" si="6"/>
        <v>26</v>
      </c>
      <c r="E55" s="42" t="str">
        <f t="shared" si="2"/>
        <v>MALAGA</v>
      </c>
      <c r="F55" s="42">
        <f t="shared" si="7"/>
        <v>5801992</v>
      </c>
      <c r="G55" s="42">
        <f t="shared" si="8"/>
        <v>5410197</v>
      </c>
    </row>
    <row r="56" spans="1:7" x14ac:dyDescent="0.25">
      <c r="A56" s="42" t="str">
        <f t="shared" si="3"/>
        <v>MELILLA</v>
      </c>
      <c r="B56" s="41">
        <f t="shared" si="4"/>
        <v>747394</v>
      </c>
      <c r="C56" s="41">
        <f t="shared" si="5"/>
        <v>773133</v>
      </c>
      <c r="D56" s="41">
        <f t="shared" si="6"/>
        <v>28</v>
      </c>
      <c r="E56" s="42" t="str">
        <f t="shared" si="2"/>
        <v>AVILES</v>
      </c>
      <c r="F56" s="42">
        <f t="shared" si="7"/>
        <v>5185812</v>
      </c>
      <c r="G56" s="42">
        <f t="shared" si="8"/>
        <v>5576519</v>
      </c>
    </row>
    <row r="57" spans="1:7" x14ac:dyDescent="0.25">
      <c r="A57" s="42" t="str">
        <f t="shared" si="3"/>
        <v>MOTRIL</v>
      </c>
      <c r="B57" s="41">
        <f t="shared" si="4"/>
        <v>2502016</v>
      </c>
      <c r="C57" s="41">
        <f t="shared" si="5"/>
        <v>2636484</v>
      </c>
      <c r="D57" s="41">
        <f t="shared" si="6"/>
        <v>24</v>
      </c>
      <c r="E57" s="42" t="str">
        <f t="shared" si="2"/>
        <v>VIGO</v>
      </c>
      <c r="F57" s="42">
        <f t="shared" si="7"/>
        <v>5082907</v>
      </c>
      <c r="G57" s="42">
        <f t="shared" si="8"/>
        <v>4835953</v>
      </c>
    </row>
    <row r="58" spans="1:7" x14ac:dyDescent="0.25">
      <c r="A58" s="42" t="str">
        <f t="shared" si="3"/>
        <v>PASAIA</v>
      </c>
      <c r="B58" s="41">
        <f t="shared" si="4"/>
        <v>4619117</v>
      </c>
      <c r="C58" s="41">
        <f t="shared" si="5"/>
        <v>5060864</v>
      </c>
      <c r="D58" s="41">
        <f t="shared" si="6"/>
        <v>21</v>
      </c>
      <c r="E58" s="42" t="str">
        <f t="shared" si="2"/>
        <v>PASAIA</v>
      </c>
      <c r="F58" s="42">
        <f t="shared" si="7"/>
        <v>4619117</v>
      </c>
      <c r="G58" s="42">
        <f t="shared" si="8"/>
        <v>5060864</v>
      </c>
    </row>
    <row r="59" spans="1:7" x14ac:dyDescent="0.25">
      <c r="A59" s="42" t="str">
        <f t="shared" si="3"/>
        <v>SANTA CRUZ DE TENERIFE</v>
      </c>
      <c r="B59" s="41">
        <f t="shared" si="4"/>
        <v>18043779</v>
      </c>
      <c r="C59" s="41">
        <f t="shared" si="5"/>
        <v>18107661</v>
      </c>
      <c r="D59" s="41">
        <f t="shared" si="6"/>
        <v>10</v>
      </c>
      <c r="E59" s="42" t="str">
        <f t="shared" si="2"/>
        <v>SEVILLA</v>
      </c>
      <c r="F59" s="42">
        <f t="shared" si="7"/>
        <v>4291969</v>
      </c>
      <c r="G59" s="42">
        <f t="shared" si="8"/>
        <v>4854237</v>
      </c>
    </row>
    <row r="60" spans="1:7" x14ac:dyDescent="0.25">
      <c r="A60" s="42" t="str">
        <f t="shared" si="3"/>
        <v>SANTANDER</v>
      </c>
      <c r="B60" s="41">
        <f t="shared" si="4"/>
        <v>5829752</v>
      </c>
      <c r="C60" s="41">
        <f t="shared" si="5"/>
        <v>5379897</v>
      </c>
      <c r="D60" s="41">
        <f t="shared" si="6"/>
        <v>17</v>
      </c>
      <c r="E60" s="42" t="str">
        <f t="shared" si="2"/>
        <v>ALICANTE</v>
      </c>
      <c r="F60" s="42">
        <f t="shared" si="7"/>
        <v>3442173</v>
      </c>
      <c r="G60" s="42">
        <f t="shared" si="8"/>
        <v>3416119</v>
      </c>
    </row>
    <row r="61" spans="1:7" x14ac:dyDescent="0.25">
      <c r="A61" s="42" t="str">
        <f t="shared" si="3"/>
        <v>SEVILLA</v>
      </c>
      <c r="B61" s="41">
        <f t="shared" si="4"/>
        <v>4291969</v>
      </c>
      <c r="C61" s="41">
        <f t="shared" si="5"/>
        <v>4854237</v>
      </c>
      <c r="D61" s="41">
        <f t="shared" si="6"/>
        <v>22</v>
      </c>
      <c r="E61" s="42" t="str">
        <f t="shared" si="2"/>
        <v>MOTRIL</v>
      </c>
      <c r="F61" s="42">
        <f t="shared" si="7"/>
        <v>2502016</v>
      </c>
      <c r="G61" s="42">
        <f t="shared" si="8"/>
        <v>2636484</v>
      </c>
    </row>
    <row r="62" spans="1:7" x14ac:dyDescent="0.25">
      <c r="A62" s="42" t="str">
        <f t="shared" si="3"/>
        <v>TARRAGONA</v>
      </c>
      <c r="B62" s="41">
        <f t="shared" si="4"/>
        <v>33351238</v>
      </c>
      <c r="C62" s="41">
        <f t="shared" si="5"/>
        <v>28755521</v>
      </c>
      <c r="D62" s="41">
        <f t="shared" si="6"/>
        <v>5</v>
      </c>
      <c r="E62" s="42" t="str">
        <f t="shared" si="2"/>
        <v>CEUTA</v>
      </c>
      <c r="F62" s="42">
        <f t="shared" si="7"/>
        <v>2359626</v>
      </c>
      <c r="G62" s="42">
        <f t="shared" si="8"/>
        <v>2245790</v>
      </c>
    </row>
    <row r="63" spans="1:7" x14ac:dyDescent="0.25">
      <c r="A63" s="42" t="str">
        <f t="shared" si="3"/>
        <v>VALENCIA</v>
      </c>
      <c r="B63" s="41">
        <f t="shared" si="4"/>
        <v>49209684</v>
      </c>
      <c r="C63" s="41">
        <f t="shared" si="5"/>
        <v>43519980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1811480</v>
      </c>
      <c r="G63" s="42">
        <f t="shared" si="8"/>
        <v>1714894</v>
      </c>
    </row>
    <row r="64" spans="1:7" x14ac:dyDescent="0.25">
      <c r="A64" s="42" t="str">
        <f t="shared" si="3"/>
        <v>VIGO</v>
      </c>
      <c r="B64" s="41">
        <f t="shared" si="4"/>
        <v>5082907</v>
      </c>
      <c r="C64" s="41">
        <f t="shared" si="5"/>
        <v>4835953</v>
      </c>
      <c r="D64" s="41">
        <f t="shared" si="6"/>
        <v>20</v>
      </c>
      <c r="E64" s="42" t="str">
        <f t="shared" si="2"/>
        <v>VILAGARCIA</v>
      </c>
      <c r="F64" s="42">
        <f t="shared" si="7"/>
        <v>1063451</v>
      </c>
      <c r="G64" s="42">
        <f t="shared" si="8"/>
        <v>1110372</v>
      </c>
    </row>
    <row r="65" spans="1:7" x14ac:dyDescent="0.25">
      <c r="A65" s="42" t="str">
        <f t="shared" si="3"/>
        <v>VILAGARCIA</v>
      </c>
      <c r="B65" s="41">
        <f t="shared" si="4"/>
        <v>1063451</v>
      </c>
      <c r="C65" s="41">
        <f t="shared" si="5"/>
        <v>1110372</v>
      </c>
      <c r="D65" s="41">
        <f t="shared" si="6"/>
        <v>27</v>
      </c>
      <c r="E65" s="42" t="str">
        <f t="shared" si="2"/>
        <v>MELILLA</v>
      </c>
      <c r="F65" s="42">
        <f t="shared" si="7"/>
        <v>747394</v>
      </c>
      <c r="G65" s="42">
        <f t="shared" si="8"/>
        <v>773133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1183877</v>
      </c>
      <c r="C7" s="37">
        <v>1171843</v>
      </c>
      <c r="D7" s="37">
        <v>12328236</v>
      </c>
      <c r="E7" s="37">
        <v>12699351</v>
      </c>
      <c r="F7" s="10">
        <f>((E7*100)/D7)-100</f>
        <v>3.0102846830641425</v>
      </c>
      <c r="G7" s="1"/>
      <c r="H7" s="1"/>
      <c r="I7" s="1"/>
    </row>
    <row r="8" spans="1:12" x14ac:dyDescent="0.25">
      <c r="A8" s="11" t="s">
        <v>42</v>
      </c>
      <c r="B8" s="38">
        <v>385601</v>
      </c>
      <c r="C8" s="38">
        <v>229136</v>
      </c>
      <c r="D8" s="38">
        <v>3345655</v>
      </c>
      <c r="E8" s="38">
        <v>3390334</v>
      </c>
      <c r="F8" s="13">
        <f t="shared" ref="F8:F35" si="0">((E8*100)/D8)-100</f>
        <v>1.3354335698091973</v>
      </c>
      <c r="G8" s="1"/>
      <c r="H8" s="1"/>
      <c r="I8" s="1"/>
    </row>
    <row r="9" spans="1:12" x14ac:dyDescent="0.25">
      <c r="A9" s="8" t="s">
        <v>43</v>
      </c>
      <c r="B9" s="37">
        <v>661719</v>
      </c>
      <c r="C9" s="37">
        <v>771849</v>
      </c>
      <c r="D9" s="37">
        <v>6044549</v>
      </c>
      <c r="E9" s="37">
        <v>6068968</v>
      </c>
      <c r="F9" s="10">
        <f t="shared" si="0"/>
        <v>0.40398382079456496</v>
      </c>
      <c r="G9" s="1"/>
      <c r="H9" s="1"/>
      <c r="I9" s="1"/>
    </row>
    <row r="10" spans="1:12" x14ac:dyDescent="0.25">
      <c r="A10" s="11" t="s">
        <v>44</v>
      </c>
      <c r="B10" s="38">
        <v>458738</v>
      </c>
      <c r="C10" s="38">
        <v>466599</v>
      </c>
      <c r="D10" s="38">
        <v>5509599</v>
      </c>
      <c r="E10" s="38">
        <v>5130463</v>
      </c>
      <c r="F10" s="13">
        <f t="shared" si="0"/>
        <v>-6.8813719473958059</v>
      </c>
      <c r="G10" s="1"/>
      <c r="H10" s="1"/>
      <c r="I10" s="1"/>
    </row>
    <row r="11" spans="1:12" x14ac:dyDescent="0.25">
      <c r="A11" s="8" t="s">
        <v>45</v>
      </c>
      <c r="B11" s="37">
        <v>5315383</v>
      </c>
      <c r="C11" s="37">
        <v>5935232</v>
      </c>
      <c r="D11" s="37">
        <v>60216500</v>
      </c>
      <c r="E11" s="37">
        <v>63218318</v>
      </c>
      <c r="F11" s="10">
        <f t="shared" si="0"/>
        <v>4.9850423056803379</v>
      </c>
      <c r="G11" s="1"/>
      <c r="H11" s="1"/>
      <c r="I11" s="1"/>
    </row>
    <row r="12" spans="1:12" x14ac:dyDescent="0.25">
      <c r="A12" s="11" t="s">
        <v>46</v>
      </c>
      <c r="B12" s="38">
        <v>429717</v>
      </c>
      <c r="C12" s="38">
        <v>678977</v>
      </c>
      <c r="D12" s="38">
        <v>5352618</v>
      </c>
      <c r="E12" s="38">
        <v>6733825</v>
      </c>
      <c r="F12" s="13">
        <f t="shared" si="0"/>
        <v>25.804326032606852</v>
      </c>
      <c r="G12" s="1"/>
      <c r="H12" s="1"/>
      <c r="I12" s="1"/>
    </row>
    <row r="13" spans="1:12" x14ac:dyDescent="0.25">
      <c r="A13" s="8" t="s">
        <v>47</v>
      </c>
      <c r="B13" s="37">
        <v>1074041</v>
      </c>
      <c r="C13" s="37">
        <v>1093662</v>
      </c>
      <c r="D13" s="37">
        <v>13302600</v>
      </c>
      <c r="E13" s="37">
        <v>13389020</v>
      </c>
      <c r="F13" s="10">
        <f t="shared" si="0"/>
        <v>0.64964743734307717</v>
      </c>
      <c r="G13" s="1"/>
      <c r="H13" s="1"/>
      <c r="I13" s="1"/>
    </row>
    <row r="14" spans="1:12" x14ac:dyDescent="0.25">
      <c r="A14" s="11" t="s">
        <v>48</v>
      </c>
      <c r="B14" s="38">
        <v>4041398</v>
      </c>
      <c r="C14" s="38">
        <v>4253070</v>
      </c>
      <c r="D14" s="38">
        <v>42422587</v>
      </c>
      <c r="E14" s="38">
        <v>45937934</v>
      </c>
      <c r="F14" s="13">
        <f t="shared" si="0"/>
        <v>8.2864984165157125</v>
      </c>
      <c r="G14" s="1"/>
      <c r="H14" s="1"/>
      <c r="I14" s="1"/>
    </row>
    <row r="15" spans="1:12" x14ac:dyDescent="0.25">
      <c r="A15" s="8" t="s">
        <v>49</v>
      </c>
      <c r="B15" s="37">
        <v>3036651</v>
      </c>
      <c r="C15" s="37">
        <v>3218744</v>
      </c>
      <c r="D15" s="37">
        <v>33763727</v>
      </c>
      <c r="E15" s="37">
        <v>34585518</v>
      </c>
      <c r="F15" s="10">
        <f t="shared" si="0"/>
        <v>2.4339463472145724</v>
      </c>
      <c r="G15" s="1"/>
      <c r="H15" s="1"/>
      <c r="I15" s="1"/>
    </row>
    <row r="16" spans="1:12" x14ac:dyDescent="0.25">
      <c r="A16" s="11" t="s">
        <v>50</v>
      </c>
      <c r="B16" s="38">
        <v>2035885</v>
      </c>
      <c r="C16" s="38">
        <v>2149288</v>
      </c>
      <c r="D16" s="38">
        <v>23356974</v>
      </c>
      <c r="E16" s="38">
        <v>21553154</v>
      </c>
      <c r="F16" s="13">
        <f t="shared" si="0"/>
        <v>-7.7228325895297871</v>
      </c>
      <c r="G16" s="1"/>
      <c r="H16" s="1"/>
      <c r="I16" s="1"/>
    </row>
    <row r="17" spans="1:9" x14ac:dyDescent="0.25">
      <c r="A17" s="8" t="s">
        <v>51</v>
      </c>
      <c r="B17" s="37">
        <v>923405</v>
      </c>
      <c r="C17" s="37">
        <v>1195474</v>
      </c>
      <c r="D17" s="37">
        <v>11867217</v>
      </c>
      <c r="E17" s="37">
        <v>12075705</v>
      </c>
      <c r="F17" s="10">
        <f t="shared" si="0"/>
        <v>1.7568398723980465</v>
      </c>
      <c r="G17" s="1"/>
      <c r="H17" s="1"/>
      <c r="I17" s="1"/>
    </row>
    <row r="18" spans="1:9" x14ac:dyDescent="0.25">
      <c r="A18" s="11" t="s">
        <v>52</v>
      </c>
      <c r="B18" s="38">
        <v>149711</v>
      </c>
      <c r="C18" s="38">
        <v>147176</v>
      </c>
      <c r="D18" s="38">
        <v>1781817</v>
      </c>
      <c r="E18" s="38">
        <v>1872566</v>
      </c>
      <c r="F18" s="13">
        <f t="shared" si="0"/>
        <v>5.0930595004986543</v>
      </c>
      <c r="G18" s="1"/>
      <c r="H18" s="1"/>
      <c r="I18" s="1"/>
    </row>
    <row r="19" spans="1:9" x14ac:dyDescent="0.25">
      <c r="A19" s="8" t="s">
        <v>53</v>
      </c>
      <c r="B19" s="37">
        <v>920433</v>
      </c>
      <c r="C19" s="37">
        <v>1019809</v>
      </c>
      <c r="D19" s="37">
        <v>9451536</v>
      </c>
      <c r="E19" s="37">
        <v>10156615</v>
      </c>
      <c r="F19" s="10">
        <f t="shared" si="0"/>
        <v>7.4599409027273396</v>
      </c>
      <c r="G19" s="1"/>
      <c r="H19" s="1"/>
      <c r="I19" s="1"/>
    </row>
    <row r="20" spans="1:9" x14ac:dyDescent="0.25">
      <c r="A20" s="11" t="s">
        <v>54</v>
      </c>
      <c r="B20" s="38">
        <v>1820032</v>
      </c>
      <c r="C20" s="38">
        <v>1821693</v>
      </c>
      <c r="D20" s="38">
        <v>18641614</v>
      </c>
      <c r="E20" s="38">
        <v>18901546</v>
      </c>
      <c r="F20" s="13">
        <f t="shared" si="0"/>
        <v>1.394364243353607</v>
      </c>
      <c r="G20" s="1"/>
      <c r="H20" s="1"/>
      <c r="I20" s="1"/>
    </row>
    <row r="21" spans="1:9" x14ac:dyDescent="0.25">
      <c r="A21" s="8" t="s">
        <v>55</v>
      </c>
      <c r="B21" s="37">
        <v>1830484</v>
      </c>
      <c r="C21" s="37">
        <v>1668417</v>
      </c>
      <c r="D21" s="37">
        <v>18756472</v>
      </c>
      <c r="E21" s="37">
        <v>18703547</v>
      </c>
      <c r="F21" s="10">
        <f t="shared" si="0"/>
        <v>-0.28216926935940023</v>
      </c>
      <c r="G21" s="1"/>
      <c r="H21" s="1"/>
      <c r="I21" s="1"/>
    </row>
    <row r="22" spans="1:9" x14ac:dyDescent="0.25">
      <c r="A22" s="11" t="s">
        <v>56</v>
      </c>
      <c r="B22" s="38">
        <v>2087921</v>
      </c>
      <c r="C22" s="38">
        <v>2559620</v>
      </c>
      <c r="D22" s="38">
        <v>21324024</v>
      </c>
      <c r="E22" s="38">
        <v>23452769</v>
      </c>
      <c r="F22" s="13">
        <f t="shared" si="0"/>
        <v>9.9828484529936787</v>
      </c>
      <c r="G22" s="1"/>
      <c r="H22" s="1"/>
      <c r="I22" s="1"/>
    </row>
    <row r="23" spans="1:9" x14ac:dyDescent="0.25">
      <c r="A23" s="8" t="s">
        <v>57</v>
      </c>
      <c r="B23" s="37">
        <v>676313</v>
      </c>
      <c r="C23" s="37">
        <v>390782</v>
      </c>
      <c r="D23" s="37">
        <v>5311179</v>
      </c>
      <c r="E23" s="37">
        <v>5724492</v>
      </c>
      <c r="F23" s="10">
        <f t="shared" si="0"/>
        <v>7.7819444609191351</v>
      </c>
      <c r="G23" s="1"/>
      <c r="H23" s="1"/>
      <c r="I23" s="1"/>
    </row>
    <row r="24" spans="1:9" x14ac:dyDescent="0.25">
      <c r="A24" s="11" t="s">
        <v>58</v>
      </c>
      <c r="B24" s="38">
        <v>160907</v>
      </c>
      <c r="C24" s="38">
        <v>142998</v>
      </c>
      <c r="D24" s="38">
        <v>1645163</v>
      </c>
      <c r="E24" s="38">
        <v>1763937</v>
      </c>
      <c r="F24" s="13">
        <f t="shared" si="0"/>
        <v>7.2195885757216729</v>
      </c>
      <c r="G24" s="1"/>
      <c r="H24" s="1"/>
      <c r="I24" s="1"/>
    </row>
    <row r="25" spans="1:9" x14ac:dyDescent="0.25">
      <c r="A25" s="8" t="s">
        <v>59</v>
      </c>
      <c r="B25" s="37">
        <v>67628</v>
      </c>
      <c r="C25" s="37">
        <v>63085</v>
      </c>
      <c r="D25" s="37">
        <v>747820</v>
      </c>
      <c r="E25" s="37">
        <v>746964</v>
      </c>
      <c r="F25" s="10">
        <f t="shared" si="0"/>
        <v>-0.11446604797946236</v>
      </c>
      <c r="G25" s="1"/>
      <c r="H25" s="1"/>
      <c r="I25" s="1"/>
    </row>
    <row r="26" spans="1:9" x14ac:dyDescent="0.25">
      <c r="A26" s="11" t="s">
        <v>60</v>
      </c>
      <c r="B26" s="38">
        <v>209376</v>
      </c>
      <c r="C26" s="38">
        <v>172507</v>
      </c>
      <c r="D26" s="38">
        <v>2615952</v>
      </c>
      <c r="E26" s="38">
        <v>2483970</v>
      </c>
      <c r="F26" s="13">
        <f t="shared" si="0"/>
        <v>-5.0452760601111919</v>
      </c>
      <c r="G26" s="1"/>
      <c r="H26" s="1"/>
      <c r="I26" s="1"/>
    </row>
    <row r="27" spans="1:9" x14ac:dyDescent="0.25">
      <c r="A27" s="8" t="s">
        <v>61</v>
      </c>
      <c r="B27" s="37">
        <v>464378</v>
      </c>
      <c r="C27" s="37">
        <v>449763</v>
      </c>
      <c r="D27" s="37">
        <v>5007687</v>
      </c>
      <c r="E27" s="37">
        <v>4569357</v>
      </c>
      <c r="F27" s="10">
        <f t="shared" si="0"/>
        <v>-8.7531429180777423</v>
      </c>
      <c r="G27" s="1"/>
      <c r="H27" s="1"/>
      <c r="I27" s="1"/>
    </row>
    <row r="28" spans="1:9" x14ac:dyDescent="0.25">
      <c r="A28" s="11" t="s">
        <v>62</v>
      </c>
      <c r="B28" s="38">
        <v>1386903</v>
      </c>
      <c r="C28" s="38">
        <v>1430264</v>
      </c>
      <c r="D28" s="38">
        <v>17163816</v>
      </c>
      <c r="E28" s="38">
        <v>17038843</v>
      </c>
      <c r="F28" s="13">
        <f t="shared" si="0"/>
        <v>-0.72811896841588464</v>
      </c>
      <c r="G28" s="1"/>
      <c r="H28" s="1"/>
      <c r="I28" s="1"/>
    </row>
    <row r="29" spans="1:9" x14ac:dyDescent="0.25">
      <c r="A29" s="8" t="s">
        <v>63</v>
      </c>
      <c r="B29" s="37">
        <v>455142</v>
      </c>
      <c r="C29" s="37">
        <v>601732</v>
      </c>
      <c r="D29" s="37">
        <v>5313052</v>
      </c>
      <c r="E29" s="37">
        <v>5765916</v>
      </c>
      <c r="F29" s="10">
        <f t="shared" si="0"/>
        <v>8.5236131699821556</v>
      </c>
      <c r="G29" s="1"/>
      <c r="H29" s="1"/>
      <c r="I29" s="1"/>
    </row>
    <row r="30" spans="1:9" x14ac:dyDescent="0.25">
      <c r="A30" s="11" t="s">
        <v>64</v>
      </c>
      <c r="B30" s="38">
        <v>406715</v>
      </c>
      <c r="C30" s="38">
        <v>379720</v>
      </c>
      <c r="D30" s="38">
        <v>4854237</v>
      </c>
      <c r="E30" s="38">
        <v>4291969</v>
      </c>
      <c r="F30" s="13">
        <f t="shared" si="0"/>
        <v>-11.583035603741635</v>
      </c>
      <c r="G30" s="1"/>
      <c r="H30" s="1"/>
      <c r="I30" s="1"/>
    </row>
    <row r="31" spans="1:9" x14ac:dyDescent="0.25">
      <c r="A31" s="8" t="s">
        <v>65</v>
      </c>
      <c r="B31" s="37">
        <v>2588848</v>
      </c>
      <c r="C31" s="37">
        <v>3028263</v>
      </c>
      <c r="D31" s="37">
        <v>28587402</v>
      </c>
      <c r="E31" s="37">
        <v>33204187</v>
      </c>
      <c r="F31" s="10">
        <f t="shared" si="0"/>
        <v>16.149718676779372</v>
      </c>
      <c r="G31" s="1"/>
      <c r="H31" s="1"/>
      <c r="I31" s="1"/>
    </row>
    <row r="32" spans="1:9" x14ac:dyDescent="0.25">
      <c r="A32" s="11" t="s">
        <v>66</v>
      </c>
      <c r="B32" s="38">
        <v>4154267</v>
      </c>
      <c r="C32" s="38">
        <v>4642272</v>
      </c>
      <c r="D32" s="38">
        <v>43291818</v>
      </c>
      <c r="E32" s="38">
        <v>48911313</v>
      </c>
      <c r="F32" s="13">
        <f t="shared" si="0"/>
        <v>12.980501303964644</v>
      </c>
      <c r="G32" s="1"/>
      <c r="H32" s="1"/>
      <c r="I32" s="1"/>
    </row>
    <row r="33" spans="1:9" x14ac:dyDescent="0.25">
      <c r="A33" s="8" t="s">
        <v>67</v>
      </c>
      <c r="B33" s="37">
        <v>411149</v>
      </c>
      <c r="C33" s="37">
        <v>404066</v>
      </c>
      <c r="D33" s="37">
        <v>4342337</v>
      </c>
      <c r="E33" s="37">
        <v>4632802</v>
      </c>
      <c r="F33" s="10">
        <f t="shared" si="0"/>
        <v>6.6891399723236589</v>
      </c>
      <c r="G33" s="1"/>
      <c r="H33" s="1"/>
      <c r="I33" s="1"/>
    </row>
    <row r="34" spans="1:9" x14ac:dyDescent="0.25">
      <c r="A34" s="11" t="s">
        <v>68</v>
      </c>
      <c r="B34" s="38">
        <v>136094</v>
      </c>
      <c r="C34" s="38">
        <v>124118</v>
      </c>
      <c r="D34" s="38">
        <v>1100895</v>
      </c>
      <c r="E34" s="38">
        <v>1056229</v>
      </c>
      <c r="F34" s="13">
        <f t="shared" si="0"/>
        <v>-4.0572443330199519</v>
      </c>
      <c r="G34" s="1"/>
      <c r="H34" s="1"/>
      <c r="I34" s="1"/>
    </row>
    <row r="35" spans="1:9" x14ac:dyDescent="0.25">
      <c r="A35" s="14" t="s">
        <v>69</v>
      </c>
      <c r="B35" s="15">
        <f>SUM(B7:B34)</f>
        <v>37472716</v>
      </c>
      <c r="C35" s="15">
        <f t="shared" ref="C35:E35" si="1">SUM(C7:C34)</f>
        <v>40210159</v>
      </c>
      <c r="D35" s="15">
        <f t="shared" si="1"/>
        <v>407447083</v>
      </c>
      <c r="E35" s="15">
        <f t="shared" si="1"/>
        <v>428059612</v>
      </c>
      <c r="F35" s="16">
        <f t="shared" si="0"/>
        <v>5.0589462681218862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12699351</v>
      </c>
      <c r="C38" s="41">
        <f>D7</f>
        <v>12328236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63218318</v>
      </c>
      <c r="G38" s="42">
        <f>LOOKUP(E38,$A$38:$A$65,$C$38:$C$65)</f>
        <v>60216500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3390334</v>
      </c>
      <c r="C39" s="41">
        <f t="shared" ref="C39:C65" si="5">D8</f>
        <v>3345655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48911313</v>
      </c>
      <c r="G39" s="42">
        <f t="shared" ref="G39:G65" si="8">LOOKUP(E39,$A$38:$A$65,$C$38:$C$65)</f>
        <v>43291818</v>
      </c>
    </row>
    <row r="40" spans="1:9" x14ac:dyDescent="0.25">
      <c r="A40" s="42" t="str">
        <f t="shared" si="3"/>
        <v>ALMERIA</v>
      </c>
      <c r="B40" s="41">
        <f t="shared" si="4"/>
        <v>6068968</v>
      </c>
      <c r="C40" s="41">
        <f t="shared" si="5"/>
        <v>6044549</v>
      </c>
      <c r="D40" s="41">
        <f t="shared" si="6"/>
        <v>16</v>
      </c>
      <c r="E40" s="42" t="str">
        <f t="shared" si="2"/>
        <v>BARCELONA</v>
      </c>
      <c r="F40" s="42">
        <f t="shared" si="7"/>
        <v>45937934</v>
      </c>
      <c r="G40" s="42">
        <f t="shared" si="8"/>
        <v>42422587</v>
      </c>
    </row>
    <row r="41" spans="1:9" x14ac:dyDescent="0.25">
      <c r="A41" s="42" t="str">
        <f t="shared" si="3"/>
        <v>AVILES</v>
      </c>
      <c r="B41" s="41">
        <f t="shared" si="4"/>
        <v>5130463</v>
      </c>
      <c r="C41" s="41">
        <f t="shared" si="5"/>
        <v>5509599</v>
      </c>
      <c r="D41" s="41">
        <f t="shared" si="6"/>
        <v>19</v>
      </c>
      <c r="E41" s="42" t="str">
        <f t="shared" si="2"/>
        <v>BILBAO</v>
      </c>
      <c r="F41" s="42">
        <f t="shared" si="7"/>
        <v>34585518</v>
      </c>
      <c r="G41" s="42">
        <f t="shared" si="8"/>
        <v>33763727</v>
      </c>
    </row>
    <row r="42" spans="1:9" x14ac:dyDescent="0.25">
      <c r="A42" s="42" t="str">
        <f t="shared" si="3"/>
        <v>BAHIA DE ALGECIRAS</v>
      </c>
      <c r="B42" s="41">
        <f t="shared" si="4"/>
        <v>63218318</v>
      </c>
      <c r="C42" s="41">
        <f t="shared" si="5"/>
        <v>60216500</v>
      </c>
      <c r="D42" s="41">
        <f t="shared" si="6"/>
        <v>1</v>
      </c>
      <c r="E42" s="42" t="str">
        <f t="shared" si="2"/>
        <v>TARRAGONA</v>
      </c>
      <c r="F42" s="42">
        <f t="shared" si="7"/>
        <v>33204187</v>
      </c>
      <c r="G42" s="42">
        <f t="shared" si="8"/>
        <v>28587402</v>
      </c>
    </row>
    <row r="43" spans="1:9" x14ac:dyDescent="0.25">
      <c r="A43" s="42" t="str">
        <f t="shared" si="3"/>
        <v>BAHIA DE CADIZ</v>
      </c>
      <c r="B43" s="41">
        <f t="shared" si="4"/>
        <v>6733825</v>
      </c>
      <c r="C43" s="41">
        <f t="shared" si="5"/>
        <v>5352618</v>
      </c>
      <c r="D43" s="41">
        <f t="shared" si="6"/>
        <v>15</v>
      </c>
      <c r="E43" s="42" t="str">
        <f t="shared" si="2"/>
        <v>LAS PALMAS</v>
      </c>
      <c r="F43" s="42">
        <f t="shared" si="7"/>
        <v>23452769</v>
      </c>
      <c r="G43" s="42">
        <f t="shared" si="8"/>
        <v>21324024</v>
      </c>
    </row>
    <row r="44" spans="1:9" x14ac:dyDescent="0.25">
      <c r="A44" s="42" t="str">
        <f t="shared" si="3"/>
        <v>BALEARES</v>
      </c>
      <c r="B44" s="41">
        <f t="shared" si="4"/>
        <v>13389020</v>
      </c>
      <c r="C44" s="41">
        <f t="shared" si="5"/>
        <v>13302600</v>
      </c>
      <c r="D44" s="41">
        <f t="shared" si="6"/>
        <v>11</v>
      </c>
      <c r="E44" s="42" t="str">
        <f t="shared" si="2"/>
        <v>CARTAGENA</v>
      </c>
      <c r="F44" s="42">
        <f t="shared" si="7"/>
        <v>21553154</v>
      </c>
      <c r="G44" s="42">
        <f t="shared" si="8"/>
        <v>23356974</v>
      </c>
    </row>
    <row r="45" spans="1:9" x14ac:dyDescent="0.25">
      <c r="A45" s="42" t="str">
        <f t="shared" si="3"/>
        <v>BARCELONA</v>
      </c>
      <c r="B45" s="41">
        <f t="shared" si="4"/>
        <v>45937934</v>
      </c>
      <c r="C45" s="41">
        <f t="shared" si="5"/>
        <v>42422587</v>
      </c>
      <c r="D45" s="41">
        <f t="shared" si="6"/>
        <v>3</v>
      </c>
      <c r="E45" s="42" t="str">
        <f t="shared" si="2"/>
        <v>GIJON</v>
      </c>
      <c r="F45" s="42">
        <f t="shared" si="7"/>
        <v>18901546</v>
      </c>
      <c r="G45" s="42">
        <f t="shared" si="8"/>
        <v>18641614</v>
      </c>
    </row>
    <row r="46" spans="1:9" x14ac:dyDescent="0.25">
      <c r="A46" s="42" t="str">
        <f t="shared" si="3"/>
        <v>BILBAO</v>
      </c>
      <c r="B46" s="41">
        <f t="shared" si="4"/>
        <v>34585518</v>
      </c>
      <c r="C46" s="41">
        <f t="shared" si="5"/>
        <v>33763727</v>
      </c>
      <c r="D46" s="41">
        <f t="shared" si="6"/>
        <v>4</v>
      </c>
      <c r="E46" s="42" t="str">
        <f t="shared" si="2"/>
        <v>HUELVA</v>
      </c>
      <c r="F46" s="42">
        <f t="shared" si="7"/>
        <v>18703547</v>
      </c>
      <c r="G46" s="42">
        <f t="shared" si="8"/>
        <v>18756472</v>
      </c>
    </row>
    <row r="47" spans="1:9" x14ac:dyDescent="0.25">
      <c r="A47" s="42" t="str">
        <f t="shared" si="3"/>
        <v>CARTAGENA</v>
      </c>
      <c r="B47" s="41">
        <f t="shared" si="4"/>
        <v>21553154</v>
      </c>
      <c r="C47" s="41">
        <f t="shared" si="5"/>
        <v>23356974</v>
      </c>
      <c r="D47" s="41">
        <f t="shared" si="6"/>
        <v>7</v>
      </c>
      <c r="E47" s="42" t="str">
        <f t="shared" si="2"/>
        <v>SANTA CRUZ DE TENERIFE</v>
      </c>
      <c r="F47" s="42">
        <f t="shared" si="7"/>
        <v>17038843</v>
      </c>
      <c r="G47" s="42">
        <f t="shared" si="8"/>
        <v>17163816</v>
      </c>
    </row>
    <row r="48" spans="1:9" x14ac:dyDescent="0.25">
      <c r="A48" s="42" t="str">
        <f t="shared" si="3"/>
        <v>CASTELLON</v>
      </c>
      <c r="B48" s="41">
        <f t="shared" si="4"/>
        <v>12075705</v>
      </c>
      <c r="C48" s="41">
        <f t="shared" si="5"/>
        <v>11867217</v>
      </c>
      <c r="D48" s="41">
        <f t="shared" si="6"/>
        <v>13</v>
      </c>
      <c r="E48" s="42" t="str">
        <f t="shared" si="2"/>
        <v>BALEARES</v>
      </c>
      <c r="F48" s="42">
        <f t="shared" si="7"/>
        <v>13389020</v>
      </c>
      <c r="G48" s="42">
        <f t="shared" si="8"/>
        <v>13302600</v>
      </c>
    </row>
    <row r="49" spans="1:7" x14ac:dyDescent="0.25">
      <c r="A49" s="42" t="str">
        <f t="shared" si="3"/>
        <v>CEUTA</v>
      </c>
      <c r="B49" s="41">
        <f t="shared" si="4"/>
        <v>1872566</v>
      </c>
      <c r="C49" s="41">
        <f t="shared" si="5"/>
        <v>1781817</v>
      </c>
      <c r="D49" s="41">
        <f t="shared" si="6"/>
        <v>25</v>
      </c>
      <c r="E49" s="42" t="str">
        <f t="shared" si="2"/>
        <v>A CORUÑA</v>
      </c>
      <c r="F49" s="42">
        <f t="shared" si="7"/>
        <v>12699351</v>
      </c>
      <c r="G49" s="42">
        <f t="shared" si="8"/>
        <v>12328236</v>
      </c>
    </row>
    <row r="50" spans="1:7" x14ac:dyDescent="0.25">
      <c r="A50" s="42" t="str">
        <f t="shared" si="3"/>
        <v>FERROL-SAN CIBRAO</v>
      </c>
      <c r="B50" s="41">
        <f t="shared" si="4"/>
        <v>10156615</v>
      </c>
      <c r="C50" s="41">
        <f t="shared" si="5"/>
        <v>9451536</v>
      </c>
      <c r="D50" s="41">
        <f t="shared" si="6"/>
        <v>14</v>
      </c>
      <c r="E50" s="42" t="str">
        <f t="shared" si="2"/>
        <v>CASTELLON</v>
      </c>
      <c r="F50" s="42">
        <f t="shared" si="7"/>
        <v>12075705</v>
      </c>
      <c r="G50" s="42">
        <f t="shared" si="8"/>
        <v>11867217</v>
      </c>
    </row>
    <row r="51" spans="1:7" x14ac:dyDescent="0.25">
      <c r="A51" s="42" t="str">
        <f t="shared" si="3"/>
        <v>GIJON</v>
      </c>
      <c r="B51" s="41">
        <f t="shared" si="4"/>
        <v>18901546</v>
      </c>
      <c r="C51" s="41">
        <f t="shared" si="5"/>
        <v>18641614</v>
      </c>
      <c r="D51" s="41">
        <f t="shared" si="6"/>
        <v>8</v>
      </c>
      <c r="E51" s="42" t="str">
        <f t="shared" si="2"/>
        <v>FERROL-SAN CIBRAO</v>
      </c>
      <c r="F51" s="42">
        <f t="shared" si="7"/>
        <v>10156615</v>
      </c>
      <c r="G51" s="42">
        <f t="shared" si="8"/>
        <v>9451536</v>
      </c>
    </row>
    <row r="52" spans="1:7" x14ac:dyDescent="0.25">
      <c r="A52" s="42" t="str">
        <f t="shared" si="3"/>
        <v>HUELVA</v>
      </c>
      <c r="B52" s="41">
        <f t="shared" si="4"/>
        <v>18703547</v>
      </c>
      <c r="C52" s="41">
        <f t="shared" si="5"/>
        <v>18756472</v>
      </c>
      <c r="D52" s="41">
        <f t="shared" si="6"/>
        <v>9</v>
      </c>
      <c r="E52" s="42" t="str">
        <f t="shared" si="2"/>
        <v>BAHIA DE CADIZ</v>
      </c>
      <c r="F52" s="42">
        <f t="shared" si="7"/>
        <v>6733825</v>
      </c>
      <c r="G52" s="42">
        <f t="shared" si="8"/>
        <v>5352618</v>
      </c>
    </row>
    <row r="53" spans="1:7" x14ac:dyDescent="0.25">
      <c r="A53" s="42" t="str">
        <f t="shared" si="3"/>
        <v>LAS PALMAS</v>
      </c>
      <c r="B53" s="41">
        <f t="shared" si="4"/>
        <v>23452769</v>
      </c>
      <c r="C53" s="41">
        <f t="shared" si="5"/>
        <v>21324024</v>
      </c>
      <c r="D53" s="41">
        <f t="shared" si="6"/>
        <v>6</v>
      </c>
      <c r="E53" s="42" t="str">
        <f t="shared" si="2"/>
        <v>ALMERIA</v>
      </c>
      <c r="F53" s="42">
        <f t="shared" si="7"/>
        <v>6068968</v>
      </c>
      <c r="G53" s="42">
        <f t="shared" si="8"/>
        <v>6044549</v>
      </c>
    </row>
    <row r="54" spans="1:7" x14ac:dyDescent="0.25">
      <c r="A54" s="42" t="str">
        <f t="shared" si="3"/>
        <v>MALAGA</v>
      </c>
      <c r="B54" s="41">
        <f t="shared" si="4"/>
        <v>5724492</v>
      </c>
      <c r="C54" s="41">
        <f t="shared" si="5"/>
        <v>5311179</v>
      </c>
      <c r="D54" s="41">
        <f t="shared" si="6"/>
        <v>18</v>
      </c>
      <c r="E54" s="42" t="str">
        <f t="shared" si="2"/>
        <v>SANTANDER</v>
      </c>
      <c r="F54" s="42">
        <f t="shared" si="7"/>
        <v>5765916</v>
      </c>
      <c r="G54" s="42">
        <f t="shared" si="8"/>
        <v>5313052</v>
      </c>
    </row>
    <row r="55" spans="1:7" x14ac:dyDescent="0.25">
      <c r="A55" s="42" t="str">
        <f t="shared" si="3"/>
        <v>MARIN Y RIA DE PONTEVEDRA</v>
      </c>
      <c r="B55" s="41">
        <f t="shared" si="4"/>
        <v>1763937</v>
      </c>
      <c r="C55" s="41">
        <f t="shared" si="5"/>
        <v>1645163</v>
      </c>
      <c r="D55" s="41">
        <f t="shared" si="6"/>
        <v>26</v>
      </c>
      <c r="E55" s="42" t="str">
        <f t="shared" si="2"/>
        <v>MALAGA</v>
      </c>
      <c r="F55" s="42">
        <f t="shared" ref="F55:F65" si="9">LOOKUP(E55,$A$38:$A$65,$B$38:$B$65)</f>
        <v>5724492</v>
      </c>
      <c r="G55" s="42">
        <f t="shared" si="8"/>
        <v>5311179</v>
      </c>
    </row>
    <row r="56" spans="1:7" x14ac:dyDescent="0.25">
      <c r="A56" s="42" t="str">
        <f t="shared" si="3"/>
        <v>MELILLA</v>
      </c>
      <c r="B56" s="41">
        <f t="shared" si="4"/>
        <v>746964</v>
      </c>
      <c r="C56" s="41">
        <f t="shared" si="5"/>
        <v>747820</v>
      </c>
      <c r="D56" s="41">
        <f t="shared" si="6"/>
        <v>28</v>
      </c>
      <c r="E56" s="42" t="str">
        <f t="shared" si="2"/>
        <v>AVILES</v>
      </c>
      <c r="F56" s="42">
        <f t="shared" si="9"/>
        <v>5130463</v>
      </c>
      <c r="G56" s="42">
        <f t="shared" si="8"/>
        <v>5509599</v>
      </c>
    </row>
    <row r="57" spans="1:7" x14ac:dyDescent="0.25">
      <c r="A57" s="42" t="str">
        <f t="shared" si="3"/>
        <v>MOTRIL</v>
      </c>
      <c r="B57" s="41">
        <f t="shared" si="4"/>
        <v>2483970</v>
      </c>
      <c r="C57" s="41">
        <f t="shared" si="5"/>
        <v>2615952</v>
      </c>
      <c r="D57" s="41">
        <f t="shared" si="6"/>
        <v>24</v>
      </c>
      <c r="E57" s="42" t="str">
        <f t="shared" si="2"/>
        <v>VIGO</v>
      </c>
      <c r="F57" s="42">
        <f t="shared" si="9"/>
        <v>4632802</v>
      </c>
      <c r="G57" s="42">
        <f t="shared" si="8"/>
        <v>4342337</v>
      </c>
    </row>
    <row r="58" spans="1:7" x14ac:dyDescent="0.25">
      <c r="A58" s="42" t="str">
        <f t="shared" si="3"/>
        <v>PASAIA</v>
      </c>
      <c r="B58" s="41">
        <f t="shared" si="4"/>
        <v>4569357</v>
      </c>
      <c r="C58" s="41">
        <f t="shared" si="5"/>
        <v>5007687</v>
      </c>
      <c r="D58" s="41">
        <f t="shared" si="6"/>
        <v>21</v>
      </c>
      <c r="E58" s="42" t="str">
        <f t="shared" si="2"/>
        <v>PASAIA</v>
      </c>
      <c r="F58" s="42">
        <f t="shared" si="9"/>
        <v>4569357</v>
      </c>
      <c r="G58" s="42">
        <f t="shared" si="8"/>
        <v>5007687</v>
      </c>
    </row>
    <row r="59" spans="1:7" x14ac:dyDescent="0.25">
      <c r="A59" s="42" t="str">
        <f t="shared" si="3"/>
        <v>SANTA CRUZ DE TENERIFE</v>
      </c>
      <c r="B59" s="41">
        <f t="shared" si="4"/>
        <v>17038843</v>
      </c>
      <c r="C59" s="41">
        <f t="shared" si="5"/>
        <v>17163816</v>
      </c>
      <c r="D59" s="41">
        <f t="shared" si="6"/>
        <v>10</v>
      </c>
      <c r="E59" s="42" t="str">
        <f t="shared" si="2"/>
        <v>SEVILLA</v>
      </c>
      <c r="F59" s="42">
        <f t="shared" si="9"/>
        <v>4291969</v>
      </c>
      <c r="G59" s="42">
        <f t="shared" si="8"/>
        <v>4854237</v>
      </c>
    </row>
    <row r="60" spans="1:7" x14ac:dyDescent="0.25">
      <c r="A60" s="42" t="str">
        <f t="shared" si="3"/>
        <v>SANTANDER</v>
      </c>
      <c r="B60" s="41">
        <f t="shared" si="4"/>
        <v>5765916</v>
      </c>
      <c r="C60" s="41">
        <f t="shared" si="5"/>
        <v>5313052</v>
      </c>
      <c r="D60" s="41">
        <f t="shared" si="6"/>
        <v>17</v>
      </c>
      <c r="E60" s="42" t="str">
        <f t="shared" si="2"/>
        <v>ALICANTE</v>
      </c>
      <c r="F60" s="42">
        <f t="shared" si="9"/>
        <v>3390334</v>
      </c>
      <c r="G60" s="42">
        <f t="shared" si="8"/>
        <v>3345655</v>
      </c>
    </row>
    <row r="61" spans="1:7" x14ac:dyDescent="0.25">
      <c r="A61" s="42" t="str">
        <f t="shared" si="3"/>
        <v>SEVILLA</v>
      </c>
      <c r="B61" s="41">
        <f t="shared" si="4"/>
        <v>4291969</v>
      </c>
      <c r="C61" s="41">
        <f t="shared" si="5"/>
        <v>4854237</v>
      </c>
      <c r="D61" s="41">
        <f t="shared" si="6"/>
        <v>22</v>
      </c>
      <c r="E61" s="42" t="str">
        <f t="shared" si="2"/>
        <v>MOTRIL</v>
      </c>
      <c r="F61" s="42">
        <f t="shared" si="9"/>
        <v>2483970</v>
      </c>
      <c r="G61" s="42">
        <f t="shared" si="8"/>
        <v>2615952</v>
      </c>
    </row>
    <row r="62" spans="1:7" x14ac:dyDescent="0.25">
      <c r="A62" s="42" t="str">
        <f t="shared" si="3"/>
        <v>TARRAGONA</v>
      </c>
      <c r="B62" s="41">
        <f t="shared" si="4"/>
        <v>33204187</v>
      </c>
      <c r="C62" s="41">
        <f t="shared" si="5"/>
        <v>28587402</v>
      </c>
      <c r="D62" s="41">
        <f t="shared" si="6"/>
        <v>5</v>
      </c>
      <c r="E62" s="42" t="str">
        <f t="shared" si="2"/>
        <v>CEUTA</v>
      </c>
      <c r="F62" s="42">
        <f t="shared" si="9"/>
        <v>1872566</v>
      </c>
      <c r="G62" s="42">
        <f t="shared" si="8"/>
        <v>1781817</v>
      </c>
    </row>
    <row r="63" spans="1:7" x14ac:dyDescent="0.25">
      <c r="A63" s="42" t="str">
        <f t="shared" si="3"/>
        <v>VALENCIA</v>
      </c>
      <c r="B63" s="41">
        <f t="shared" si="4"/>
        <v>48911313</v>
      </c>
      <c r="C63" s="41">
        <f t="shared" si="5"/>
        <v>43291818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1763937</v>
      </c>
      <c r="G63" s="42">
        <f t="shared" si="8"/>
        <v>1645163</v>
      </c>
    </row>
    <row r="64" spans="1:7" x14ac:dyDescent="0.25">
      <c r="A64" s="42" t="str">
        <f t="shared" si="3"/>
        <v>VIGO</v>
      </c>
      <c r="B64" s="41">
        <f t="shared" si="4"/>
        <v>4632802</v>
      </c>
      <c r="C64" s="41">
        <f t="shared" si="5"/>
        <v>4342337</v>
      </c>
      <c r="D64" s="41">
        <f t="shared" si="6"/>
        <v>20</v>
      </c>
      <c r="E64" s="42" t="str">
        <f t="shared" si="2"/>
        <v>VILAGARCIA</v>
      </c>
      <c r="F64" s="42">
        <f t="shared" si="9"/>
        <v>1056229</v>
      </c>
      <c r="G64" s="42">
        <f t="shared" si="8"/>
        <v>1100895</v>
      </c>
    </row>
    <row r="65" spans="1:7" x14ac:dyDescent="0.25">
      <c r="A65" s="42" t="str">
        <f t="shared" si="3"/>
        <v>VILAGARCIA</v>
      </c>
      <c r="B65" s="41">
        <f t="shared" si="4"/>
        <v>1056229</v>
      </c>
      <c r="C65" s="41">
        <f t="shared" si="5"/>
        <v>1100895</v>
      </c>
      <c r="D65" s="41">
        <f t="shared" si="6"/>
        <v>27</v>
      </c>
      <c r="E65" s="42" t="str">
        <f t="shared" si="2"/>
        <v>MELILLA</v>
      </c>
      <c r="F65" s="42">
        <f t="shared" si="9"/>
        <v>746964</v>
      </c>
      <c r="G65" s="42">
        <f t="shared" si="8"/>
        <v>747820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688872</v>
      </c>
      <c r="C7" s="37">
        <v>639340</v>
      </c>
      <c r="D7" s="37">
        <v>7524901</v>
      </c>
      <c r="E7" s="37">
        <v>7566324</v>
      </c>
      <c r="F7" s="10">
        <f>((E7*100)/D7)-100</f>
        <v>0.55047900297957142</v>
      </c>
      <c r="G7" s="1"/>
      <c r="H7" s="1"/>
      <c r="I7" s="1"/>
    </row>
    <row r="8" spans="1:12" x14ac:dyDescent="0.25">
      <c r="A8" s="11" t="s">
        <v>42</v>
      </c>
      <c r="B8" s="38">
        <v>20235</v>
      </c>
      <c r="C8" s="38">
        <v>6611</v>
      </c>
      <c r="D8" s="38">
        <v>174199</v>
      </c>
      <c r="E8" s="38">
        <v>159004</v>
      </c>
      <c r="F8" s="13">
        <f t="shared" ref="F8:F35" si="0">((E8*100)/D8)-100</f>
        <v>-8.7227825647678827</v>
      </c>
      <c r="G8" s="1"/>
      <c r="H8" s="1"/>
      <c r="I8" s="1"/>
    </row>
    <row r="9" spans="1:12" x14ac:dyDescent="0.25">
      <c r="A9" s="8" t="s">
        <v>43</v>
      </c>
      <c r="B9" s="37">
        <v>1562</v>
      </c>
      <c r="C9" s="37">
        <v>0</v>
      </c>
      <c r="D9" s="37">
        <v>6613</v>
      </c>
      <c r="E9" s="37">
        <v>7846</v>
      </c>
      <c r="F9" s="10">
        <f t="shared" si="0"/>
        <v>18.645092998639043</v>
      </c>
      <c r="G9" s="1"/>
      <c r="H9" s="1"/>
      <c r="I9" s="1"/>
    </row>
    <row r="10" spans="1:12" x14ac:dyDescent="0.25">
      <c r="A10" s="11" t="s">
        <v>44</v>
      </c>
      <c r="B10" s="38">
        <v>64191</v>
      </c>
      <c r="C10" s="38">
        <v>35354</v>
      </c>
      <c r="D10" s="38">
        <v>733295</v>
      </c>
      <c r="E10" s="38">
        <v>563469</v>
      </c>
      <c r="F10" s="13">
        <f t="shared" si="0"/>
        <v>-23.159301508942519</v>
      </c>
      <c r="G10" s="1"/>
      <c r="H10" s="1"/>
      <c r="I10" s="1"/>
    </row>
    <row r="11" spans="1:12" x14ac:dyDescent="0.25">
      <c r="A11" s="8" t="s">
        <v>45</v>
      </c>
      <c r="B11" s="37">
        <v>1588127</v>
      </c>
      <c r="C11" s="37">
        <v>1652830</v>
      </c>
      <c r="D11" s="37">
        <v>18774850</v>
      </c>
      <c r="E11" s="37">
        <v>17656889</v>
      </c>
      <c r="F11" s="10">
        <f t="shared" si="0"/>
        <v>-5.9545668806941165</v>
      </c>
      <c r="G11" s="1"/>
      <c r="H11" s="1"/>
      <c r="I11" s="1"/>
    </row>
    <row r="12" spans="1:12" x14ac:dyDescent="0.25">
      <c r="A12" s="11" t="s">
        <v>46</v>
      </c>
      <c r="B12" s="38">
        <v>4375</v>
      </c>
      <c r="C12" s="38">
        <v>7200</v>
      </c>
      <c r="D12" s="38">
        <v>66314</v>
      </c>
      <c r="E12" s="38">
        <v>70627</v>
      </c>
      <c r="F12" s="13">
        <f t="shared" si="0"/>
        <v>6.5039056609464012</v>
      </c>
      <c r="G12" s="1"/>
      <c r="H12" s="1"/>
      <c r="I12" s="1"/>
    </row>
    <row r="13" spans="1:12" x14ac:dyDescent="0.25">
      <c r="A13" s="8" t="s">
        <v>47</v>
      </c>
      <c r="B13" s="37">
        <v>133494</v>
      </c>
      <c r="C13" s="37">
        <v>186188</v>
      </c>
      <c r="D13" s="37">
        <v>2039443</v>
      </c>
      <c r="E13" s="37">
        <v>2023145</v>
      </c>
      <c r="F13" s="10">
        <f t="shared" si="0"/>
        <v>-0.79913976512214902</v>
      </c>
      <c r="G13" s="1"/>
      <c r="H13" s="1"/>
      <c r="I13" s="1"/>
    </row>
    <row r="14" spans="1:12" x14ac:dyDescent="0.25">
      <c r="A14" s="11" t="s">
        <v>48</v>
      </c>
      <c r="B14" s="38">
        <v>915504</v>
      </c>
      <c r="C14" s="38">
        <v>954920</v>
      </c>
      <c r="D14" s="38">
        <v>9449225</v>
      </c>
      <c r="E14" s="38">
        <v>9879324</v>
      </c>
      <c r="F14" s="13">
        <f t="shared" si="0"/>
        <v>4.5516854556855151</v>
      </c>
      <c r="G14" s="1"/>
      <c r="H14" s="1"/>
      <c r="I14" s="1"/>
    </row>
    <row r="15" spans="1:12" x14ac:dyDescent="0.25">
      <c r="A15" s="8" t="s">
        <v>49</v>
      </c>
      <c r="B15" s="37">
        <v>1626855</v>
      </c>
      <c r="C15" s="37">
        <v>1826845</v>
      </c>
      <c r="D15" s="37">
        <v>20264730</v>
      </c>
      <c r="E15" s="37">
        <v>20495695</v>
      </c>
      <c r="F15" s="10">
        <f t="shared" si="0"/>
        <v>1.1397388467549234</v>
      </c>
      <c r="G15" s="1"/>
      <c r="H15" s="1"/>
      <c r="I15" s="1"/>
    </row>
    <row r="16" spans="1:12" x14ac:dyDescent="0.25">
      <c r="A16" s="11" t="s">
        <v>50</v>
      </c>
      <c r="B16" s="38">
        <v>1602875</v>
      </c>
      <c r="C16" s="38">
        <v>1494876</v>
      </c>
      <c r="D16" s="38">
        <v>17642094</v>
      </c>
      <c r="E16" s="38">
        <v>15604331</v>
      </c>
      <c r="F16" s="13">
        <f t="shared" si="0"/>
        <v>-11.550573304960281</v>
      </c>
      <c r="G16" s="1"/>
      <c r="H16" s="1"/>
      <c r="I16" s="1"/>
    </row>
    <row r="17" spans="1:9" x14ac:dyDescent="0.25">
      <c r="A17" s="8" t="s">
        <v>51</v>
      </c>
      <c r="B17" s="37">
        <v>439678</v>
      </c>
      <c r="C17" s="37">
        <v>666215</v>
      </c>
      <c r="D17" s="37">
        <v>7281547</v>
      </c>
      <c r="E17" s="37">
        <v>6724871</v>
      </c>
      <c r="F17" s="10">
        <f t="shared" si="0"/>
        <v>-7.645023784094235</v>
      </c>
      <c r="G17" s="1"/>
      <c r="H17" s="1"/>
      <c r="I17" s="1"/>
    </row>
    <row r="18" spans="1:9" x14ac:dyDescent="0.25">
      <c r="A18" s="11" t="s">
        <v>52</v>
      </c>
      <c r="B18" s="38">
        <v>62724</v>
      </c>
      <c r="C18" s="38">
        <v>52383</v>
      </c>
      <c r="D18" s="38">
        <v>905720</v>
      </c>
      <c r="E18" s="38">
        <v>916203</v>
      </c>
      <c r="F18" s="13">
        <f t="shared" si="0"/>
        <v>1.1574217197367886</v>
      </c>
      <c r="G18" s="1"/>
      <c r="H18" s="1"/>
      <c r="I18" s="1"/>
    </row>
    <row r="19" spans="1:9" x14ac:dyDescent="0.25">
      <c r="A19" s="8" t="s">
        <v>53</v>
      </c>
      <c r="B19" s="37">
        <v>70832</v>
      </c>
      <c r="C19" s="37">
        <v>72122</v>
      </c>
      <c r="D19" s="37">
        <v>861800</v>
      </c>
      <c r="E19" s="37">
        <v>1319240</v>
      </c>
      <c r="F19" s="10">
        <f t="shared" si="0"/>
        <v>53.079600835460667</v>
      </c>
      <c r="G19" s="1"/>
      <c r="H19" s="1"/>
      <c r="I19" s="1"/>
    </row>
    <row r="20" spans="1:9" x14ac:dyDescent="0.25">
      <c r="A20" s="11" t="s">
        <v>54</v>
      </c>
      <c r="B20" s="38">
        <v>146997</v>
      </c>
      <c r="C20" s="38">
        <v>129646</v>
      </c>
      <c r="D20" s="38">
        <v>1250551</v>
      </c>
      <c r="E20" s="38">
        <v>1326906</v>
      </c>
      <c r="F20" s="13">
        <f t="shared" si="0"/>
        <v>6.1057086036475141</v>
      </c>
      <c r="G20" s="1"/>
      <c r="H20" s="1"/>
      <c r="I20" s="1"/>
    </row>
    <row r="21" spans="1:9" x14ac:dyDescent="0.25">
      <c r="A21" s="8" t="s">
        <v>55</v>
      </c>
      <c r="B21" s="37">
        <v>1089482</v>
      </c>
      <c r="C21" s="37">
        <v>772929</v>
      </c>
      <c r="D21" s="37">
        <v>11744245</v>
      </c>
      <c r="E21" s="37">
        <v>11603125</v>
      </c>
      <c r="F21" s="10">
        <f t="shared" si="0"/>
        <v>-1.2016098097408587</v>
      </c>
      <c r="G21" s="1"/>
      <c r="H21" s="1"/>
      <c r="I21" s="1"/>
    </row>
    <row r="22" spans="1:9" x14ac:dyDescent="0.25">
      <c r="A22" s="11" t="s">
        <v>56</v>
      </c>
      <c r="B22" s="38">
        <v>258026</v>
      </c>
      <c r="C22" s="38">
        <v>440956</v>
      </c>
      <c r="D22" s="38">
        <v>4090477</v>
      </c>
      <c r="E22" s="38">
        <v>4700208</v>
      </c>
      <c r="F22" s="13">
        <f t="shared" si="0"/>
        <v>14.906109972015486</v>
      </c>
      <c r="G22" s="1"/>
      <c r="H22" s="1"/>
      <c r="I22" s="1"/>
    </row>
    <row r="23" spans="1:9" x14ac:dyDescent="0.25">
      <c r="A23" s="8" t="s">
        <v>57</v>
      </c>
      <c r="B23" s="37">
        <v>9664</v>
      </c>
      <c r="C23" s="37">
        <v>12323</v>
      </c>
      <c r="D23" s="37">
        <v>56159</v>
      </c>
      <c r="E23" s="37">
        <v>88758</v>
      </c>
      <c r="F23" s="10">
        <f t="shared" si="0"/>
        <v>58.047686034295481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10</v>
      </c>
      <c r="F24" s="17">
        <f t="shared" si="0"/>
        <v>0</v>
      </c>
      <c r="G24" s="1"/>
      <c r="H24" s="1"/>
      <c r="I24" s="1"/>
    </row>
    <row r="25" spans="1:9" x14ac:dyDescent="0.25">
      <c r="A25" s="8" t="s">
        <v>59</v>
      </c>
      <c r="B25" s="37">
        <v>5986</v>
      </c>
      <c r="C25" s="37">
        <v>3294</v>
      </c>
      <c r="D25" s="37">
        <v>69305</v>
      </c>
      <c r="E25" s="37">
        <v>62211</v>
      </c>
      <c r="F25" s="10">
        <f t="shared" si="0"/>
        <v>-10.235913714739198</v>
      </c>
      <c r="G25" s="1"/>
      <c r="H25" s="1"/>
      <c r="I25" s="1"/>
    </row>
    <row r="26" spans="1:9" x14ac:dyDescent="0.25">
      <c r="A26" s="11" t="s">
        <v>60</v>
      </c>
      <c r="B26" s="38">
        <v>108559</v>
      </c>
      <c r="C26" s="38">
        <v>89938</v>
      </c>
      <c r="D26" s="38">
        <v>1322216</v>
      </c>
      <c r="E26" s="38">
        <v>1370615</v>
      </c>
      <c r="F26" s="13">
        <f t="shared" si="0"/>
        <v>3.660445797055857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559732</v>
      </c>
      <c r="C28" s="38">
        <v>657399</v>
      </c>
      <c r="D28" s="38">
        <v>8747522</v>
      </c>
      <c r="E28" s="38">
        <v>8664389</v>
      </c>
      <c r="F28" s="13">
        <f t="shared" si="0"/>
        <v>-0.95036057068504931</v>
      </c>
      <c r="G28" s="1"/>
      <c r="H28" s="1"/>
      <c r="I28" s="1"/>
    </row>
    <row r="29" spans="1:9" x14ac:dyDescent="0.25">
      <c r="A29" s="8" t="s">
        <v>63</v>
      </c>
      <c r="B29" s="37">
        <v>42114</v>
      </c>
      <c r="C29" s="37">
        <v>20189</v>
      </c>
      <c r="D29" s="37">
        <v>397602</v>
      </c>
      <c r="E29" s="37">
        <v>390534</v>
      </c>
      <c r="F29" s="10">
        <f t="shared" si="0"/>
        <v>-1.7776570540389685</v>
      </c>
      <c r="G29" s="1"/>
      <c r="H29" s="1"/>
      <c r="I29" s="1"/>
    </row>
    <row r="30" spans="1:9" x14ac:dyDescent="0.25">
      <c r="A30" s="11" t="s">
        <v>64</v>
      </c>
      <c r="B30" s="38">
        <v>30945</v>
      </c>
      <c r="C30" s="38">
        <v>35404</v>
      </c>
      <c r="D30" s="38">
        <v>329681</v>
      </c>
      <c r="E30" s="38">
        <v>283252</v>
      </c>
      <c r="F30" s="13">
        <f t="shared" si="0"/>
        <v>-14.08300751332348</v>
      </c>
      <c r="G30" s="1"/>
      <c r="H30" s="1"/>
      <c r="I30" s="1"/>
    </row>
    <row r="31" spans="1:9" x14ac:dyDescent="0.25">
      <c r="A31" s="8" t="s">
        <v>65</v>
      </c>
      <c r="B31" s="37">
        <v>1484914</v>
      </c>
      <c r="C31" s="37">
        <v>1764432</v>
      </c>
      <c r="D31" s="37">
        <v>16905380</v>
      </c>
      <c r="E31" s="37">
        <v>19217947</v>
      </c>
      <c r="F31" s="10">
        <f t="shared" si="0"/>
        <v>13.679473635020329</v>
      </c>
      <c r="G31" s="1"/>
      <c r="H31" s="1"/>
      <c r="I31" s="1"/>
    </row>
    <row r="32" spans="1:9" x14ac:dyDescent="0.25">
      <c r="A32" s="11" t="s">
        <v>66</v>
      </c>
      <c r="B32" s="38">
        <v>436226</v>
      </c>
      <c r="C32" s="38">
        <v>487200</v>
      </c>
      <c r="D32" s="38">
        <v>3930936</v>
      </c>
      <c r="E32" s="38">
        <v>5008858</v>
      </c>
      <c r="F32" s="13">
        <f t="shared" si="0"/>
        <v>27.421509787999597</v>
      </c>
      <c r="G32" s="1"/>
      <c r="H32" s="1"/>
      <c r="I32" s="1"/>
    </row>
    <row r="33" spans="1:9" x14ac:dyDescent="0.25">
      <c r="A33" s="8" t="s">
        <v>67</v>
      </c>
      <c r="B33" s="37">
        <v>8322</v>
      </c>
      <c r="C33" s="37">
        <v>6089</v>
      </c>
      <c r="D33" s="37">
        <v>89225</v>
      </c>
      <c r="E33" s="37">
        <v>73672</v>
      </c>
      <c r="F33" s="10">
        <f t="shared" si="0"/>
        <v>-17.431213224993002</v>
      </c>
      <c r="G33" s="1"/>
      <c r="H33" s="1"/>
      <c r="I33" s="1"/>
    </row>
    <row r="34" spans="1:9" x14ac:dyDescent="0.25">
      <c r="A34" s="11" t="s">
        <v>68</v>
      </c>
      <c r="B34" s="38">
        <v>40286</v>
      </c>
      <c r="C34" s="38">
        <v>43096</v>
      </c>
      <c r="D34" s="38">
        <v>319344</v>
      </c>
      <c r="E34" s="38">
        <v>365842</v>
      </c>
      <c r="F34" s="13">
        <f t="shared" si="0"/>
        <v>14.560473971641869</v>
      </c>
      <c r="G34" s="1"/>
      <c r="H34" s="1"/>
      <c r="I34" s="1"/>
    </row>
    <row r="35" spans="1:9" x14ac:dyDescent="0.25">
      <c r="A35" s="14" t="s">
        <v>69</v>
      </c>
      <c r="B35" s="15">
        <f>SUM(B7:B34)</f>
        <v>11440577</v>
      </c>
      <c r="C35" s="15">
        <f t="shared" ref="C35:E35" si="1">SUM(C7:C34)</f>
        <v>12057779</v>
      </c>
      <c r="D35" s="15">
        <f t="shared" si="1"/>
        <v>134977384</v>
      </c>
      <c r="E35" s="15">
        <f t="shared" si="1"/>
        <v>136143295</v>
      </c>
      <c r="F35" s="16">
        <f t="shared" si="0"/>
        <v>0.86378248373816291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7566324</v>
      </c>
      <c r="C38" s="41">
        <f>D7</f>
        <v>7524901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20495695</v>
      </c>
      <c r="G38" s="42">
        <f>LOOKUP(E38,$A$38:$A$65,$C$38:$C$65)</f>
        <v>20264730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159004</v>
      </c>
      <c r="C39" s="41">
        <f t="shared" ref="C39:C65" si="5">D8</f>
        <v>174199</v>
      </c>
      <c r="D39" s="41">
        <f t="shared" ref="D39:D65" si="6">_xlfn.RANK.EQ(B39,$B$38:$B$65)+COUNTIF($B$38:$B$65,B39)-1</f>
        <v>21</v>
      </c>
      <c r="E39" s="42" t="str">
        <f t="shared" si="2"/>
        <v>TARRAGONA</v>
      </c>
      <c r="F39" s="42">
        <f t="shared" ref="F39:F54" si="7">LOOKUP(E39,$A$38:$A$65,$B$38:$B$65)</f>
        <v>19217947</v>
      </c>
      <c r="G39" s="42">
        <f t="shared" ref="G39:G65" si="8">LOOKUP(E39,$A$38:$A$65,$C$38:$C$65)</f>
        <v>16905380</v>
      </c>
    </row>
    <row r="40" spans="1:9" x14ac:dyDescent="0.25">
      <c r="A40" s="42" t="str">
        <f t="shared" si="3"/>
        <v>ALMERIA</v>
      </c>
      <c r="B40" s="41">
        <f t="shared" si="4"/>
        <v>7846</v>
      </c>
      <c r="C40" s="41">
        <f t="shared" si="5"/>
        <v>6613</v>
      </c>
      <c r="D40" s="41">
        <f t="shared" si="6"/>
        <v>26</v>
      </c>
      <c r="E40" s="42" t="str">
        <f t="shared" si="2"/>
        <v>BAHIA DE ALGECIRAS</v>
      </c>
      <c r="F40" s="42">
        <f t="shared" si="7"/>
        <v>17656889</v>
      </c>
      <c r="G40" s="42">
        <f t="shared" si="8"/>
        <v>18774850</v>
      </c>
    </row>
    <row r="41" spans="1:9" x14ac:dyDescent="0.25">
      <c r="A41" s="42" t="str">
        <f t="shared" si="3"/>
        <v>AVILES</v>
      </c>
      <c r="B41" s="41">
        <f t="shared" si="4"/>
        <v>563469</v>
      </c>
      <c r="C41" s="41">
        <f t="shared" si="5"/>
        <v>733295</v>
      </c>
      <c r="D41" s="41">
        <f t="shared" si="6"/>
        <v>17</v>
      </c>
      <c r="E41" s="42" t="str">
        <f t="shared" si="2"/>
        <v>CARTAGENA</v>
      </c>
      <c r="F41" s="42">
        <f t="shared" si="7"/>
        <v>15604331</v>
      </c>
      <c r="G41" s="42">
        <f t="shared" si="8"/>
        <v>17642094</v>
      </c>
    </row>
    <row r="42" spans="1:9" x14ac:dyDescent="0.25">
      <c r="A42" s="42" t="str">
        <f t="shared" si="3"/>
        <v>BAHIA DE ALGECIRAS</v>
      </c>
      <c r="B42" s="41">
        <f t="shared" si="4"/>
        <v>17656889</v>
      </c>
      <c r="C42" s="41">
        <f t="shared" si="5"/>
        <v>18774850</v>
      </c>
      <c r="D42" s="41">
        <f t="shared" si="6"/>
        <v>3</v>
      </c>
      <c r="E42" s="42" t="str">
        <f t="shared" si="2"/>
        <v>HUELVA</v>
      </c>
      <c r="F42" s="42">
        <f t="shared" si="7"/>
        <v>11603125</v>
      </c>
      <c r="G42" s="42">
        <f t="shared" si="8"/>
        <v>11744245</v>
      </c>
    </row>
    <row r="43" spans="1:9" x14ac:dyDescent="0.25">
      <c r="A43" s="42" t="str">
        <f t="shared" si="3"/>
        <v>BAHIA DE CADIZ</v>
      </c>
      <c r="B43" s="41">
        <f t="shared" si="4"/>
        <v>70627</v>
      </c>
      <c r="C43" s="41">
        <f t="shared" si="5"/>
        <v>66314</v>
      </c>
      <c r="D43" s="41">
        <f t="shared" si="6"/>
        <v>24</v>
      </c>
      <c r="E43" s="42" t="str">
        <f t="shared" si="2"/>
        <v>BARCELONA</v>
      </c>
      <c r="F43" s="42">
        <f t="shared" si="7"/>
        <v>9879324</v>
      </c>
      <c r="G43" s="42">
        <f t="shared" si="8"/>
        <v>9449225</v>
      </c>
    </row>
    <row r="44" spans="1:9" x14ac:dyDescent="0.25">
      <c r="A44" s="42" t="str">
        <f t="shared" si="3"/>
        <v>BALEARES</v>
      </c>
      <c r="B44" s="41">
        <f t="shared" si="4"/>
        <v>2023145</v>
      </c>
      <c r="C44" s="41">
        <f t="shared" si="5"/>
        <v>2039443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8664389</v>
      </c>
      <c r="G44" s="42">
        <f t="shared" si="8"/>
        <v>8747522</v>
      </c>
    </row>
    <row r="45" spans="1:9" x14ac:dyDescent="0.25">
      <c r="A45" s="42" t="str">
        <f t="shared" si="3"/>
        <v>BARCELONA</v>
      </c>
      <c r="B45" s="41">
        <f t="shared" si="4"/>
        <v>9879324</v>
      </c>
      <c r="C45" s="41">
        <f t="shared" si="5"/>
        <v>9449225</v>
      </c>
      <c r="D45" s="41">
        <f t="shared" si="6"/>
        <v>6</v>
      </c>
      <c r="E45" s="42" t="str">
        <f t="shared" si="2"/>
        <v>A CORUÑA</v>
      </c>
      <c r="F45" s="42">
        <f t="shared" si="7"/>
        <v>7566324</v>
      </c>
      <c r="G45" s="42">
        <f t="shared" si="8"/>
        <v>7524901</v>
      </c>
    </row>
    <row r="46" spans="1:9" x14ac:dyDescent="0.25">
      <c r="A46" s="42" t="str">
        <f t="shared" si="3"/>
        <v>BILBAO</v>
      </c>
      <c r="B46" s="41">
        <f t="shared" si="4"/>
        <v>20495695</v>
      </c>
      <c r="C46" s="41">
        <f t="shared" si="5"/>
        <v>20264730</v>
      </c>
      <c r="D46" s="41">
        <f t="shared" si="6"/>
        <v>1</v>
      </c>
      <c r="E46" s="42" t="str">
        <f t="shared" si="2"/>
        <v>CASTELLON</v>
      </c>
      <c r="F46" s="42">
        <f t="shared" si="7"/>
        <v>6724871</v>
      </c>
      <c r="G46" s="42">
        <f t="shared" si="8"/>
        <v>7281547</v>
      </c>
    </row>
    <row r="47" spans="1:9" x14ac:dyDescent="0.25">
      <c r="A47" s="42" t="str">
        <f t="shared" si="3"/>
        <v>CARTAGENA</v>
      </c>
      <c r="B47" s="41">
        <f t="shared" si="4"/>
        <v>15604331</v>
      </c>
      <c r="C47" s="41">
        <f t="shared" si="5"/>
        <v>17642094</v>
      </c>
      <c r="D47" s="41">
        <f t="shared" si="6"/>
        <v>4</v>
      </c>
      <c r="E47" s="42" t="str">
        <f t="shared" si="2"/>
        <v>VALENCIA</v>
      </c>
      <c r="F47" s="42">
        <f t="shared" si="7"/>
        <v>5008858</v>
      </c>
      <c r="G47" s="42">
        <f t="shared" si="8"/>
        <v>3930936</v>
      </c>
    </row>
    <row r="48" spans="1:9" x14ac:dyDescent="0.25">
      <c r="A48" s="42" t="str">
        <f t="shared" si="3"/>
        <v>CASTELLON</v>
      </c>
      <c r="B48" s="41">
        <f t="shared" si="4"/>
        <v>6724871</v>
      </c>
      <c r="C48" s="41">
        <f t="shared" si="5"/>
        <v>7281547</v>
      </c>
      <c r="D48" s="41">
        <f t="shared" si="6"/>
        <v>9</v>
      </c>
      <c r="E48" s="42" t="str">
        <f t="shared" si="2"/>
        <v>LAS PALMAS</v>
      </c>
      <c r="F48" s="42">
        <f t="shared" si="7"/>
        <v>4700208</v>
      </c>
      <c r="G48" s="42">
        <f t="shared" si="8"/>
        <v>4090477</v>
      </c>
    </row>
    <row r="49" spans="1:7" x14ac:dyDescent="0.25">
      <c r="A49" s="42" t="str">
        <f t="shared" si="3"/>
        <v>CEUTA</v>
      </c>
      <c r="B49" s="41">
        <f t="shared" si="4"/>
        <v>916203</v>
      </c>
      <c r="C49" s="41">
        <f t="shared" si="5"/>
        <v>905720</v>
      </c>
      <c r="D49" s="41">
        <f t="shared" si="6"/>
        <v>16</v>
      </c>
      <c r="E49" s="42" t="str">
        <f t="shared" si="2"/>
        <v>BALEARES</v>
      </c>
      <c r="F49" s="42">
        <f t="shared" si="7"/>
        <v>2023145</v>
      </c>
      <c r="G49" s="42">
        <f t="shared" si="8"/>
        <v>2039443</v>
      </c>
    </row>
    <row r="50" spans="1:7" x14ac:dyDescent="0.25">
      <c r="A50" s="42" t="str">
        <f t="shared" si="3"/>
        <v>FERROL-SAN CIBRAO</v>
      </c>
      <c r="B50" s="41">
        <f t="shared" si="4"/>
        <v>1319240</v>
      </c>
      <c r="C50" s="41">
        <f t="shared" si="5"/>
        <v>861800</v>
      </c>
      <c r="D50" s="41">
        <f t="shared" si="6"/>
        <v>15</v>
      </c>
      <c r="E50" s="42" t="str">
        <f t="shared" si="2"/>
        <v>MOTRIL</v>
      </c>
      <c r="F50" s="42">
        <f t="shared" si="7"/>
        <v>1370615</v>
      </c>
      <c r="G50" s="42">
        <f t="shared" si="8"/>
        <v>1322216</v>
      </c>
    </row>
    <row r="51" spans="1:7" x14ac:dyDescent="0.25">
      <c r="A51" s="42" t="str">
        <f t="shared" si="3"/>
        <v>GIJON</v>
      </c>
      <c r="B51" s="41">
        <f t="shared" si="4"/>
        <v>1326906</v>
      </c>
      <c r="C51" s="41">
        <f t="shared" si="5"/>
        <v>1250551</v>
      </c>
      <c r="D51" s="41">
        <f t="shared" si="6"/>
        <v>14</v>
      </c>
      <c r="E51" s="42" t="str">
        <f t="shared" si="2"/>
        <v>GIJON</v>
      </c>
      <c r="F51" s="42">
        <f t="shared" si="7"/>
        <v>1326906</v>
      </c>
      <c r="G51" s="42">
        <f t="shared" si="8"/>
        <v>1250551</v>
      </c>
    </row>
    <row r="52" spans="1:7" x14ac:dyDescent="0.25">
      <c r="A52" s="42" t="str">
        <f t="shared" si="3"/>
        <v>HUELVA</v>
      </c>
      <c r="B52" s="41">
        <f t="shared" si="4"/>
        <v>11603125</v>
      </c>
      <c r="C52" s="41">
        <f t="shared" si="5"/>
        <v>11744245</v>
      </c>
      <c r="D52" s="41">
        <f t="shared" si="6"/>
        <v>5</v>
      </c>
      <c r="E52" s="42" t="str">
        <f t="shared" si="2"/>
        <v>FERROL-SAN CIBRAO</v>
      </c>
      <c r="F52" s="42">
        <f t="shared" si="7"/>
        <v>1319240</v>
      </c>
      <c r="G52" s="42">
        <f t="shared" si="8"/>
        <v>861800</v>
      </c>
    </row>
    <row r="53" spans="1:7" x14ac:dyDescent="0.25">
      <c r="A53" s="42" t="str">
        <f t="shared" si="3"/>
        <v>LAS PALMAS</v>
      </c>
      <c r="B53" s="41">
        <f t="shared" si="4"/>
        <v>4700208</v>
      </c>
      <c r="C53" s="41">
        <f t="shared" si="5"/>
        <v>4090477</v>
      </c>
      <c r="D53" s="41">
        <f t="shared" si="6"/>
        <v>11</v>
      </c>
      <c r="E53" s="42" t="str">
        <f t="shared" si="2"/>
        <v>CEUTA</v>
      </c>
      <c r="F53" s="42">
        <f t="shared" si="7"/>
        <v>916203</v>
      </c>
      <c r="G53" s="42">
        <f t="shared" si="8"/>
        <v>905720</v>
      </c>
    </row>
    <row r="54" spans="1:7" x14ac:dyDescent="0.25">
      <c r="A54" s="42" t="str">
        <f t="shared" si="3"/>
        <v>MALAGA</v>
      </c>
      <c r="B54" s="41">
        <f t="shared" si="4"/>
        <v>88758</v>
      </c>
      <c r="C54" s="41">
        <f t="shared" si="5"/>
        <v>56159</v>
      </c>
      <c r="D54" s="41">
        <f t="shared" si="6"/>
        <v>22</v>
      </c>
      <c r="E54" s="42" t="str">
        <f t="shared" si="2"/>
        <v>AVILES</v>
      </c>
      <c r="F54" s="42">
        <f t="shared" si="7"/>
        <v>563469</v>
      </c>
      <c r="G54" s="42">
        <f t="shared" si="8"/>
        <v>733295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10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390534</v>
      </c>
      <c r="G55" s="42">
        <f t="shared" si="8"/>
        <v>397602</v>
      </c>
    </row>
    <row r="56" spans="1:7" x14ac:dyDescent="0.25">
      <c r="A56" s="42" t="str">
        <f t="shared" si="3"/>
        <v>MELILLA</v>
      </c>
      <c r="B56" s="41">
        <f t="shared" si="4"/>
        <v>62211</v>
      </c>
      <c r="C56" s="41">
        <f t="shared" si="5"/>
        <v>69305</v>
      </c>
      <c r="D56" s="41">
        <f t="shared" si="6"/>
        <v>25</v>
      </c>
      <c r="E56" s="42" t="str">
        <f t="shared" si="2"/>
        <v>VILAGARCIA</v>
      </c>
      <c r="F56" s="42">
        <f t="shared" si="9"/>
        <v>365842</v>
      </c>
      <c r="G56" s="42">
        <f t="shared" si="8"/>
        <v>319344</v>
      </c>
    </row>
    <row r="57" spans="1:7" x14ac:dyDescent="0.25">
      <c r="A57" s="42" t="str">
        <f t="shared" si="3"/>
        <v>MOTRIL</v>
      </c>
      <c r="B57" s="41">
        <f t="shared" si="4"/>
        <v>1370615</v>
      </c>
      <c r="C57" s="41">
        <f t="shared" si="5"/>
        <v>1322216</v>
      </c>
      <c r="D57" s="41">
        <f t="shared" si="6"/>
        <v>13</v>
      </c>
      <c r="E57" s="42" t="str">
        <f t="shared" si="2"/>
        <v>SEVILLA</v>
      </c>
      <c r="F57" s="42">
        <f t="shared" si="9"/>
        <v>283252</v>
      </c>
      <c r="G57" s="42">
        <f t="shared" si="8"/>
        <v>329681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159004</v>
      </c>
      <c r="G58" s="42">
        <f t="shared" si="8"/>
        <v>174199</v>
      </c>
    </row>
    <row r="59" spans="1:7" x14ac:dyDescent="0.25">
      <c r="A59" s="42" t="str">
        <f t="shared" si="3"/>
        <v>SANTA CRUZ DE TENERIFE</v>
      </c>
      <c r="B59" s="41">
        <f t="shared" si="4"/>
        <v>8664389</v>
      </c>
      <c r="C59" s="41">
        <f t="shared" si="5"/>
        <v>8747522</v>
      </c>
      <c r="D59" s="41">
        <f t="shared" si="6"/>
        <v>7</v>
      </c>
      <c r="E59" s="42" t="str">
        <f t="shared" si="2"/>
        <v>MALAGA</v>
      </c>
      <c r="F59" s="42">
        <f t="shared" si="9"/>
        <v>88758</v>
      </c>
      <c r="G59" s="42">
        <f t="shared" si="8"/>
        <v>56159</v>
      </c>
    </row>
    <row r="60" spans="1:7" x14ac:dyDescent="0.25">
      <c r="A60" s="42" t="str">
        <f t="shared" si="3"/>
        <v>SANTANDER</v>
      </c>
      <c r="B60" s="41">
        <f t="shared" si="4"/>
        <v>390534</v>
      </c>
      <c r="C60" s="41">
        <f t="shared" si="5"/>
        <v>397602</v>
      </c>
      <c r="D60" s="41">
        <f t="shared" si="6"/>
        <v>18</v>
      </c>
      <c r="E60" s="42" t="str">
        <f t="shared" si="2"/>
        <v>VIGO</v>
      </c>
      <c r="F60" s="42">
        <f t="shared" si="9"/>
        <v>73672</v>
      </c>
      <c r="G60" s="42">
        <f t="shared" si="8"/>
        <v>89225</v>
      </c>
    </row>
    <row r="61" spans="1:7" x14ac:dyDescent="0.25">
      <c r="A61" s="42" t="str">
        <f t="shared" si="3"/>
        <v>SEVILLA</v>
      </c>
      <c r="B61" s="41">
        <f t="shared" si="4"/>
        <v>283252</v>
      </c>
      <c r="C61" s="41">
        <f t="shared" si="5"/>
        <v>329681</v>
      </c>
      <c r="D61" s="41">
        <f t="shared" si="6"/>
        <v>20</v>
      </c>
      <c r="E61" s="42" t="str">
        <f t="shared" si="2"/>
        <v>BAHIA DE CADIZ</v>
      </c>
      <c r="F61" s="42">
        <f t="shared" si="9"/>
        <v>70627</v>
      </c>
      <c r="G61" s="42">
        <f t="shared" si="8"/>
        <v>66314</v>
      </c>
    </row>
    <row r="62" spans="1:7" x14ac:dyDescent="0.25">
      <c r="A62" s="42" t="str">
        <f t="shared" si="3"/>
        <v>TARRAGONA</v>
      </c>
      <c r="B62" s="41">
        <f t="shared" si="4"/>
        <v>19217947</v>
      </c>
      <c r="C62" s="41">
        <f t="shared" si="5"/>
        <v>16905380</v>
      </c>
      <c r="D62" s="41">
        <f t="shared" si="6"/>
        <v>2</v>
      </c>
      <c r="E62" s="42" t="str">
        <f t="shared" si="2"/>
        <v>MELILLA</v>
      </c>
      <c r="F62" s="42">
        <f t="shared" si="9"/>
        <v>62211</v>
      </c>
      <c r="G62" s="42">
        <f t="shared" si="8"/>
        <v>69305</v>
      </c>
    </row>
    <row r="63" spans="1:7" x14ac:dyDescent="0.25">
      <c r="A63" s="42" t="str">
        <f t="shared" si="3"/>
        <v>VALENCIA</v>
      </c>
      <c r="B63" s="41">
        <f t="shared" si="4"/>
        <v>5008858</v>
      </c>
      <c r="C63" s="41">
        <f t="shared" si="5"/>
        <v>3930936</v>
      </c>
      <c r="D63" s="41">
        <f t="shared" si="6"/>
        <v>10</v>
      </c>
      <c r="E63" s="42" t="str">
        <f t="shared" si="2"/>
        <v>ALMERIA</v>
      </c>
      <c r="F63" s="42">
        <f t="shared" si="9"/>
        <v>7846</v>
      </c>
      <c r="G63" s="42">
        <f t="shared" si="8"/>
        <v>6613</v>
      </c>
    </row>
    <row r="64" spans="1:7" x14ac:dyDescent="0.25">
      <c r="A64" s="42" t="str">
        <f t="shared" si="3"/>
        <v>VIGO</v>
      </c>
      <c r="B64" s="41">
        <f t="shared" si="4"/>
        <v>73672</v>
      </c>
      <c r="C64" s="41">
        <f t="shared" si="5"/>
        <v>89225</v>
      </c>
      <c r="D64" s="41">
        <f t="shared" si="6"/>
        <v>23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10</v>
      </c>
    </row>
    <row r="65" spans="1:7" x14ac:dyDescent="0.25">
      <c r="A65" s="42" t="str">
        <f t="shared" si="3"/>
        <v>VILAGARCIA</v>
      </c>
      <c r="B65" s="41">
        <f t="shared" si="4"/>
        <v>365842</v>
      </c>
      <c r="C65" s="41">
        <f t="shared" si="5"/>
        <v>319344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19">
        <v>417268</v>
      </c>
      <c r="C7" s="19">
        <v>415371</v>
      </c>
      <c r="D7" s="19">
        <v>3837985</v>
      </c>
      <c r="E7" s="19">
        <v>3851465</v>
      </c>
      <c r="F7" s="10">
        <f>((E7*100)/D7)-100</f>
        <v>0.35122596883520885</v>
      </c>
      <c r="G7" s="1"/>
      <c r="H7" s="1"/>
      <c r="I7" s="1"/>
    </row>
    <row r="8" spans="1:12" x14ac:dyDescent="0.25">
      <c r="A8" s="11" t="s">
        <v>42</v>
      </c>
      <c r="B8" s="20">
        <v>179378</v>
      </c>
      <c r="C8" s="20">
        <v>83527</v>
      </c>
      <c r="D8" s="20">
        <v>1518261</v>
      </c>
      <c r="E8" s="20">
        <v>1514584</v>
      </c>
      <c r="F8" s="13">
        <f t="shared" ref="F8:F35" si="0">((E8*100)/D8)-100</f>
        <v>-0.24218497346635104</v>
      </c>
      <c r="G8" s="1"/>
      <c r="H8" s="1"/>
      <c r="I8" s="1"/>
    </row>
    <row r="9" spans="1:12" x14ac:dyDescent="0.25">
      <c r="A9" s="8" t="s">
        <v>43</v>
      </c>
      <c r="B9" s="19">
        <v>611347</v>
      </c>
      <c r="C9" s="19">
        <v>720486</v>
      </c>
      <c r="D9" s="19">
        <v>5516598</v>
      </c>
      <c r="E9" s="19">
        <v>5484941</v>
      </c>
      <c r="F9" s="10">
        <f t="shared" si="0"/>
        <v>-0.57385004308814302</v>
      </c>
      <c r="G9" s="1"/>
      <c r="H9" s="1"/>
      <c r="I9" s="1"/>
    </row>
    <row r="10" spans="1:12" x14ac:dyDescent="0.25">
      <c r="A10" s="11" t="s">
        <v>44</v>
      </c>
      <c r="B10" s="20">
        <v>277518</v>
      </c>
      <c r="C10" s="20">
        <v>331108</v>
      </c>
      <c r="D10" s="20">
        <v>3378136</v>
      </c>
      <c r="E10" s="20">
        <v>3160325</v>
      </c>
      <c r="F10" s="13">
        <f t="shared" si="0"/>
        <v>-6.4476681815060175</v>
      </c>
      <c r="G10" s="1"/>
      <c r="H10" s="1"/>
      <c r="I10" s="1"/>
    </row>
    <row r="11" spans="1:12" x14ac:dyDescent="0.25">
      <c r="A11" s="8" t="s">
        <v>45</v>
      </c>
      <c r="B11" s="19">
        <v>243612</v>
      </c>
      <c r="C11" s="19">
        <v>129798</v>
      </c>
      <c r="D11" s="19">
        <v>2430262</v>
      </c>
      <c r="E11" s="19">
        <v>2421893</v>
      </c>
      <c r="F11" s="10">
        <f t="shared" si="0"/>
        <v>-0.34436616298982869</v>
      </c>
      <c r="G11" s="1"/>
      <c r="H11" s="1"/>
      <c r="I11" s="1"/>
    </row>
    <row r="12" spans="1:12" x14ac:dyDescent="0.25">
      <c r="A12" s="11" t="s">
        <v>46</v>
      </c>
      <c r="B12" s="20">
        <v>198201</v>
      </c>
      <c r="C12" s="20">
        <v>446629</v>
      </c>
      <c r="D12" s="20">
        <v>2535528</v>
      </c>
      <c r="E12" s="20">
        <v>4241960</v>
      </c>
      <c r="F12" s="13">
        <f t="shared" si="0"/>
        <v>67.300854102183052</v>
      </c>
      <c r="G12" s="1"/>
      <c r="H12" s="1"/>
      <c r="I12" s="1"/>
    </row>
    <row r="13" spans="1:12" x14ac:dyDescent="0.25">
      <c r="A13" s="8" t="s">
        <v>47</v>
      </c>
      <c r="B13" s="19">
        <v>173779</v>
      </c>
      <c r="C13" s="19">
        <v>195993</v>
      </c>
      <c r="D13" s="19">
        <v>2036122</v>
      </c>
      <c r="E13" s="19">
        <v>2139584</v>
      </c>
      <c r="F13" s="10">
        <f t="shared" si="0"/>
        <v>5.0813261680783341</v>
      </c>
      <c r="G13" s="1"/>
      <c r="H13" s="1"/>
      <c r="I13" s="1"/>
    </row>
    <row r="14" spans="1:12" x14ac:dyDescent="0.25">
      <c r="A14" s="11" t="s">
        <v>48</v>
      </c>
      <c r="B14" s="20">
        <v>386616</v>
      </c>
      <c r="C14" s="20">
        <v>359379</v>
      </c>
      <c r="D14" s="20">
        <v>3845816</v>
      </c>
      <c r="E14" s="20">
        <v>3619842</v>
      </c>
      <c r="F14" s="13">
        <f t="shared" si="0"/>
        <v>-5.8758401337973538</v>
      </c>
      <c r="G14" s="1"/>
      <c r="H14" s="1"/>
      <c r="I14" s="1"/>
    </row>
    <row r="15" spans="1:12" x14ac:dyDescent="0.25">
      <c r="A15" s="8" t="s">
        <v>49</v>
      </c>
      <c r="B15" s="19">
        <v>531006</v>
      </c>
      <c r="C15" s="19">
        <v>559400</v>
      </c>
      <c r="D15" s="19">
        <v>4999267</v>
      </c>
      <c r="E15" s="19">
        <v>5188177</v>
      </c>
      <c r="F15" s="10">
        <f t="shared" si="0"/>
        <v>3.7787539653313189</v>
      </c>
      <c r="G15" s="1"/>
      <c r="H15" s="1"/>
      <c r="I15" s="1"/>
    </row>
    <row r="16" spans="1:12" x14ac:dyDescent="0.25">
      <c r="A16" s="11" t="s">
        <v>50</v>
      </c>
      <c r="B16" s="20">
        <v>372631</v>
      </c>
      <c r="C16" s="20">
        <v>592331</v>
      </c>
      <c r="D16" s="20">
        <v>4745972</v>
      </c>
      <c r="E16" s="20">
        <v>4982576</v>
      </c>
      <c r="F16" s="13">
        <f t="shared" si="0"/>
        <v>4.9853644311428695</v>
      </c>
      <c r="G16" s="1"/>
      <c r="H16" s="1"/>
      <c r="I16" s="1"/>
    </row>
    <row r="17" spans="1:9" x14ac:dyDescent="0.25">
      <c r="A17" s="8" t="s">
        <v>51</v>
      </c>
      <c r="B17" s="19">
        <v>328959</v>
      </c>
      <c r="C17" s="19">
        <v>366614</v>
      </c>
      <c r="D17" s="19">
        <v>3215134</v>
      </c>
      <c r="E17" s="19">
        <v>3677361</v>
      </c>
      <c r="F17" s="10">
        <f t="shared" si="0"/>
        <v>14.376601410703259</v>
      </c>
      <c r="G17" s="1"/>
      <c r="H17" s="1"/>
      <c r="I17" s="1"/>
    </row>
    <row r="18" spans="1:9" x14ac:dyDescent="0.25">
      <c r="A18" s="11" t="s">
        <v>52</v>
      </c>
      <c r="B18" s="20">
        <v>5368</v>
      </c>
      <c r="C18" s="20">
        <v>6452</v>
      </c>
      <c r="D18" s="20">
        <v>60631</v>
      </c>
      <c r="E18" s="20">
        <v>70697</v>
      </c>
      <c r="F18" s="13">
        <f t="shared" si="0"/>
        <v>16.602068248915572</v>
      </c>
      <c r="G18" s="1"/>
      <c r="H18" s="1"/>
      <c r="I18" s="1"/>
    </row>
    <row r="19" spans="1:9" x14ac:dyDescent="0.25">
      <c r="A19" s="8" t="s">
        <v>53</v>
      </c>
      <c r="B19" s="19">
        <v>803516</v>
      </c>
      <c r="C19" s="19">
        <v>867139</v>
      </c>
      <c r="D19" s="19">
        <v>8094451</v>
      </c>
      <c r="E19" s="19">
        <v>8056531</v>
      </c>
      <c r="F19" s="10">
        <f t="shared" si="0"/>
        <v>-0.4684690783846861</v>
      </c>
      <c r="G19" s="1"/>
      <c r="H19" s="1"/>
      <c r="I19" s="1"/>
    </row>
    <row r="20" spans="1:9" x14ac:dyDescent="0.25">
      <c r="A20" s="11" t="s">
        <v>54</v>
      </c>
      <c r="B20" s="20">
        <v>1617016</v>
      </c>
      <c r="C20" s="20">
        <v>1629997</v>
      </c>
      <c r="D20" s="20">
        <v>16857458</v>
      </c>
      <c r="E20" s="20">
        <v>16870038</v>
      </c>
      <c r="F20" s="13">
        <f t="shared" si="0"/>
        <v>7.4625723522487419E-2</v>
      </c>
      <c r="G20" s="1"/>
      <c r="H20" s="1"/>
      <c r="I20" s="1"/>
    </row>
    <row r="21" spans="1:9" x14ac:dyDescent="0.25">
      <c r="A21" s="8" t="s">
        <v>55</v>
      </c>
      <c r="B21" s="19">
        <v>672040</v>
      </c>
      <c r="C21" s="19">
        <v>847533</v>
      </c>
      <c r="D21" s="19">
        <v>6421363</v>
      </c>
      <c r="E21" s="19">
        <v>6425285</v>
      </c>
      <c r="F21" s="10">
        <f t="shared" si="0"/>
        <v>6.1077375628812547E-2</v>
      </c>
      <c r="G21" s="1"/>
      <c r="H21" s="1"/>
      <c r="I21" s="1"/>
    </row>
    <row r="22" spans="1:9" x14ac:dyDescent="0.25">
      <c r="A22" s="11" t="s">
        <v>56</v>
      </c>
      <c r="B22" s="20">
        <v>134842</v>
      </c>
      <c r="C22" s="20">
        <v>132767</v>
      </c>
      <c r="D22" s="20">
        <v>1526065</v>
      </c>
      <c r="E22" s="20">
        <v>1552647</v>
      </c>
      <c r="F22" s="13">
        <f t="shared" si="0"/>
        <v>1.7418655168685433</v>
      </c>
      <c r="G22" s="1"/>
      <c r="H22" s="1"/>
      <c r="I22" s="1"/>
    </row>
    <row r="23" spans="1:9" x14ac:dyDescent="0.25">
      <c r="A23" s="8" t="s">
        <v>57</v>
      </c>
      <c r="B23" s="19">
        <v>144208</v>
      </c>
      <c r="C23" s="19">
        <v>168051</v>
      </c>
      <c r="D23" s="19">
        <v>1702750</v>
      </c>
      <c r="E23" s="19">
        <v>1493563</v>
      </c>
      <c r="F23" s="10">
        <f t="shared" si="0"/>
        <v>-12.285244457495224</v>
      </c>
      <c r="G23" s="1"/>
      <c r="H23" s="1"/>
      <c r="I23" s="1"/>
    </row>
    <row r="24" spans="1:9" x14ac:dyDescent="0.25">
      <c r="A24" s="11" t="s">
        <v>58</v>
      </c>
      <c r="B24" s="20">
        <v>100174</v>
      </c>
      <c r="C24" s="20">
        <v>67135</v>
      </c>
      <c r="D24" s="20">
        <v>837912</v>
      </c>
      <c r="E24" s="20">
        <v>873537</v>
      </c>
      <c r="F24" s="13">
        <f t="shared" si="0"/>
        <v>4.2516397903359717</v>
      </c>
      <c r="G24" s="1"/>
      <c r="H24" s="1"/>
      <c r="I24" s="1"/>
    </row>
    <row r="25" spans="1:9" x14ac:dyDescent="0.25">
      <c r="A25" s="8" t="s">
        <v>59</v>
      </c>
      <c r="B25" s="19">
        <v>2663</v>
      </c>
      <c r="C25" s="19">
        <v>2480</v>
      </c>
      <c r="D25" s="19">
        <v>42676</v>
      </c>
      <c r="E25" s="19">
        <v>47776</v>
      </c>
      <c r="F25" s="10">
        <f t="shared" si="0"/>
        <v>11.950510825756865</v>
      </c>
      <c r="G25" s="1"/>
      <c r="H25" s="1"/>
      <c r="I25" s="1"/>
    </row>
    <row r="26" spans="1:9" x14ac:dyDescent="0.25">
      <c r="A26" s="11" t="s">
        <v>60</v>
      </c>
      <c r="B26" s="20">
        <v>84263</v>
      </c>
      <c r="C26" s="20">
        <v>69890</v>
      </c>
      <c r="D26" s="20">
        <v>1067855</v>
      </c>
      <c r="E26" s="20">
        <v>921812</v>
      </c>
      <c r="F26" s="13">
        <f t="shared" si="0"/>
        <v>-13.676295002598664</v>
      </c>
      <c r="G26" s="1"/>
      <c r="H26" s="1"/>
      <c r="I26" s="1"/>
    </row>
    <row r="27" spans="1:9" x14ac:dyDescent="0.25">
      <c r="A27" s="8" t="s">
        <v>61</v>
      </c>
      <c r="B27" s="19">
        <v>269006</v>
      </c>
      <c r="C27" s="19">
        <v>271067</v>
      </c>
      <c r="D27" s="19">
        <v>3019323</v>
      </c>
      <c r="E27" s="19">
        <v>2533481</v>
      </c>
      <c r="F27" s="10">
        <f t="shared" si="0"/>
        <v>-16.091090618658555</v>
      </c>
      <c r="G27" s="1"/>
      <c r="H27" s="1"/>
      <c r="I27" s="1"/>
    </row>
    <row r="28" spans="1:9" x14ac:dyDescent="0.25">
      <c r="A28" s="11" t="s">
        <v>62</v>
      </c>
      <c r="B28" s="20">
        <v>164829</v>
      </c>
      <c r="C28" s="20">
        <v>138381</v>
      </c>
      <c r="D28" s="20">
        <v>1689639</v>
      </c>
      <c r="E28" s="20">
        <v>1496936</v>
      </c>
      <c r="F28" s="13">
        <f t="shared" si="0"/>
        <v>-11.40498059052851</v>
      </c>
      <c r="G28" s="1"/>
      <c r="H28" s="1"/>
      <c r="I28" s="1"/>
    </row>
    <row r="29" spans="1:9" x14ac:dyDescent="0.25">
      <c r="A29" s="8" t="s">
        <v>63</v>
      </c>
      <c r="B29" s="19">
        <v>302744</v>
      </c>
      <c r="C29" s="19">
        <v>455093</v>
      </c>
      <c r="D29" s="19">
        <v>3772326</v>
      </c>
      <c r="E29" s="19">
        <v>4099755</v>
      </c>
      <c r="F29" s="10">
        <f t="shared" si="0"/>
        <v>8.6797641561201289</v>
      </c>
      <c r="G29" s="1"/>
      <c r="H29" s="1"/>
      <c r="I29" s="1"/>
    </row>
    <row r="30" spans="1:9" x14ac:dyDescent="0.25">
      <c r="A30" s="11" t="s">
        <v>64</v>
      </c>
      <c r="B30" s="20">
        <v>210208</v>
      </c>
      <c r="C30" s="20">
        <v>196833</v>
      </c>
      <c r="D30" s="20">
        <v>2613172</v>
      </c>
      <c r="E30" s="20">
        <v>2123965</v>
      </c>
      <c r="F30" s="13">
        <f t="shared" si="0"/>
        <v>-18.720811335801855</v>
      </c>
      <c r="G30" s="1"/>
      <c r="H30" s="1"/>
      <c r="I30" s="1"/>
    </row>
    <row r="31" spans="1:9" x14ac:dyDescent="0.25">
      <c r="A31" s="8" t="s">
        <v>65</v>
      </c>
      <c r="B31" s="19">
        <v>945579</v>
      </c>
      <c r="C31" s="19">
        <v>1127122</v>
      </c>
      <c r="D31" s="19">
        <v>10348171</v>
      </c>
      <c r="E31" s="19">
        <v>12443997</v>
      </c>
      <c r="F31" s="10">
        <f t="shared" si="0"/>
        <v>20.253105597114697</v>
      </c>
      <c r="G31" s="1"/>
      <c r="H31" s="1"/>
      <c r="I31" s="1"/>
    </row>
    <row r="32" spans="1:9" x14ac:dyDescent="0.25">
      <c r="A32" s="11" t="s">
        <v>66</v>
      </c>
      <c r="B32" s="20">
        <v>574938</v>
      </c>
      <c r="C32" s="20">
        <v>652361</v>
      </c>
      <c r="D32" s="20">
        <v>6486330</v>
      </c>
      <c r="E32" s="20">
        <v>6656185</v>
      </c>
      <c r="F32" s="13">
        <f t="shared" si="0"/>
        <v>2.6186610918655049</v>
      </c>
      <c r="G32" s="1"/>
      <c r="H32" s="1"/>
      <c r="I32" s="1"/>
    </row>
    <row r="33" spans="1:9" x14ac:dyDescent="0.25">
      <c r="A33" s="8" t="s">
        <v>67</v>
      </c>
      <c r="B33" s="19">
        <v>57391</v>
      </c>
      <c r="C33" s="19">
        <v>44102</v>
      </c>
      <c r="D33" s="19">
        <v>651295</v>
      </c>
      <c r="E33" s="19">
        <v>576775</v>
      </c>
      <c r="F33" s="10">
        <f t="shared" si="0"/>
        <v>-11.441819759095338</v>
      </c>
      <c r="G33" s="1"/>
      <c r="H33" s="1"/>
      <c r="I33" s="1"/>
    </row>
    <row r="34" spans="1:9" x14ac:dyDescent="0.25">
      <c r="A34" s="11" t="s">
        <v>68</v>
      </c>
      <c r="B34" s="20">
        <v>70551</v>
      </c>
      <c r="C34" s="20">
        <v>57964</v>
      </c>
      <c r="D34" s="20">
        <v>564471</v>
      </c>
      <c r="E34" s="20">
        <v>498028</v>
      </c>
      <c r="F34" s="13">
        <f t="shared" si="0"/>
        <v>-11.770843852031376</v>
      </c>
      <c r="G34" s="1"/>
      <c r="H34" s="1"/>
      <c r="I34" s="1"/>
    </row>
    <row r="35" spans="1:9" x14ac:dyDescent="0.25">
      <c r="A35" s="14" t="s">
        <v>69</v>
      </c>
      <c r="B35" s="15">
        <f>SUM(B7:B34)</f>
        <v>9879651</v>
      </c>
      <c r="C35" s="15">
        <f t="shared" ref="C35:E35" si="1">SUM(C7:C34)</f>
        <v>10935003</v>
      </c>
      <c r="D35" s="15">
        <f t="shared" si="1"/>
        <v>103814969</v>
      </c>
      <c r="E35" s="15">
        <f t="shared" si="1"/>
        <v>107023716</v>
      </c>
      <c r="F35" s="16">
        <f t="shared" si="0"/>
        <v>3.0908326909966064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3851465</v>
      </c>
      <c r="C38" s="41">
        <f>D7</f>
        <v>3837985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16870038</v>
      </c>
      <c r="G38" s="42">
        <f>LOOKUP(E38,$A$38:$A$65,$C$38:$C$65)</f>
        <v>16857458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1514584</v>
      </c>
      <c r="C39" s="41">
        <f t="shared" ref="C39:C65" si="5">D8</f>
        <v>1518261</v>
      </c>
      <c r="D39" s="41">
        <f t="shared" ref="D39:D65" si="6">_xlfn.RANK.EQ(B39,$B$38:$B$65)+COUNTIF($B$38:$B$65,B39)-1</f>
        <v>20</v>
      </c>
      <c r="E39" s="42" t="str">
        <f t="shared" si="2"/>
        <v>TARRAGONA</v>
      </c>
      <c r="F39" s="42">
        <f t="shared" ref="F39:F54" si="7">LOOKUP(E39,$A$38:$A$65,$B$38:$B$65)</f>
        <v>12443997</v>
      </c>
      <c r="G39" s="42">
        <f t="shared" ref="G39:G65" si="8">LOOKUP(E39,$A$38:$A$65,$C$38:$C$65)</f>
        <v>10348171</v>
      </c>
    </row>
    <row r="40" spans="1:9" x14ac:dyDescent="0.25">
      <c r="A40" s="42" t="str">
        <f t="shared" si="3"/>
        <v>ALMERIA</v>
      </c>
      <c r="B40" s="41">
        <f t="shared" si="4"/>
        <v>5484941</v>
      </c>
      <c r="C40" s="41">
        <f t="shared" si="5"/>
        <v>5516598</v>
      </c>
      <c r="D40" s="41">
        <f t="shared" si="6"/>
        <v>6</v>
      </c>
      <c r="E40" s="42" t="str">
        <f t="shared" si="2"/>
        <v>FERROL-SAN CIBRAO</v>
      </c>
      <c r="F40" s="42">
        <f t="shared" si="7"/>
        <v>8056531</v>
      </c>
      <c r="G40" s="42">
        <f t="shared" si="8"/>
        <v>8094451</v>
      </c>
    </row>
    <row r="41" spans="1:9" x14ac:dyDescent="0.25">
      <c r="A41" s="42" t="str">
        <f t="shared" si="3"/>
        <v>AVILES</v>
      </c>
      <c r="B41" s="41">
        <f t="shared" si="4"/>
        <v>3160325</v>
      </c>
      <c r="C41" s="41">
        <f t="shared" si="5"/>
        <v>3378136</v>
      </c>
      <c r="D41" s="41">
        <f t="shared" si="6"/>
        <v>14</v>
      </c>
      <c r="E41" s="42" t="str">
        <f t="shared" si="2"/>
        <v>VALENCIA</v>
      </c>
      <c r="F41" s="42">
        <f t="shared" si="7"/>
        <v>6656185</v>
      </c>
      <c r="G41" s="42">
        <f t="shared" si="8"/>
        <v>6486330</v>
      </c>
    </row>
    <row r="42" spans="1:9" x14ac:dyDescent="0.25">
      <c r="A42" s="42" t="str">
        <f t="shared" si="3"/>
        <v>BAHIA DE ALGECIRAS</v>
      </c>
      <c r="B42" s="41">
        <f t="shared" si="4"/>
        <v>2421893</v>
      </c>
      <c r="C42" s="41">
        <f t="shared" si="5"/>
        <v>2430262</v>
      </c>
      <c r="D42" s="41">
        <f t="shared" si="6"/>
        <v>16</v>
      </c>
      <c r="E42" s="42" t="str">
        <f t="shared" si="2"/>
        <v>HUELVA</v>
      </c>
      <c r="F42" s="42">
        <f t="shared" si="7"/>
        <v>6425285</v>
      </c>
      <c r="G42" s="42">
        <f t="shared" si="8"/>
        <v>6421363</v>
      </c>
    </row>
    <row r="43" spans="1:9" x14ac:dyDescent="0.25">
      <c r="A43" s="42" t="str">
        <f t="shared" si="3"/>
        <v>BAHIA DE CADIZ</v>
      </c>
      <c r="B43" s="41">
        <f t="shared" si="4"/>
        <v>4241960</v>
      </c>
      <c r="C43" s="41">
        <f t="shared" si="5"/>
        <v>2535528</v>
      </c>
      <c r="D43" s="41">
        <f t="shared" si="6"/>
        <v>9</v>
      </c>
      <c r="E43" s="42" t="str">
        <f t="shared" si="2"/>
        <v>ALMERIA</v>
      </c>
      <c r="F43" s="42">
        <f t="shared" si="7"/>
        <v>5484941</v>
      </c>
      <c r="G43" s="42">
        <f t="shared" si="8"/>
        <v>5516598</v>
      </c>
    </row>
    <row r="44" spans="1:9" x14ac:dyDescent="0.25">
      <c r="A44" s="42" t="str">
        <f t="shared" si="3"/>
        <v>BALEARES</v>
      </c>
      <c r="B44" s="41">
        <f t="shared" si="4"/>
        <v>2139584</v>
      </c>
      <c r="C44" s="41">
        <f t="shared" si="5"/>
        <v>2036122</v>
      </c>
      <c r="D44" s="41">
        <f t="shared" si="6"/>
        <v>17</v>
      </c>
      <c r="E44" s="42" t="str">
        <f t="shared" si="2"/>
        <v>BILBAO</v>
      </c>
      <c r="F44" s="42">
        <f t="shared" si="7"/>
        <v>5188177</v>
      </c>
      <c r="G44" s="42">
        <f t="shared" si="8"/>
        <v>4999267</v>
      </c>
    </row>
    <row r="45" spans="1:9" x14ac:dyDescent="0.25">
      <c r="A45" s="42" t="str">
        <f t="shared" si="3"/>
        <v>BARCELONA</v>
      </c>
      <c r="B45" s="41">
        <f t="shared" si="4"/>
        <v>3619842</v>
      </c>
      <c r="C45" s="41">
        <f t="shared" si="5"/>
        <v>3845816</v>
      </c>
      <c r="D45" s="41">
        <f t="shared" si="6"/>
        <v>13</v>
      </c>
      <c r="E45" s="42" t="str">
        <f t="shared" si="2"/>
        <v>CARTAGENA</v>
      </c>
      <c r="F45" s="42">
        <f t="shared" si="7"/>
        <v>4982576</v>
      </c>
      <c r="G45" s="42">
        <f t="shared" si="8"/>
        <v>4745972</v>
      </c>
    </row>
    <row r="46" spans="1:9" x14ac:dyDescent="0.25">
      <c r="A46" s="42" t="str">
        <f t="shared" si="3"/>
        <v>BILBAO</v>
      </c>
      <c r="B46" s="41">
        <f t="shared" si="4"/>
        <v>5188177</v>
      </c>
      <c r="C46" s="41">
        <f t="shared" si="5"/>
        <v>4999267</v>
      </c>
      <c r="D46" s="41">
        <f t="shared" si="6"/>
        <v>7</v>
      </c>
      <c r="E46" s="42" t="str">
        <f t="shared" si="2"/>
        <v>BAHIA DE CADIZ</v>
      </c>
      <c r="F46" s="42">
        <f t="shared" si="7"/>
        <v>4241960</v>
      </c>
      <c r="G46" s="42">
        <f t="shared" si="8"/>
        <v>2535528</v>
      </c>
    </row>
    <row r="47" spans="1:9" x14ac:dyDescent="0.25">
      <c r="A47" s="42" t="str">
        <f t="shared" si="3"/>
        <v>CARTAGENA</v>
      </c>
      <c r="B47" s="41">
        <f t="shared" si="4"/>
        <v>4982576</v>
      </c>
      <c r="C47" s="41">
        <f t="shared" si="5"/>
        <v>4745972</v>
      </c>
      <c r="D47" s="41">
        <f t="shared" si="6"/>
        <v>8</v>
      </c>
      <c r="E47" s="42" t="str">
        <f t="shared" si="2"/>
        <v>SANTANDER</v>
      </c>
      <c r="F47" s="42">
        <f t="shared" si="7"/>
        <v>4099755</v>
      </c>
      <c r="G47" s="42">
        <f t="shared" si="8"/>
        <v>3772326</v>
      </c>
    </row>
    <row r="48" spans="1:9" x14ac:dyDescent="0.25">
      <c r="A48" s="42" t="str">
        <f t="shared" si="3"/>
        <v>CASTELLON</v>
      </c>
      <c r="B48" s="41">
        <f t="shared" si="4"/>
        <v>3677361</v>
      </c>
      <c r="C48" s="41">
        <f t="shared" si="5"/>
        <v>3215134</v>
      </c>
      <c r="D48" s="41">
        <f t="shared" si="6"/>
        <v>12</v>
      </c>
      <c r="E48" s="42" t="str">
        <f t="shared" si="2"/>
        <v>A CORUÑA</v>
      </c>
      <c r="F48" s="42">
        <f t="shared" si="7"/>
        <v>3851465</v>
      </c>
      <c r="G48" s="42">
        <f t="shared" si="8"/>
        <v>3837985</v>
      </c>
    </row>
    <row r="49" spans="1:7" x14ac:dyDescent="0.25">
      <c r="A49" s="42" t="str">
        <f t="shared" si="3"/>
        <v>CEUTA</v>
      </c>
      <c r="B49" s="41">
        <f t="shared" si="4"/>
        <v>70697</v>
      </c>
      <c r="C49" s="41">
        <f t="shared" si="5"/>
        <v>60631</v>
      </c>
      <c r="D49" s="41">
        <f t="shared" si="6"/>
        <v>27</v>
      </c>
      <c r="E49" s="42" t="str">
        <f t="shared" si="2"/>
        <v>CASTELLON</v>
      </c>
      <c r="F49" s="42">
        <f t="shared" si="7"/>
        <v>3677361</v>
      </c>
      <c r="G49" s="42">
        <f t="shared" si="8"/>
        <v>3215134</v>
      </c>
    </row>
    <row r="50" spans="1:7" x14ac:dyDescent="0.25">
      <c r="A50" s="42" t="str">
        <f t="shared" si="3"/>
        <v>FERROL-SAN CIBRAO</v>
      </c>
      <c r="B50" s="41">
        <f t="shared" si="4"/>
        <v>8056531</v>
      </c>
      <c r="C50" s="41">
        <f t="shared" si="5"/>
        <v>8094451</v>
      </c>
      <c r="D50" s="41">
        <f t="shared" si="6"/>
        <v>3</v>
      </c>
      <c r="E50" s="42" t="str">
        <f t="shared" si="2"/>
        <v>BARCELONA</v>
      </c>
      <c r="F50" s="42">
        <f t="shared" si="7"/>
        <v>3619842</v>
      </c>
      <c r="G50" s="42">
        <f t="shared" si="8"/>
        <v>3845816</v>
      </c>
    </row>
    <row r="51" spans="1:7" x14ac:dyDescent="0.25">
      <c r="A51" s="42" t="str">
        <f t="shared" si="3"/>
        <v>GIJON</v>
      </c>
      <c r="B51" s="41">
        <f t="shared" si="4"/>
        <v>16870038</v>
      </c>
      <c r="C51" s="41">
        <f t="shared" si="5"/>
        <v>16857458</v>
      </c>
      <c r="D51" s="41">
        <f t="shared" si="6"/>
        <v>1</v>
      </c>
      <c r="E51" s="42" t="str">
        <f t="shared" si="2"/>
        <v>AVILES</v>
      </c>
      <c r="F51" s="42">
        <f t="shared" si="7"/>
        <v>3160325</v>
      </c>
      <c r="G51" s="42">
        <f t="shared" si="8"/>
        <v>3378136</v>
      </c>
    </row>
    <row r="52" spans="1:7" x14ac:dyDescent="0.25">
      <c r="A52" s="42" t="str">
        <f t="shared" si="3"/>
        <v>HUELVA</v>
      </c>
      <c r="B52" s="41">
        <f t="shared" si="4"/>
        <v>6425285</v>
      </c>
      <c r="C52" s="41">
        <f t="shared" si="5"/>
        <v>6421363</v>
      </c>
      <c r="D52" s="41">
        <f t="shared" si="6"/>
        <v>5</v>
      </c>
      <c r="E52" s="42" t="str">
        <f t="shared" si="2"/>
        <v>PASAIA</v>
      </c>
      <c r="F52" s="42">
        <f t="shared" si="7"/>
        <v>2533481</v>
      </c>
      <c r="G52" s="42">
        <f t="shared" si="8"/>
        <v>3019323</v>
      </c>
    </row>
    <row r="53" spans="1:7" x14ac:dyDescent="0.25">
      <c r="A53" s="42" t="str">
        <f t="shared" si="3"/>
        <v>LAS PALMAS</v>
      </c>
      <c r="B53" s="41">
        <f t="shared" si="4"/>
        <v>1552647</v>
      </c>
      <c r="C53" s="41">
        <f t="shared" si="5"/>
        <v>1526065</v>
      </c>
      <c r="D53" s="41">
        <f t="shared" si="6"/>
        <v>19</v>
      </c>
      <c r="E53" s="42" t="str">
        <f t="shared" si="2"/>
        <v>BAHIA DE ALGECIRAS</v>
      </c>
      <c r="F53" s="42">
        <f t="shared" si="7"/>
        <v>2421893</v>
      </c>
      <c r="G53" s="42">
        <f t="shared" si="8"/>
        <v>2430262</v>
      </c>
    </row>
    <row r="54" spans="1:7" x14ac:dyDescent="0.25">
      <c r="A54" s="42" t="str">
        <f t="shared" si="3"/>
        <v>MALAGA</v>
      </c>
      <c r="B54" s="41">
        <f t="shared" si="4"/>
        <v>1493563</v>
      </c>
      <c r="C54" s="41">
        <f t="shared" si="5"/>
        <v>1702750</v>
      </c>
      <c r="D54" s="41">
        <f t="shared" si="6"/>
        <v>22</v>
      </c>
      <c r="E54" s="42" t="str">
        <f t="shared" si="2"/>
        <v>BALEARES</v>
      </c>
      <c r="F54" s="42">
        <f t="shared" si="7"/>
        <v>2139584</v>
      </c>
      <c r="G54" s="42">
        <f t="shared" si="8"/>
        <v>2036122</v>
      </c>
    </row>
    <row r="55" spans="1:7" x14ac:dyDescent="0.25">
      <c r="A55" s="42" t="str">
        <f t="shared" si="3"/>
        <v>MARIN Y RIA DE PONTEVEDRA</v>
      </c>
      <c r="B55" s="41">
        <f t="shared" si="4"/>
        <v>873537</v>
      </c>
      <c r="C55" s="41">
        <f t="shared" si="5"/>
        <v>837912</v>
      </c>
      <c r="D55" s="41">
        <f t="shared" si="6"/>
        <v>24</v>
      </c>
      <c r="E55" s="42" t="str">
        <f t="shared" si="2"/>
        <v>SEVILLA</v>
      </c>
      <c r="F55" s="42">
        <f t="shared" ref="F55:F65" si="9">LOOKUP(E55,$A$38:$A$65,$B$38:$B$65)</f>
        <v>2123965</v>
      </c>
      <c r="G55" s="42">
        <f t="shared" si="8"/>
        <v>2613172</v>
      </c>
    </row>
    <row r="56" spans="1:7" x14ac:dyDescent="0.25">
      <c r="A56" s="42" t="str">
        <f t="shared" si="3"/>
        <v>MELILLA</v>
      </c>
      <c r="B56" s="41">
        <f t="shared" si="4"/>
        <v>47776</v>
      </c>
      <c r="C56" s="41">
        <f t="shared" si="5"/>
        <v>42676</v>
      </c>
      <c r="D56" s="41">
        <f t="shared" si="6"/>
        <v>28</v>
      </c>
      <c r="E56" s="42" t="str">
        <f t="shared" si="2"/>
        <v>LAS PALMAS</v>
      </c>
      <c r="F56" s="42">
        <f t="shared" si="9"/>
        <v>1552647</v>
      </c>
      <c r="G56" s="42">
        <f t="shared" si="8"/>
        <v>1526065</v>
      </c>
    </row>
    <row r="57" spans="1:7" x14ac:dyDescent="0.25">
      <c r="A57" s="42" t="str">
        <f t="shared" si="3"/>
        <v>MOTRIL</v>
      </c>
      <c r="B57" s="41">
        <f t="shared" si="4"/>
        <v>921812</v>
      </c>
      <c r="C57" s="41">
        <f t="shared" si="5"/>
        <v>1067855</v>
      </c>
      <c r="D57" s="41">
        <f t="shared" si="6"/>
        <v>23</v>
      </c>
      <c r="E57" s="42" t="str">
        <f t="shared" si="2"/>
        <v>ALICANTE</v>
      </c>
      <c r="F57" s="42">
        <f t="shared" si="9"/>
        <v>1514584</v>
      </c>
      <c r="G57" s="42">
        <f t="shared" si="8"/>
        <v>1518261</v>
      </c>
    </row>
    <row r="58" spans="1:7" x14ac:dyDescent="0.25">
      <c r="A58" s="42" t="str">
        <f t="shared" si="3"/>
        <v>PASAIA</v>
      </c>
      <c r="B58" s="41">
        <f t="shared" si="4"/>
        <v>2533481</v>
      </c>
      <c r="C58" s="41">
        <f t="shared" si="5"/>
        <v>3019323</v>
      </c>
      <c r="D58" s="41">
        <f t="shared" si="6"/>
        <v>15</v>
      </c>
      <c r="E58" s="42" t="str">
        <f t="shared" si="2"/>
        <v>SANTA CRUZ DE TENERIFE</v>
      </c>
      <c r="F58" s="42">
        <f t="shared" si="9"/>
        <v>1496936</v>
      </c>
      <c r="G58" s="42">
        <f t="shared" si="8"/>
        <v>1689639</v>
      </c>
    </row>
    <row r="59" spans="1:7" x14ac:dyDescent="0.25">
      <c r="A59" s="42" t="str">
        <f t="shared" si="3"/>
        <v>SANTA CRUZ DE TENERIFE</v>
      </c>
      <c r="B59" s="41">
        <f t="shared" si="4"/>
        <v>1496936</v>
      </c>
      <c r="C59" s="41">
        <f t="shared" si="5"/>
        <v>1689639</v>
      </c>
      <c r="D59" s="41">
        <f t="shared" si="6"/>
        <v>21</v>
      </c>
      <c r="E59" s="42" t="str">
        <f t="shared" si="2"/>
        <v>MALAGA</v>
      </c>
      <c r="F59" s="42">
        <f t="shared" si="9"/>
        <v>1493563</v>
      </c>
      <c r="G59" s="42">
        <f t="shared" si="8"/>
        <v>1702750</v>
      </c>
    </row>
    <row r="60" spans="1:7" x14ac:dyDescent="0.25">
      <c r="A60" s="42" t="str">
        <f t="shared" si="3"/>
        <v>SANTANDER</v>
      </c>
      <c r="B60" s="41">
        <f t="shared" si="4"/>
        <v>4099755</v>
      </c>
      <c r="C60" s="41">
        <f t="shared" si="5"/>
        <v>3772326</v>
      </c>
      <c r="D60" s="41">
        <f t="shared" si="6"/>
        <v>10</v>
      </c>
      <c r="E60" s="42" t="str">
        <f t="shared" si="2"/>
        <v>MOTRIL</v>
      </c>
      <c r="F60" s="42">
        <f t="shared" si="9"/>
        <v>921812</v>
      </c>
      <c r="G60" s="42">
        <f t="shared" si="8"/>
        <v>1067855</v>
      </c>
    </row>
    <row r="61" spans="1:7" x14ac:dyDescent="0.25">
      <c r="A61" s="42" t="str">
        <f t="shared" si="3"/>
        <v>SEVILLA</v>
      </c>
      <c r="B61" s="41">
        <f t="shared" si="4"/>
        <v>2123965</v>
      </c>
      <c r="C61" s="41">
        <f t="shared" si="5"/>
        <v>2613172</v>
      </c>
      <c r="D61" s="41">
        <f t="shared" si="6"/>
        <v>18</v>
      </c>
      <c r="E61" s="42" t="str">
        <f t="shared" si="2"/>
        <v>MARIN Y RIA DE PONTEVEDRA</v>
      </c>
      <c r="F61" s="42">
        <f t="shared" si="9"/>
        <v>873537</v>
      </c>
      <c r="G61" s="42">
        <f t="shared" si="8"/>
        <v>837912</v>
      </c>
    </row>
    <row r="62" spans="1:7" x14ac:dyDescent="0.25">
      <c r="A62" s="42" t="str">
        <f t="shared" si="3"/>
        <v>TARRAGONA</v>
      </c>
      <c r="B62" s="41">
        <f t="shared" si="4"/>
        <v>12443997</v>
      </c>
      <c r="C62" s="41">
        <f t="shared" si="5"/>
        <v>10348171</v>
      </c>
      <c r="D62" s="41">
        <f t="shared" si="6"/>
        <v>2</v>
      </c>
      <c r="E62" s="42" t="str">
        <f t="shared" si="2"/>
        <v>VIGO</v>
      </c>
      <c r="F62" s="42">
        <f t="shared" si="9"/>
        <v>576775</v>
      </c>
      <c r="G62" s="42">
        <f t="shared" si="8"/>
        <v>651295</v>
      </c>
    </row>
    <row r="63" spans="1:7" x14ac:dyDescent="0.25">
      <c r="A63" s="42" t="str">
        <f t="shared" si="3"/>
        <v>VALENCIA</v>
      </c>
      <c r="B63" s="41">
        <f t="shared" si="4"/>
        <v>6656185</v>
      </c>
      <c r="C63" s="41">
        <f t="shared" si="5"/>
        <v>6486330</v>
      </c>
      <c r="D63" s="41">
        <f t="shared" si="6"/>
        <v>4</v>
      </c>
      <c r="E63" s="42" t="str">
        <f t="shared" si="2"/>
        <v>VILAGARCIA</v>
      </c>
      <c r="F63" s="42">
        <f t="shared" si="9"/>
        <v>498028</v>
      </c>
      <c r="G63" s="42">
        <f t="shared" si="8"/>
        <v>564471</v>
      </c>
    </row>
    <row r="64" spans="1:7" x14ac:dyDescent="0.25">
      <c r="A64" s="42" t="str">
        <f t="shared" si="3"/>
        <v>VIGO</v>
      </c>
      <c r="B64" s="41">
        <f t="shared" si="4"/>
        <v>576775</v>
      </c>
      <c r="C64" s="41">
        <f t="shared" si="5"/>
        <v>651295</v>
      </c>
      <c r="D64" s="41">
        <f t="shared" si="6"/>
        <v>25</v>
      </c>
      <c r="E64" s="42" t="str">
        <f t="shared" si="2"/>
        <v>CEUTA</v>
      </c>
      <c r="F64" s="42">
        <f t="shared" si="9"/>
        <v>70697</v>
      </c>
      <c r="G64" s="42">
        <f t="shared" si="8"/>
        <v>60631</v>
      </c>
    </row>
    <row r="65" spans="1:7" x14ac:dyDescent="0.25">
      <c r="A65" s="42" t="str">
        <f t="shared" si="3"/>
        <v>VILAGARCIA</v>
      </c>
      <c r="B65" s="41">
        <f t="shared" si="4"/>
        <v>498028</v>
      </c>
      <c r="C65" s="41">
        <f t="shared" si="5"/>
        <v>564471</v>
      </c>
      <c r="D65" s="41">
        <f t="shared" si="6"/>
        <v>26</v>
      </c>
      <c r="E65" s="42" t="str">
        <f t="shared" si="2"/>
        <v>MELILLA</v>
      </c>
      <c r="F65" s="42">
        <f t="shared" si="9"/>
        <v>47776</v>
      </c>
      <c r="G65" s="42">
        <f t="shared" si="8"/>
        <v>42676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1">
        <v>77737</v>
      </c>
      <c r="C7" s="21">
        <v>117132</v>
      </c>
      <c r="D7" s="21">
        <v>965350</v>
      </c>
      <c r="E7" s="21">
        <v>1281562</v>
      </c>
      <c r="F7" s="10">
        <f>((E7*100)/D7)-100</f>
        <v>32.756202413632366</v>
      </c>
      <c r="G7" s="1"/>
      <c r="H7" s="1"/>
      <c r="I7" s="1"/>
    </row>
    <row r="8" spans="1:12" x14ac:dyDescent="0.25">
      <c r="A8" s="11" t="s">
        <v>42</v>
      </c>
      <c r="B8" s="22">
        <v>185988</v>
      </c>
      <c r="C8" s="22">
        <v>138998</v>
      </c>
      <c r="D8" s="22">
        <v>1653195</v>
      </c>
      <c r="E8" s="22">
        <v>1716746</v>
      </c>
      <c r="F8" s="13">
        <f t="shared" ref="F8:F35" si="0">((E8*100)/D8)-100</f>
        <v>3.8441321199253622</v>
      </c>
      <c r="G8" s="1"/>
      <c r="H8" s="1"/>
      <c r="I8" s="1"/>
    </row>
    <row r="9" spans="1:12" x14ac:dyDescent="0.25">
      <c r="A9" s="8" t="s">
        <v>43</v>
      </c>
      <c r="B9" s="21">
        <v>48810</v>
      </c>
      <c r="C9" s="21">
        <v>51363</v>
      </c>
      <c r="D9" s="21">
        <v>521338</v>
      </c>
      <c r="E9" s="21">
        <v>576181</v>
      </c>
      <c r="F9" s="10">
        <f t="shared" si="0"/>
        <v>10.519662867467943</v>
      </c>
      <c r="G9" s="1"/>
      <c r="H9" s="1"/>
      <c r="I9" s="1"/>
    </row>
    <row r="10" spans="1:12" x14ac:dyDescent="0.25">
      <c r="A10" s="11" t="s">
        <v>44</v>
      </c>
      <c r="B10" s="22">
        <v>117029</v>
      </c>
      <c r="C10" s="22">
        <v>100137</v>
      </c>
      <c r="D10" s="22">
        <v>1398168</v>
      </c>
      <c r="E10" s="22">
        <v>1406669</v>
      </c>
      <c r="F10" s="13">
        <f t="shared" si="0"/>
        <v>0.60800991011095107</v>
      </c>
      <c r="G10" s="1"/>
      <c r="H10" s="1"/>
      <c r="I10" s="1"/>
    </row>
    <row r="11" spans="1:12" x14ac:dyDescent="0.25">
      <c r="A11" s="8" t="s">
        <v>45</v>
      </c>
      <c r="B11" s="21">
        <v>3483644</v>
      </c>
      <c r="C11" s="21">
        <v>4152604</v>
      </c>
      <c r="D11" s="21">
        <v>39011388</v>
      </c>
      <c r="E11" s="21">
        <v>43139536</v>
      </c>
      <c r="F11" s="10">
        <f t="shared" si="0"/>
        <v>10.581904955547856</v>
      </c>
      <c r="G11" s="1"/>
      <c r="H11" s="1"/>
      <c r="I11" s="1"/>
    </row>
    <row r="12" spans="1:12" x14ac:dyDescent="0.25">
      <c r="A12" s="11" t="s">
        <v>46</v>
      </c>
      <c r="B12" s="22">
        <v>227141</v>
      </c>
      <c r="C12" s="22">
        <v>225148</v>
      </c>
      <c r="D12" s="22">
        <v>2750776</v>
      </c>
      <c r="E12" s="22">
        <v>2421238</v>
      </c>
      <c r="F12" s="13">
        <f t="shared" si="0"/>
        <v>-11.979819512748406</v>
      </c>
      <c r="G12" s="1"/>
      <c r="H12" s="1"/>
      <c r="I12" s="1"/>
    </row>
    <row r="13" spans="1:12" x14ac:dyDescent="0.25">
      <c r="A13" s="8" t="s">
        <v>47</v>
      </c>
      <c r="B13" s="21">
        <v>766768</v>
      </c>
      <c r="C13" s="21">
        <v>711481</v>
      </c>
      <c r="D13" s="21">
        <v>9227035</v>
      </c>
      <c r="E13" s="21">
        <v>9226291</v>
      </c>
      <c r="F13" s="10">
        <f t="shared" si="0"/>
        <v>-8.0632619254146221E-3</v>
      </c>
      <c r="G13" s="1"/>
      <c r="H13" s="1"/>
      <c r="I13" s="1"/>
    </row>
    <row r="14" spans="1:12" x14ac:dyDescent="0.25">
      <c r="A14" s="11" t="s">
        <v>48</v>
      </c>
      <c r="B14" s="22">
        <v>2739278</v>
      </c>
      <c r="C14" s="22">
        <v>2938771</v>
      </c>
      <c r="D14" s="22">
        <v>29127546</v>
      </c>
      <c r="E14" s="22">
        <v>32438768</v>
      </c>
      <c r="F14" s="13">
        <f t="shared" si="0"/>
        <v>11.368008825734918</v>
      </c>
      <c r="G14" s="1"/>
      <c r="H14" s="1"/>
      <c r="I14" s="1"/>
    </row>
    <row r="15" spans="1:12" x14ac:dyDescent="0.25">
      <c r="A15" s="8" t="s">
        <v>49</v>
      </c>
      <c r="B15" s="21">
        <v>878790</v>
      </c>
      <c r="C15" s="21">
        <v>832499</v>
      </c>
      <c r="D15" s="21">
        <v>8499730</v>
      </c>
      <c r="E15" s="21">
        <v>8901646</v>
      </c>
      <c r="F15" s="10">
        <f t="shared" si="0"/>
        <v>4.7285737311655822</v>
      </c>
      <c r="G15" s="1"/>
      <c r="H15" s="1"/>
      <c r="I15" s="1"/>
    </row>
    <row r="16" spans="1:12" x14ac:dyDescent="0.25">
      <c r="A16" s="11" t="s">
        <v>50</v>
      </c>
      <c r="B16" s="22">
        <v>60379</v>
      </c>
      <c r="C16" s="22">
        <v>62081</v>
      </c>
      <c r="D16" s="22">
        <v>968908</v>
      </c>
      <c r="E16" s="22">
        <v>966247</v>
      </c>
      <c r="F16" s="13">
        <f t="shared" si="0"/>
        <v>-0.27463907822001943</v>
      </c>
      <c r="G16" s="1"/>
      <c r="H16" s="1"/>
      <c r="I16" s="1"/>
    </row>
    <row r="17" spans="1:9" x14ac:dyDescent="0.25">
      <c r="A17" s="8" t="s">
        <v>51</v>
      </c>
      <c r="B17" s="21">
        <v>154768</v>
      </c>
      <c r="C17" s="21">
        <v>162645</v>
      </c>
      <c r="D17" s="21">
        <v>1370536</v>
      </c>
      <c r="E17" s="21">
        <v>1673473</v>
      </c>
      <c r="F17" s="10">
        <f t="shared" si="0"/>
        <v>22.103541971900043</v>
      </c>
      <c r="G17" s="1"/>
      <c r="H17" s="1"/>
      <c r="I17" s="1"/>
    </row>
    <row r="18" spans="1:9" x14ac:dyDescent="0.25">
      <c r="A18" s="11" t="s">
        <v>52</v>
      </c>
      <c r="B18" s="22">
        <v>81619</v>
      </c>
      <c r="C18" s="22">
        <v>88341</v>
      </c>
      <c r="D18" s="22">
        <v>815466</v>
      </c>
      <c r="E18" s="22">
        <v>885666</v>
      </c>
      <c r="F18" s="13">
        <f t="shared" si="0"/>
        <v>8.6085747290506305</v>
      </c>
      <c r="G18" s="1"/>
      <c r="H18" s="1"/>
      <c r="I18" s="1"/>
    </row>
    <row r="19" spans="1:9" x14ac:dyDescent="0.25">
      <c r="A19" s="8" t="s">
        <v>53</v>
      </c>
      <c r="B19" s="21">
        <v>46085</v>
      </c>
      <c r="C19" s="21">
        <v>80548</v>
      </c>
      <c r="D19" s="21">
        <v>495285</v>
      </c>
      <c r="E19" s="21">
        <v>780844</v>
      </c>
      <c r="F19" s="10">
        <f t="shared" si="0"/>
        <v>57.65549128279676</v>
      </c>
      <c r="G19" s="1"/>
      <c r="H19" s="1"/>
      <c r="I19" s="1"/>
    </row>
    <row r="20" spans="1:9" x14ac:dyDescent="0.25">
      <c r="A20" s="11" t="s">
        <v>54</v>
      </c>
      <c r="B20" s="22">
        <v>56019</v>
      </c>
      <c r="C20" s="22">
        <v>62050</v>
      </c>
      <c r="D20" s="22">
        <v>533605</v>
      </c>
      <c r="E20" s="22">
        <v>704602</v>
      </c>
      <c r="F20" s="13">
        <f t="shared" si="0"/>
        <v>32.045614265233638</v>
      </c>
      <c r="G20" s="1"/>
      <c r="H20" s="1"/>
      <c r="I20" s="1"/>
    </row>
    <row r="21" spans="1:9" x14ac:dyDescent="0.25">
      <c r="A21" s="8" t="s">
        <v>55</v>
      </c>
      <c r="B21" s="21">
        <v>68962</v>
      </c>
      <c r="C21" s="21">
        <v>47955</v>
      </c>
      <c r="D21" s="21">
        <v>590864</v>
      </c>
      <c r="E21" s="21">
        <v>675137</v>
      </c>
      <c r="F21" s="10">
        <f t="shared" si="0"/>
        <v>14.262672967044864</v>
      </c>
      <c r="G21" s="1"/>
      <c r="H21" s="1"/>
      <c r="I21" s="1"/>
    </row>
    <row r="22" spans="1:9" x14ac:dyDescent="0.25">
      <c r="A22" s="11" t="s">
        <v>56</v>
      </c>
      <c r="B22" s="22">
        <v>1695053</v>
      </c>
      <c r="C22" s="22">
        <v>1985897</v>
      </c>
      <c r="D22" s="22">
        <v>15707482</v>
      </c>
      <c r="E22" s="22">
        <v>17199914</v>
      </c>
      <c r="F22" s="13">
        <f t="shared" si="0"/>
        <v>9.5014083097469069</v>
      </c>
      <c r="G22" s="1"/>
      <c r="H22" s="1"/>
      <c r="I22" s="1"/>
    </row>
    <row r="23" spans="1:9" x14ac:dyDescent="0.25">
      <c r="A23" s="8" t="s">
        <v>57</v>
      </c>
      <c r="B23" s="21">
        <v>522441</v>
      </c>
      <c r="C23" s="21">
        <v>210408</v>
      </c>
      <c r="D23" s="21">
        <v>3552270</v>
      </c>
      <c r="E23" s="21">
        <v>4142171</v>
      </c>
      <c r="F23" s="10">
        <f t="shared" si="0"/>
        <v>16.606310894160629</v>
      </c>
      <c r="G23" s="1"/>
      <c r="H23" s="1"/>
      <c r="I23" s="1"/>
    </row>
    <row r="24" spans="1:9" x14ac:dyDescent="0.25">
      <c r="A24" s="11" t="s">
        <v>58</v>
      </c>
      <c r="B24" s="22">
        <v>60733</v>
      </c>
      <c r="C24" s="22">
        <v>75863</v>
      </c>
      <c r="D24" s="22">
        <v>807241</v>
      </c>
      <c r="E24" s="22">
        <v>890390</v>
      </c>
      <c r="F24" s="13">
        <f t="shared" si="0"/>
        <v>10.300393562765024</v>
      </c>
      <c r="G24" s="1"/>
      <c r="H24" s="1"/>
      <c r="I24" s="1"/>
    </row>
    <row r="25" spans="1:9" x14ac:dyDescent="0.25">
      <c r="A25" s="8" t="s">
        <v>59</v>
      </c>
      <c r="B25" s="21">
        <v>58979</v>
      </c>
      <c r="C25" s="21">
        <v>57311</v>
      </c>
      <c r="D25" s="21">
        <v>635839</v>
      </c>
      <c r="E25" s="21">
        <v>636977</v>
      </c>
      <c r="F25" s="10">
        <f t="shared" si="0"/>
        <v>0.17897612445918298</v>
      </c>
      <c r="G25" s="1"/>
      <c r="H25" s="1"/>
      <c r="I25" s="1"/>
    </row>
    <row r="26" spans="1:9" x14ac:dyDescent="0.25">
      <c r="A26" s="11" t="s">
        <v>60</v>
      </c>
      <c r="B26" s="22">
        <v>16554</v>
      </c>
      <c r="C26" s="22">
        <v>12679</v>
      </c>
      <c r="D26" s="22">
        <v>225881</v>
      </c>
      <c r="E26" s="22">
        <v>191543</v>
      </c>
      <c r="F26" s="13">
        <f t="shared" si="0"/>
        <v>-15.201809802506631</v>
      </c>
      <c r="G26" s="1"/>
      <c r="H26" s="1"/>
      <c r="I26" s="1"/>
    </row>
    <row r="27" spans="1:9" x14ac:dyDescent="0.25">
      <c r="A27" s="8" t="s">
        <v>61</v>
      </c>
      <c r="B27" s="21">
        <v>195372</v>
      </c>
      <c r="C27" s="21">
        <v>178696</v>
      </c>
      <c r="D27" s="21">
        <v>1988364</v>
      </c>
      <c r="E27" s="21">
        <v>2035876</v>
      </c>
      <c r="F27" s="10">
        <f t="shared" si="0"/>
        <v>2.3895021233536653</v>
      </c>
      <c r="G27" s="1"/>
      <c r="H27" s="1"/>
      <c r="I27" s="1"/>
    </row>
    <row r="28" spans="1:9" x14ac:dyDescent="0.25">
      <c r="A28" s="11" t="s">
        <v>62</v>
      </c>
      <c r="B28" s="22">
        <v>662342</v>
      </c>
      <c r="C28" s="22">
        <v>634484</v>
      </c>
      <c r="D28" s="22">
        <v>6726655</v>
      </c>
      <c r="E28" s="22">
        <v>6877518</v>
      </c>
      <c r="F28" s="13">
        <f t="shared" si="0"/>
        <v>2.2427640484014688</v>
      </c>
      <c r="G28" s="1"/>
      <c r="H28" s="1"/>
      <c r="I28" s="1"/>
    </row>
    <row r="29" spans="1:9" x14ac:dyDescent="0.25">
      <c r="A29" s="8" t="s">
        <v>63</v>
      </c>
      <c r="B29" s="21">
        <v>110284</v>
      </c>
      <c r="C29" s="21">
        <v>126450</v>
      </c>
      <c r="D29" s="21">
        <v>1143124</v>
      </c>
      <c r="E29" s="21">
        <v>1275627</v>
      </c>
      <c r="F29" s="10">
        <f t="shared" si="0"/>
        <v>11.591305930065332</v>
      </c>
      <c r="G29" s="1"/>
      <c r="H29" s="1"/>
      <c r="I29" s="1"/>
    </row>
    <row r="30" spans="1:9" x14ac:dyDescent="0.25">
      <c r="A30" s="11" t="s">
        <v>64</v>
      </c>
      <c r="B30" s="22">
        <v>165562</v>
      </c>
      <c r="C30" s="22">
        <v>147483</v>
      </c>
      <c r="D30" s="22">
        <v>1911384</v>
      </c>
      <c r="E30" s="22">
        <v>1884752</v>
      </c>
      <c r="F30" s="13">
        <f t="shared" si="0"/>
        <v>-1.3933359283116289</v>
      </c>
      <c r="G30" s="1"/>
      <c r="H30" s="1"/>
      <c r="I30" s="1"/>
    </row>
    <row r="31" spans="1:9" x14ac:dyDescent="0.25">
      <c r="A31" s="8" t="s">
        <v>65</v>
      </c>
      <c r="B31" s="21">
        <v>158355</v>
      </c>
      <c r="C31" s="21">
        <v>136709</v>
      </c>
      <c r="D31" s="21">
        <v>1333851</v>
      </c>
      <c r="E31" s="21">
        <v>1542243</v>
      </c>
      <c r="F31" s="10">
        <f t="shared" si="0"/>
        <v>15.623334240481128</v>
      </c>
      <c r="G31" s="1"/>
      <c r="H31" s="1"/>
      <c r="I31" s="1"/>
    </row>
    <row r="32" spans="1:9" x14ac:dyDescent="0.25">
      <c r="A32" s="11" t="s">
        <v>66</v>
      </c>
      <c r="B32" s="22">
        <v>3143103</v>
      </c>
      <c r="C32" s="22">
        <v>3502711</v>
      </c>
      <c r="D32" s="22">
        <v>32874552</v>
      </c>
      <c r="E32" s="22">
        <v>37246270</v>
      </c>
      <c r="F32" s="13">
        <f t="shared" si="0"/>
        <v>13.298182740254532</v>
      </c>
      <c r="G32" s="1"/>
      <c r="H32" s="1"/>
      <c r="I32" s="1"/>
    </row>
    <row r="33" spans="1:9" x14ac:dyDescent="0.25">
      <c r="A33" s="8" t="s">
        <v>67</v>
      </c>
      <c r="B33" s="21">
        <v>345436</v>
      </c>
      <c r="C33" s="21">
        <v>353875</v>
      </c>
      <c r="D33" s="21">
        <v>3601817</v>
      </c>
      <c r="E33" s="21">
        <v>3982355</v>
      </c>
      <c r="F33" s="10">
        <f t="shared" si="0"/>
        <v>10.565167525168548</v>
      </c>
      <c r="G33" s="1"/>
      <c r="H33" s="1"/>
      <c r="I33" s="1"/>
    </row>
    <row r="34" spans="1:9" x14ac:dyDescent="0.25">
      <c r="A34" s="11" t="s">
        <v>68</v>
      </c>
      <c r="B34" s="22">
        <v>25257</v>
      </c>
      <c r="C34" s="22">
        <v>23058</v>
      </c>
      <c r="D34" s="22">
        <v>217080</v>
      </c>
      <c r="E34" s="22">
        <v>192359</v>
      </c>
      <c r="F34" s="13">
        <f t="shared" si="0"/>
        <v>-11.387967569559606</v>
      </c>
      <c r="G34" s="1"/>
      <c r="H34" s="1"/>
      <c r="I34" s="1"/>
    </row>
    <row r="35" spans="1:9" x14ac:dyDescent="0.25">
      <c r="A35" s="14" t="s">
        <v>69</v>
      </c>
      <c r="B35" s="15">
        <f>SUM(B7:B34)</f>
        <v>16152488</v>
      </c>
      <c r="C35" s="15">
        <f t="shared" ref="C35:E35" si="1">SUM(C7:C34)</f>
        <v>17217377</v>
      </c>
      <c r="D35" s="15">
        <f t="shared" si="1"/>
        <v>168654730</v>
      </c>
      <c r="E35" s="15">
        <f t="shared" si="1"/>
        <v>184892601</v>
      </c>
      <c r="F35" s="16">
        <f t="shared" si="0"/>
        <v>9.6278776171886733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1281562</v>
      </c>
      <c r="C38" s="41">
        <f>D7</f>
        <v>965350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43139536</v>
      </c>
      <c r="G38" s="42">
        <f>LOOKUP(E38,$A$38:$A$65,$C$38:$C$65)</f>
        <v>39011388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1716746</v>
      </c>
      <c r="C39" s="41">
        <f t="shared" ref="C39:C65" si="5">D8</f>
        <v>1653195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37246270</v>
      </c>
      <c r="G39" s="42">
        <f t="shared" ref="G39:G65" si="8">LOOKUP(E39,$A$38:$A$65,$C$38:$C$65)</f>
        <v>32874552</v>
      </c>
    </row>
    <row r="40" spans="1:9" x14ac:dyDescent="0.25">
      <c r="A40" s="42" t="str">
        <f t="shared" si="3"/>
        <v>ALMERIA</v>
      </c>
      <c r="B40" s="41">
        <f t="shared" si="4"/>
        <v>576181</v>
      </c>
      <c r="C40" s="41">
        <f t="shared" si="5"/>
        <v>521338</v>
      </c>
      <c r="D40" s="41">
        <f t="shared" si="6"/>
        <v>26</v>
      </c>
      <c r="E40" s="42" t="str">
        <f t="shared" si="2"/>
        <v>BARCELONA</v>
      </c>
      <c r="F40" s="42">
        <f t="shared" si="7"/>
        <v>32438768</v>
      </c>
      <c r="G40" s="42">
        <f t="shared" si="8"/>
        <v>29127546</v>
      </c>
    </row>
    <row r="41" spans="1:9" x14ac:dyDescent="0.25">
      <c r="A41" s="42" t="str">
        <f t="shared" si="3"/>
        <v>AVILES</v>
      </c>
      <c r="B41" s="41">
        <f t="shared" si="4"/>
        <v>1406669</v>
      </c>
      <c r="C41" s="41">
        <f t="shared" si="5"/>
        <v>1398168</v>
      </c>
      <c r="D41" s="41">
        <f t="shared" si="6"/>
        <v>16</v>
      </c>
      <c r="E41" s="42" t="str">
        <f t="shared" si="2"/>
        <v>LAS PALMAS</v>
      </c>
      <c r="F41" s="42">
        <f t="shared" si="7"/>
        <v>17199914</v>
      </c>
      <c r="G41" s="42">
        <f t="shared" si="8"/>
        <v>15707482</v>
      </c>
    </row>
    <row r="42" spans="1:9" x14ac:dyDescent="0.25">
      <c r="A42" s="42" t="str">
        <f t="shared" si="3"/>
        <v>BAHIA DE ALGECIRAS</v>
      </c>
      <c r="B42" s="41">
        <f t="shared" si="4"/>
        <v>43139536</v>
      </c>
      <c r="C42" s="41">
        <f t="shared" si="5"/>
        <v>39011388</v>
      </c>
      <c r="D42" s="41">
        <f t="shared" si="6"/>
        <v>1</v>
      </c>
      <c r="E42" s="42" t="str">
        <f t="shared" si="2"/>
        <v>BALEARES</v>
      </c>
      <c r="F42" s="42">
        <f t="shared" si="7"/>
        <v>9226291</v>
      </c>
      <c r="G42" s="42">
        <f t="shared" si="8"/>
        <v>9227035</v>
      </c>
    </row>
    <row r="43" spans="1:9" x14ac:dyDescent="0.25">
      <c r="A43" s="42" t="str">
        <f t="shared" si="3"/>
        <v>BAHIA DE CADIZ</v>
      </c>
      <c r="B43" s="41">
        <f t="shared" si="4"/>
        <v>2421238</v>
      </c>
      <c r="C43" s="41">
        <f t="shared" si="5"/>
        <v>2750776</v>
      </c>
      <c r="D43" s="41">
        <f t="shared" si="6"/>
        <v>10</v>
      </c>
      <c r="E43" s="42" t="str">
        <f t="shared" si="2"/>
        <v>BILBAO</v>
      </c>
      <c r="F43" s="42">
        <f t="shared" si="7"/>
        <v>8901646</v>
      </c>
      <c r="G43" s="42">
        <f t="shared" si="8"/>
        <v>8499730</v>
      </c>
    </row>
    <row r="44" spans="1:9" x14ac:dyDescent="0.25">
      <c r="A44" s="42" t="str">
        <f t="shared" si="3"/>
        <v>BALEARES</v>
      </c>
      <c r="B44" s="41">
        <f t="shared" si="4"/>
        <v>9226291</v>
      </c>
      <c r="C44" s="41">
        <f t="shared" si="5"/>
        <v>9227035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6877518</v>
      </c>
      <c r="G44" s="42">
        <f t="shared" si="8"/>
        <v>6726655</v>
      </c>
    </row>
    <row r="45" spans="1:9" x14ac:dyDescent="0.25">
      <c r="A45" s="42" t="str">
        <f t="shared" si="3"/>
        <v>BARCELONA</v>
      </c>
      <c r="B45" s="41">
        <f t="shared" si="4"/>
        <v>32438768</v>
      </c>
      <c r="C45" s="41">
        <f t="shared" si="5"/>
        <v>29127546</v>
      </c>
      <c r="D45" s="41">
        <f t="shared" si="6"/>
        <v>3</v>
      </c>
      <c r="E45" s="42" t="str">
        <f t="shared" si="2"/>
        <v>MALAGA</v>
      </c>
      <c r="F45" s="42">
        <f t="shared" si="7"/>
        <v>4142171</v>
      </c>
      <c r="G45" s="42">
        <f t="shared" si="8"/>
        <v>3552270</v>
      </c>
    </row>
    <row r="46" spans="1:9" x14ac:dyDescent="0.25">
      <c r="A46" s="42" t="str">
        <f t="shared" si="3"/>
        <v>BILBAO</v>
      </c>
      <c r="B46" s="41">
        <f t="shared" si="4"/>
        <v>8901646</v>
      </c>
      <c r="C46" s="41">
        <f t="shared" si="5"/>
        <v>8499730</v>
      </c>
      <c r="D46" s="41">
        <f t="shared" si="6"/>
        <v>6</v>
      </c>
      <c r="E46" s="42" t="str">
        <f t="shared" si="2"/>
        <v>VIGO</v>
      </c>
      <c r="F46" s="42">
        <f t="shared" si="7"/>
        <v>3982355</v>
      </c>
      <c r="G46" s="42">
        <f t="shared" si="8"/>
        <v>3601817</v>
      </c>
    </row>
    <row r="47" spans="1:9" x14ac:dyDescent="0.25">
      <c r="A47" s="42" t="str">
        <f t="shared" si="3"/>
        <v>CARTAGENA</v>
      </c>
      <c r="B47" s="41">
        <f t="shared" si="4"/>
        <v>966247</v>
      </c>
      <c r="C47" s="41">
        <f t="shared" si="5"/>
        <v>968908</v>
      </c>
      <c r="D47" s="41">
        <f t="shared" si="6"/>
        <v>19</v>
      </c>
      <c r="E47" s="42" t="str">
        <f t="shared" si="2"/>
        <v>BAHIA DE CADIZ</v>
      </c>
      <c r="F47" s="42">
        <f t="shared" si="7"/>
        <v>2421238</v>
      </c>
      <c r="G47" s="42">
        <f t="shared" si="8"/>
        <v>2750776</v>
      </c>
    </row>
    <row r="48" spans="1:9" x14ac:dyDescent="0.25">
      <c r="A48" s="42" t="str">
        <f t="shared" si="3"/>
        <v>CASTELLON</v>
      </c>
      <c r="B48" s="41">
        <f t="shared" si="4"/>
        <v>1673473</v>
      </c>
      <c r="C48" s="41">
        <f t="shared" si="5"/>
        <v>1370536</v>
      </c>
      <c r="D48" s="41">
        <f t="shared" si="6"/>
        <v>14</v>
      </c>
      <c r="E48" s="42" t="str">
        <f t="shared" si="2"/>
        <v>PASAIA</v>
      </c>
      <c r="F48" s="42">
        <f t="shared" si="7"/>
        <v>2035876</v>
      </c>
      <c r="G48" s="42">
        <f t="shared" si="8"/>
        <v>1988364</v>
      </c>
    </row>
    <row r="49" spans="1:7" x14ac:dyDescent="0.25">
      <c r="A49" s="42" t="str">
        <f t="shared" si="3"/>
        <v>CEUTA</v>
      </c>
      <c r="B49" s="41">
        <f t="shared" si="4"/>
        <v>885666</v>
      </c>
      <c r="C49" s="41">
        <f t="shared" si="5"/>
        <v>815466</v>
      </c>
      <c r="D49" s="41">
        <f t="shared" si="6"/>
        <v>21</v>
      </c>
      <c r="E49" s="42" t="str">
        <f t="shared" si="2"/>
        <v>SEVILLA</v>
      </c>
      <c r="F49" s="42">
        <f t="shared" si="7"/>
        <v>1884752</v>
      </c>
      <c r="G49" s="42">
        <f t="shared" si="8"/>
        <v>1911384</v>
      </c>
    </row>
    <row r="50" spans="1:7" x14ac:dyDescent="0.25">
      <c r="A50" s="42" t="str">
        <f t="shared" si="3"/>
        <v>FERROL-SAN CIBRAO</v>
      </c>
      <c r="B50" s="41">
        <f t="shared" si="4"/>
        <v>780844</v>
      </c>
      <c r="C50" s="41">
        <f t="shared" si="5"/>
        <v>495285</v>
      </c>
      <c r="D50" s="41">
        <f t="shared" si="6"/>
        <v>22</v>
      </c>
      <c r="E50" s="42" t="str">
        <f t="shared" si="2"/>
        <v>ALICANTE</v>
      </c>
      <c r="F50" s="42">
        <f t="shared" si="7"/>
        <v>1716746</v>
      </c>
      <c r="G50" s="42">
        <f t="shared" si="8"/>
        <v>1653195</v>
      </c>
    </row>
    <row r="51" spans="1:7" x14ac:dyDescent="0.25">
      <c r="A51" s="42" t="str">
        <f t="shared" si="3"/>
        <v>GIJON</v>
      </c>
      <c r="B51" s="41">
        <f t="shared" si="4"/>
        <v>704602</v>
      </c>
      <c r="C51" s="41">
        <f t="shared" si="5"/>
        <v>533605</v>
      </c>
      <c r="D51" s="41">
        <f t="shared" si="6"/>
        <v>23</v>
      </c>
      <c r="E51" s="42" t="str">
        <f t="shared" si="2"/>
        <v>CASTELLON</v>
      </c>
      <c r="F51" s="42">
        <f t="shared" si="7"/>
        <v>1673473</v>
      </c>
      <c r="G51" s="42">
        <f t="shared" si="8"/>
        <v>1370536</v>
      </c>
    </row>
    <row r="52" spans="1:7" x14ac:dyDescent="0.25">
      <c r="A52" s="42" t="str">
        <f t="shared" si="3"/>
        <v>HUELVA</v>
      </c>
      <c r="B52" s="41">
        <f t="shared" si="4"/>
        <v>675137</v>
      </c>
      <c r="C52" s="41">
        <f t="shared" si="5"/>
        <v>590864</v>
      </c>
      <c r="D52" s="41">
        <f t="shared" si="6"/>
        <v>24</v>
      </c>
      <c r="E52" s="42" t="str">
        <f t="shared" si="2"/>
        <v>TARRAGONA</v>
      </c>
      <c r="F52" s="42">
        <f t="shared" si="7"/>
        <v>1542243</v>
      </c>
      <c r="G52" s="42">
        <f t="shared" si="8"/>
        <v>1333851</v>
      </c>
    </row>
    <row r="53" spans="1:7" x14ac:dyDescent="0.25">
      <c r="A53" s="42" t="str">
        <f t="shared" si="3"/>
        <v>LAS PALMAS</v>
      </c>
      <c r="B53" s="41">
        <f t="shared" si="4"/>
        <v>17199914</v>
      </c>
      <c r="C53" s="41">
        <f t="shared" si="5"/>
        <v>15707482</v>
      </c>
      <c r="D53" s="41">
        <f t="shared" si="6"/>
        <v>4</v>
      </c>
      <c r="E53" s="42" t="str">
        <f t="shared" si="2"/>
        <v>AVILES</v>
      </c>
      <c r="F53" s="42">
        <f t="shared" si="7"/>
        <v>1406669</v>
      </c>
      <c r="G53" s="42">
        <f t="shared" si="8"/>
        <v>1398168</v>
      </c>
    </row>
    <row r="54" spans="1:7" x14ac:dyDescent="0.25">
      <c r="A54" s="42" t="str">
        <f t="shared" si="3"/>
        <v>MALAGA</v>
      </c>
      <c r="B54" s="41">
        <f t="shared" si="4"/>
        <v>4142171</v>
      </c>
      <c r="C54" s="41">
        <f t="shared" si="5"/>
        <v>3552270</v>
      </c>
      <c r="D54" s="41">
        <f t="shared" si="6"/>
        <v>8</v>
      </c>
      <c r="E54" s="42" t="str">
        <f t="shared" si="2"/>
        <v>A CORUÑA</v>
      </c>
      <c r="F54" s="42">
        <f t="shared" si="7"/>
        <v>1281562</v>
      </c>
      <c r="G54" s="42">
        <f t="shared" si="8"/>
        <v>965350</v>
      </c>
    </row>
    <row r="55" spans="1:7" x14ac:dyDescent="0.25">
      <c r="A55" s="42" t="str">
        <f t="shared" si="3"/>
        <v>MARIN Y RIA DE PONTEVEDRA</v>
      </c>
      <c r="B55" s="41">
        <f t="shared" si="4"/>
        <v>890390</v>
      </c>
      <c r="C55" s="41">
        <f t="shared" si="5"/>
        <v>807241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1275627</v>
      </c>
      <c r="G55" s="42">
        <f t="shared" si="8"/>
        <v>1143124</v>
      </c>
    </row>
    <row r="56" spans="1:7" x14ac:dyDescent="0.25">
      <c r="A56" s="42" t="str">
        <f t="shared" si="3"/>
        <v>MELILLA</v>
      </c>
      <c r="B56" s="41">
        <f t="shared" si="4"/>
        <v>636977</v>
      </c>
      <c r="C56" s="41">
        <f t="shared" si="5"/>
        <v>635839</v>
      </c>
      <c r="D56" s="41">
        <f t="shared" si="6"/>
        <v>25</v>
      </c>
      <c r="E56" s="42" t="str">
        <f t="shared" si="2"/>
        <v>CARTAGENA</v>
      </c>
      <c r="F56" s="42">
        <f t="shared" si="9"/>
        <v>966247</v>
      </c>
      <c r="G56" s="42">
        <f t="shared" si="8"/>
        <v>968908</v>
      </c>
    </row>
    <row r="57" spans="1:7" x14ac:dyDescent="0.25">
      <c r="A57" s="42" t="str">
        <f t="shared" si="3"/>
        <v>MOTRIL</v>
      </c>
      <c r="B57" s="41">
        <f t="shared" si="4"/>
        <v>191543</v>
      </c>
      <c r="C57" s="41">
        <f t="shared" si="5"/>
        <v>225881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890390</v>
      </c>
      <c r="G57" s="42">
        <f t="shared" si="8"/>
        <v>807241</v>
      </c>
    </row>
    <row r="58" spans="1:7" x14ac:dyDescent="0.25">
      <c r="A58" s="42" t="str">
        <f t="shared" si="3"/>
        <v>PASAIA</v>
      </c>
      <c r="B58" s="41">
        <f t="shared" si="4"/>
        <v>2035876</v>
      </c>
      <c r="C58" s="41">
        <f t="shared" si="5"/>
        <v>1988364</v>
      </c>
      <c r="D58" s="41">
        <f t="shared" si="6"/>
        <v>11</v>
      </c>
      <c r="E58" s="42" t="str">
        <f t="shared" si="2"/>
        <v>CEUTA</v>
      </c>
      <c r="F58" s="42">
        <f t="shared" si="9"/>
        <v>885666</v>
      </c>
      <c r="G58" s="42">
        <f t="shared" si="8"/>
        <v>815466</v>
      </c>
    </row>
    <row r="59" spans="1:7" x14ac:dyDescent="0.25">
      <c r="A59" s="42" t="str">
        <f t="shared" si="3"/>
        <v>SANTA CRUZ DE TENERIFE</v>
      </c>
      <c r="B59" s="41">
        <f t="shared" si="4"/>
        <v>6877518</v>
      </c>
      <c r="C59" s="41">
        <f t="shared" si="5"/>
        <v>6726655</v>
      </c>
      <c r="D59" s="41">
        <f t="shared" si="6"/>
        <v>7</v>
      </c>
      <c r="E59" s="42" t="str">
        <f t="shared" si="2"/>
        <v>FERROL-SAN CIBRAO</v>
      </c>
      <c r="F59" s="42">
        <f t="shared" si="9"/>
        <v>780844</v>
      </c>
      <c r="G59" s="42">
        <f t="shared" si="8"/>
        <v>495285</v>
      </c>
    </row>
    <row r="60" spans="1:7" x14ac:dyDescent="0.25">
      <c r="A60" s="42" t="str">
        <f t="shared" si="3"/>
        <v>SANTANDER</v>
      </c>
      <c r="B60" s="41">
        <f t="shared" si="4"/>
        <v>1275627</v>
      </c>
      <c r="C60" s="41">
        <f t="shared" si="5"/>
        <v>1143124</v>
      </c>
      <c r="D60" s="41">
        <f t="shared" si="6"/>
        <v>18</v>
      </c>
      <c r="E60" s="42" t="str">
        <f t="shared" si="2"/>
        <v>GIJON</v>
      </c>
      <c r="F60" s="42">
        <f t="shared" si="9"/>
        <v>704602</v>
      </c>
      <c r="G60" s="42">
        <f t="shared" si="8"/>
        <v>533605</v>
      </c>
    </row>
    <row r="61" spans="1:7" x14ac:dyDescent="0.25">
      <c r="A61" s="42" t="str">
        <f t="shared" si="3"/>
        <v>SEVILLA</v>
      </c>
      <c r="B61" s="41">
        <f t="shared" si="4"/>
        <v>1884752</v>
      </c>
      <c r="C61" s="41">
        <f t="shared" si="5"/>
        <v>1911384</v>
      </c>
      <c r="D61" s="41">
        <f t="shared" si="6"/>
        <v>12</v>
      </c>
      <c r="E61" s="42" t="str">
        <f t="shared" si="2"/>
        <v>HUELVA</v>
      </c>
      <c r="F61" s="42">
        <f t="shared" si="9"/>
        <v>675137</v>
      </c>
      <c r="G61" s="42">
        <f t="shared" si="8"/>
        <v>590864</v>
      </c>
    </row>
    <row r="62" spans="1:7" x14ac:dyDescent="0.25">
      <c r="A62" s="42" t="str">
        <f t="shared" si="3"/>
        <v>TARRAGONA</v>
      </c>
      <c r="B62" s="41">
        <f t="shared" si="4"/>
        <v>1542243</v>
      </c>
      <c r="C62" s="41">
        <f t="shared" si="5"/>
        <v>1333851</v>
      </c>
      <c r="D62" s="41">
        <f t="shared" si="6"/>
        <v>15</v>
      </c>
      <c r="E62" s="42" t="str">
        <f t="shared" si="2"/>
        <v>MELILLA</v>
      </c>
      <c r="F62" s="42">
        <f t="shared" si="9"/>
        <v>636977</v>
      </c>
      <c r="G62" s="42">
        <f t="shared" si="8"/>
        <v>635839</v>
      </c>
    </row>
    <row r="63" spans="1:7" x14ac:dyDescent="0.25">
      <c r="A63" s="42" t="str">
        <f t="shared" si="3"/>
        <v>VALENCIA</v>
      </c>
      <c r="B63" s="41">
        <f t="shared" si="4"/>
        <v>37246270</v>
      </c>
      <c r="C63" s="41">
        <f t="shared" si="5"/>
        <v>32874552</v>
      </c>
      <c r="D63" s="41">
        <f t="shared" si="6"/>
        <v>2</v>
      </c>
      <c r="E63" s="42" t="str">
        <f t="shared" si="2"/>
        <v>ALMERIA</v>
      </c>
      <c r="F63" s="42">
        <f t="shared" si="9"/>
        <v>576181</v>
      </c>
      <c r="G63" s="42">
        <f t="shared" si="8"/>
        <v>521338</v>
      </c>
    </row>
    <row r="64" spans="1:7" x14ac:dyDescent="0.25">
      <c r="A64" s="42" t="str">
        <f t="shared" si="3"/>
        <v>VIGO</v>
      </c>
      <c r="B64" s="41">
        <f t="shared" si="4"/>
        <v>3982355</v>
      </c>
      <c r="C64" s="41">
        <f t="shared" si="5"/>
        <v>3601817</v>
      </c>
      <c r="D64" s="41">
        <f t="shared" si="6"/>
        <v>9</v>
      </c>
      <c r="E64" s="42" t="str">
        <f t="shared" si="2"/>
        <v>VILAGARCIA</v>
      </c>
      <c r="F64" s="42">
        <f t="shared" si="9"/>
        <v>192359</v>
      </c>
      <c r="G64" s="42">
        <f t="shared" si="8"/>
        <v>217080</v>
      </c>
    </row>
    <row r="65" spans="1:7" x14ac:dyDescent="0.25">
      <c r="A65" s="42" t="str">
        <f t="shared" si="3"/>
        <v>VILAGARCIA</v>
      </c>
      <c r="B65" s="41">
        <f t="shared" si="4"/>
        <v>192359</v>
      </c>
      <c r="C65" s="41">
        <f t="shared" si="5"/>
        <v>217080</v>
      </c>
      <c r="D65" s="41">
        <f t="shared" si="6"/>
        <v>27</v>
      </c>
      <c r="E65" s="42" t="str">
        <f t="shared" si="2"/>
        <v>MOTRIL</v>
      </c>
      <c r="F65" s="42">
        <f t="shared" si="9"/>
        <v>191543</v>
      </c>
      <c r="G65" s="42">
        <f t="shared" si="8"/>
        <v>225881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3">
        <v>2171</v>
      </c>
      <c r="C7" s="23">
        <v>1938</v>
      </c>
      <c r="D7" s="23">
        <v>28690</v>
      </c>
      <c r="E7" s="23">
        <v>29168</v>
      </c>
      <c r="F7" s="10">
        <f>((E7*100)/D7)-100</f>
        <v>1.6660857441617338</v>
      </c>
      <c r="G7" s="1"/>
      <c r="H7" s="1"/>
      <c r="I7" s="1"/>
    </row>
    <row r="8" spans="1:12" x14ac:dyDescent="0.25">
      <c r="A8" s="11" t="s">
        <v>42</v>
      </c>
      <c r="B8" s="24">
        <v>286</v>
      </c>
      <c r="C8" s="24">
        <v>103</v>
      </c>
      <c r="D8" s="24">
        <v>2308</v>
      </c>
      <c r="E8" s="24">
        <v>1193</v>
      </c>
      <c r="F8" s="13">
        <f t="shared" ref="F8:F35" si="0">((E8*100)/D8)-100</f>
        <v>-48.310225303292896</v>
      </c>
      <c r="G8" s="1"/>
      <c r="H8" s="1"/>
      <c r="I8" s="1"/>
    </row>
    <row r="9" spans="1:12" x14ac:dyDescent="0.25">
      <c r="A9" s="8" t="s">
        <v>43</v>
      </c>
      <c r="B9" s="23">
        <v>659</v>
      </c>
      <c r="C9" s="23">
        <v>1357</v>
      </c>
      <c r="D9" s="23">
        <v>6363</v>
      </c>
      <c r="E9" s="23">
        <v>4032</v>
      </c>
      <c r="F9" s="10">
        <f t="shared" si="0"/>
        <v>-36.633663366336634</v>
      </c>
      <c r="G9" s="1"/>
      <c r="H9" s="1"/>
      <c r="I9" s="1"/>
    </row>
    <row r="10" spans="1:12" x14ac:dyDescent="0.25">
      <c r="A10" s="11" t="s">
        <v>44</v>
      </c>
      <c r="B10" s="24">
        <v>436</v>
      </c>
      <c r="C10" s="24">
        <v>786</v>
      </c>
      <c r="D10" s="24">
        <v>13943</v>
      </c>
      <c r="E10" s="24">
        <v>10083</v>
      </c>
      <c r="F10" s="13">
        <f t="shared" si="0"/>
        <v>-27.684142580506347</v>
      </c>
      <c r="G10" s="1"/>
      <c r="H10" s="1"/>
      <c r="I10" s="1"/>
    </row>
    <row r="11" spans="1:12" x14ac:dyDescent="0.25">
      <c r="A11" s="8" t="s">
        <v>45</v>
      </c>
      <c r="B11" s="23">
        <v>89</v>
      </c>
      <c r="C11" s="23">
        <v>183</v>
      </c>
      <c r="D11" s="23">
        <v>1013</v>
      </c>
      <c r="E11" s="23">
        <v>1634</v>
      </c>
      <c r="F11" s="10">
        <f t="shared" si="0"/>
        <v>61.303060217176693</v>
      </c>
      <c r="G11" s="1"/>
      <c r="H11" s="1"/>
      <c r="I11" s="1"/>
    </row>
    <row r="12" spans="1:12" x14ac:dyDescent="0.25">
      <c r="A12" s="11" t="s">
        <v>46</v>
      </c>
      <c r="B12" s="24">
        <v>1356</v>
      </c>
      <c r="C12" s="24">
        <v>1420</v>
      </c>
      <c r="D12" s="24">
        <v>20501</v>
      </c>
      <c r="E12" s="24">
        <v>20226</v>
      </c>
      <c r="F12" s="13">
        <f t="shared" si="0"/>
        <v>-1.3413979805863079</v>
      </c>
      <c r="G12" s="1"/>
      <c r="H12" s="1"/>
      <c r="I12" s="1"/>
    </row>
    <row r="13" spans="1:12" x14ac:dyDescent="0.25">
      <c r="A13" s="8" t="s">
        <v>47</v>
      </c>
      <c r="B13" s="23">
        <v>231</v>
      </c>
      <c r="C13" s="23">
        <v>0</v>
      </c>
      <c r="D13" s="23">
        <v>2477</v>
      </c>
      <c r="E13" s="23">
        <v>1636</v>
      </c>
      <c r="F13" s="10">
        <f t="shared" si="0"/>
        <v>-33.952361727896644</v>
      </c>
      <c r="G13" s="1"/>
      <c r="H13" s="1"/>
      <c r="I13" s="1"/>
    </row>
    <row r="14" spans="1:12" x14ac:dyDescent="0.25">
      <c r="A14" s="11" t="s">
        <v>48</v>
      </c>
      <c r="B14" s="24">
        <v>100</v>
      </c>
      <c r="C14" s="24">
        <v>17</v>
      </c>
      <c r="D14" s="24">
        <v>3087</v>
      </c>
      <c r="E14" s="24">
        <v>2833</v>
      </c>
      <c r="F14" s="13">
        <f t="shared" si="0"/>
        <v>-8.2280531260123126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126</v>
      </c>
      <c r="C16" s="24">
        <v>122</v>
      </c>
      <c r="D16" s="24">
        <v>1316</v>
      </c>
      <c r="E16" s="24">
        <v>1182</v>
      </c>
      <c r="F16" s="13">
        <f t="shared" si="0"/>
        <v>-10.182370820668694</v>
      </c>
      <c r="G16" s="1"/>
      <c r="H16" s="1"/>
      <c r="I16" s="1"/>
    </row>
    <row r="17" spans="1:9" x14ac:dyDescent="0.25">
      <c r="A17" s="8" t="s">
        <v>51</v>
      </c>
      <c r="B17" s="23">
        <v>750</v>
      </c>
      <c r="C17" s="23">
        <v>772</v>
      </c>
      <c r="D17" s="23">
        <v>8403</v>
      </c>
      <c r="E17" s="23">
        <v>5418</v>
      </c>
      <c r="F17" s="10">
        <f t="shared" si="0"/>
        <v>-35.523027490182074</v>
      </c>
      <c r="G17" s="1"/>
      <c r="H17" s="1"/>
      <c r="I17" s="1"/>
    </row>
    <row r="18" spans="1:9" x14ac:dyDescent="0.25">
      <c r="A18" s="11" t="s">
        <v>52</v>
      </c>
      <c r="B18" s="24">
        <v>28</v>
      </c>
      <c r="C18" s="24">
        <v>10</v>
      </c>
      <c r="D18" s="24">
        <v>117</v>
      </c>
      <c r="E18" s="24">
        <v>114</v>
      </c>
      <c r="F18" s="13">
        <f t="shared" si="0"/>
        <v>-2.5641025641025692</v>
      </c>
      <c r="G18" s="1"/>
      <c r="H18" s="1"/>
      <c r="I18" s="1"/>
    </row>
    <row r="19" spans="1:9" x14ac:dyDescent="0.25">
      <c r="A19" s="8" t="s">
        <v>53</v>
      </c>
      <c r="B19" s="23">
        <v>20</v>
      </c>
      <c r="C19" s="23">
        <v>0</v>
      </c>
      <c r="D19" s="23">
        <v>149</v>
      </c>
      <c r="E19" s="23">
        <v>98</v>
      </c>
      <c r="F19" s="10">
        <f t="shared" si="0"/>
        <v>-34.228187919463082</v>
      </c>
      <c r="G19" s="1"/>
      <c r="H19" s="1"/>
      <c r="I19" s="1"/>
    </row>
    <row r="20" spans="1:9" x14ac:dyDescent="0.25">
      <c r="A20" s="11" t="s">
        <v>54</v>
      </c>
      <c r="B20" s="24">
        <v>1444</v>
      </c>
      <c r="C20" s="24">
        <v>2129</v>
      </c>
      <c r="D20" s="24">
        <v>13332</v>
      </c>
      <c r="E20" s="24">
        <v>10300</v>
      </c>
      <c r="F20" s="13">
        <f t="shared" si="0"/>
        <v>-22.74227422742274</v>
      </c>
      <c r="G20" s="1"/>
      <c r="H20" s="1"/>
      <c r="I20" s="1"/>
    </row>
    <row r="21" spans="1:9" x14ac:dyDescent="0.25">
      <c r="A21" s="8" t="s">
        <v>55</v>
      </c>
      <c r="B21" s="23">
        <v>327</v>
      </c>
      <c r="C21" s="23">
        <v>468</v>
      </c>
      <c r="D21" s="23">
        <v>2785</v>
      </c>
      <c r="E21" s="23">
        <v>4785</v>
      </c>
      <c r="F21" s="10">
        <f t="shared" si="0"/>
        <v>71.813285457809684</v>
      </c>
      <c r="G21" s="1"/>
      <c r="H21" s="1"/>
      <c r="I21" s="1"/>
    </row>
    <row r="22" spans="1:9" x14ac:dyDescent="0.25">
      <c r="A22" s="11" t="s">
        <v>56</v>
      </c>
      <c r="B22" s="24">
        <v>0</v>
      </c>
      <c r="C22" s="24">
        <v>215</v>
      </c>
      <c r="D22" s="24">
        <v>4064</v>
      </c>
      <c r="E22" s="24">
        <v>3405</v>
      </c>
      <c r="F22" s="13">
        <f t="shared" si="0"/>
        <v>-16.215551181102356</v>
      </c>
      <c r="G22" s="1"/>
      <c r="H22" s="1"/>
      <c r="I22" s="1"/>
    </row>
    <row r="23" spans="1:9" x14ac:dyDescent="0.25">
      <c r="A23" s="8" t="s">
        <v>57</v>
      </c>
      <c r="B23" s="23">
        <v>0</v>
      </c>
      <c r="C23" s="23">
        <v>379</v>
      </c>
      <c r="D23" s="23">
        <v>996</v>
      </c>
      <c r="E23" s="23">
        <v>1662</v>
      </c>
      <c r="F23" s="10">
        <f t="shared" si="0"/>
        <v>66.867469879518069</v>
      </c>
      <c r="G23" s="1"/>
      <c r="H23" s="1"/>
      <c r="I23" s="1"/>
    </row>
    <row r="24" spans="1:9" x14ac:dyDescent="0.25">
      <c r="A24" s="11" t="s">
        <v>58</v>
      </c>
      <c r="B24" s="24">
        <v>298</v>
      </c>
      <c r="C24" s="24">
        <v>271</v>
      </c>
      <c r="D24" s="24">
        <v>4088</v>
      </c>
      <c r="E24" s="24">
        <v>3409</v>
      </c>
      <c r="F24" s="13">
        <f t="shared" si="0"/>
        <v>-16.609589041095887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273</v>
      </c>
      <c r="C26" s="24">
        <v>284</v>
      </c>
      <c r="D26" s="24">
        <v>3545</v>
      </c>
      <c r="E26" s="24">
        <v>3003</v>
      </c>
      <c r="F26" s="13">
        <f t="shared" si="0"/>
        <v>-15.289139633286325</v>
      </c>
      <c r="G26" s="1"/>
      <c r="H26" s="1"/>
      <c r="I26" s="1"/>
    </row>
    <row r="27" spans="1:9" x14ac:dyDescent="0.25">
      <c r="A27" s="8" t="s">
        <v>61</v>
      </c>
      <c r="B27" s="23">
        <v>1019</v>
      </c>
      <c r="C27" s="23">
        <v>793</v>
      </c>
      <c r="D27" s="23">
        <v>10269</v>
      </c>
      <c r="E27" s="23">
        <v>9381</v>
      </c>
      <c r="F27" s="10">
        <f t="shared" si="0"/>
        <v>-8.6473853345019052</v>
      </c>
      <c r="G27" s="1"/>
      <c r="H27" s="1"/>
      <c r="I27" s="1"/>
    </row>
    <row r="28" spans="1:9" x14ac:dyDescent="0.25">
      <c r="A28" s="11" t="s">
        <v>62</v>
      </c>
      <c r="B28" s="24">
        <v>539</v>
      </c>
      <c r="C28" s="24">
        <v>470</v>
      </c>
      <c r="D28" s="24">
        <v>7024</v>
      </c>
      <c r="E28" s="24">
        <v>5258</v>
      </c>
      <c r="F28" s="13">
        <f t="shared" si="0"/>
        <v>-25.142369020501135</v>
      </c>
      <c r="G28" s="1"/>
      <c r="H28" s="1"/>
      <c r="I28" s="1"/>
    </row>
    <row r="29" spans="1:9" x14ac:dyDescent="0.25">
      <c r="A29" s="8" t="s">
        <v>63</v>
      </c>
      <c r="B29" s="23">
        <v>152</v>
      </c>
      <c r="C29" s="23">
        <v>204</v>
      </c>
      <c r="D29" s="23">
        <v>6368</v>
      </c>
      <c r="E29" s="23">
        <v>8362</v>
      </c>
      <c r="F29" s="10">
        <f t="shared" si="0"/>
        <v>31.312814070351749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488</v>
      </c>
      <c r="C31" s="23">
        <v>246</v>
      </c>
      <c r="D31" s="23">
        <v>4111</v>
      </c>
      <c r="E31" s="23">
        <v>3715</v>
      </c>
      <c r="F31" s="10">
        <f t="shared" si="0"/>
        <v>-9.6326927754804217</v>
      </c>
      <c r="G31" s="1"/>
      <c r="H31" s="1"/>
      <c r="I31" s="1"/>
    </row>
    <row r="32" spans="1:9" x14ac:dyDescent="0.25">
      <c r="A32" s="11" t="s">
        <v>66</v>
      </c>
      <c r="B32" s="24">
        <v>100</v>
      </c>
      <c r="C32" s="24">
        <v>60</v>
      </c>
      <c r="D32" s="24">
        <v>1451</v>
      </c>
      <c r="E32" s="24">
        <v>1083</v>
      </c>
      <c r="F32" s="13">
        <f t="shared" si="0"/>
        <v>-25.361819434872501</v>
      </c>
      <c r="G32" s="1"/>
      <c r="H32" s="1"/>
      <c r="I32" s="1"/>
    </row>
    <row r="33" spans="1:9" x14ac:dyDescent="0.25">
      <c r="A33" s="8" t="s">
        <v>67</v>
      </c>
      <c r="B33" s="23">
        <v>6570</v>
      </c>
      <c r="C33" s="23">
        <v>6929</v>
      </c>
      <c r="D33" s="23">
        <v>80595</v>
      </c>
      <c r="E33" s="23">
        <v>77898</v>
      </c>
      <c r="F33" s="10">
        <f t="shared" si="0"/>
        <v>-3.3463614368136945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17462</v>
      </c>
      <c r="C35" s="15">
        <f t="shared" ref="C35:E35" si="1">SUM(C7:C34)</f>
        <v>19156</v>
      </c>
      <c r="D35" s="15">
        <f t="shared" si="1"/>
        <v>226995</v>
      </c>
      <c r="E35" s="15">
        <f t="shared" si="1"/>
        <v>209878</v>
      </c>
      <c r="F35" s="16">
        <f t="shared" si="0"/>
        <v>-7.5406947289587833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29168</v>
      </c>
      <c r="C38" s="41">
        <f>D7</f>
        <v>28690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77898</v>
      </c>
      <c r="G38" s="42">
        <f>LOOKUP(E38,$A$38:$A$65,$C$38:$C$65)</f>
        <v>80595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1193</v>
      </c>
      <c r="C39" s="41">
        <f t="shared" ref="C39:C65" si="5">D8</f>
        <v>2308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29168</v>
      </c>
      <c r="G39" s="42">
        <f t="shared" ref="G39:G65" si="8">LOOKUP(E39,$A$38:$A$65,$C$38:$C$65)</f>
        <v>28690</v>
      </c>
    </row>
    <row r="40" spans="1:9" x14ac:dyDescent="0.25">
      <c r="A40" s="42" t="str">
        <f t="shared" si="3"/>
        <v>ALMERIA</v>
      </c>
      <c r="B40" s="41">
        <f t="shared" si="4"/>
        <v>4032</v>
      </c>
      <c r="C40" s="41">
        <f t="shared" si="5"/>
        <v>6363</v>
      </c>
      <c r="D40" s="41">
        <f t="shared" si="6"/>
        <v>11</v>
      </c>
      <c r="E40" s="42" t="str">
        <f t="shared" si="2"/>
        <v>BAHIA DE CADIZ</v>
      </c>
      <c r="F40" s="42">
        <f t="shared" si="7"/>
        <v>20226</v>
      </c>
      <c r="G40" s="42">
        <f t="shared" si="8"/>
        <v>20501</v>
      </c>
    </row>
    <row r="41" spans="1:9" x14ac:dyDescent="0.25">
      <c r="A41" s="42" t="str">
        <f t="shared" si="3"/>
        <v>AVILES</v>
      </c>
      <c r="B41" s="41">
        <f t="shared" si="4"/>
        <v>10083</v>
      </c>
      <c r="C41" s="41">
        <f t="shared" si="5"/>
        <v>13943</v>
      </c>
      <c r="D41" s="41">
        <f t="shared" si="6"/>
        <v>5</v>
      </c>
      <c r="E41" s="42" t="str">
        <f t="shared" si="2"/>
        <v>GIJON</v>
      </c>
      <c r="F41" s="42">
        <f t="shared" si="7"/>
        <v>10300</v>
      </c>
      <c r="G41" s="42">
        <f t="shared" si="8"/>
        <v>13332</v>
      </c>
    </row>
    <row r="42" spans="1:9" x14ac:dyDescent="0.25">
      <c r="A42" s="42" t="str">
        <f t="shared" si="3"/>
        <v>BAHIA DE ALGECIRAS</v>
      </c>
      <c r="B42" s="41">
        <f t="shared" si="4"/>
        <v>1634</v>
      </c>
      <c r="C42" s="41">
        <f t="shared" si="5"/>
        <v>1013</v>
      </c>
      <c r="D42" s="41">
        <f t="shared" si="6"/>
        <v>19</v>
      </c>
      <c r="E42" s="42" t="str">
        <f t="shared" si="2"/>
        <v>AVILES</v>
      </c>
      <c r="F42" s="42">
        <f t="shared" si="7"/>
        <v>10083</v>
      </c>
      <c r="G42" s="42">
        <f t="shared" si="8"/>
        <v>13943</v>
      </c>
    </row>
    <row r="43" spans="1:9" x14ac:dyDescent="0.25">
      <c r="A43" s="42" t="str">
        <f t="shared" si="3"/>
        <v>BAHIA DE CADIZ</v>
      </c>
      <c r="B43" s="41">
        <f t="shared" si="4"/>
        <v>20226</v>
      </c>
      <c r="C43" s="41">
        <f t="shared" si="5"/>
        <v>20501</v>
      </c>
      <c r="D43" s="41">
        <f t="shared" si="6"/>
        <v>3</v>
      </c>
      <c r="E43" s="42" t="str">
        <f t="shared" si="2"/>
        <v>PASAIA</v>
      </c>
      <c r="F43" s="42">
        <f t="shared" si="7"/>
        <v>9381</v>
      </c>
      <c r="G43" s="42">
        <f t="shared" si="8"/>
        <v>10269</v>
      </c>
    </row>
    <row r="44" spans="1:9" x14ac:dyDescent="0.25">
      <c r="A44" s="42" t="str">
        <f t="shared" si="3"/>
        <v>BALEARES</v>
      </c>
      <c r="B44" s="41">
        <f t="shared" si="4"/>
        <v>1636</v>
      </c>
      <c r="C44" s="41">
        <f t="shared" si="5"/>
        <v>2477</v>
      </c>
      <c r="D44" s="41">
        <f t="shared" si="6"/>
        <v>18</v>
      </c>
      <c r="E44" s="42" t="str">
        <f t="shared" si="2"/>
        <v>SANTANDER</v>
      </c>
      <c r="F44" s="42">
        <f t="shared" si="7"/>
        <v>8362</v>
      </c>
      <c r="G44" s="42">
        <f t="shared" si="8"/>
        <v>6368</v>
      </c>
    </row>
    <row r="45" spans="1:9" x14ac:dyDescent="0.25">
      <c r="A45" s="42" t="str">
        <f t="shared" si="3"/>
        <v>BARCELONA</v>
      </c>
      <c r="B45" s="41">
        <f t="shared" si="4"/>
        <v>2833</v>
      </c>
      <c r="C45" s="41">
        <f t="shared" si="5"/>
        <v>3087</v>
      </c>
      <c r="D45" s="41">
        <f t="shared" si="6"/>
        <v>16</v>
      </c>
      <c r="E45" s="42" t="str">
        <f t="shared" si="2"/>
        <v>CASTELLON</v>
      </c>
      <c r="F45" s="42">
        <f t="shared" si="7"/>
        <v>5418</v>
      </c>
      <c r="G45" s="42">
        <f t="shared" si="8"/>
        <v>8403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5258</v>
      </c>
      <c r="G46" s="42">
        <f t="shared" si="8"/>
        <v>7024</v>
      </c>
    </row>
    <row r="47" spans="1:9" x14ac:dyDescent="0.25">
      <c r="A47" s="42" t="str">
        <f t="shared" si="3"/>
        <v>CARTAGENA</v>
      </c>
      <c r="B47" s="41">
        <f t="shared" si="4"/>
        <v>1182</v>
      </c>
      <c r="C47" s="41">
        <f t="shared" si="5"/>
        <v>1316</v>
      </c>
      <c r="D47" s="41">
        <f t="shared" si="6"/>
        <v>21</v>
      </c>
      <c r="E47" s="42" t="str">
        <f t="shared" si="2"/>
        <v>HUELVA</v>
      </c>
      <c r="F47" s="42">
        <f t="shared" si="7"/>
        <v>4785</v>
      </c>
      <c r="G47" s="42">
        <f t="shared" si="8"/>
        <v>2785</v>
      </c>
    </row>
    <row r="48" spans="1:9" x14ac:dyDescent="0.25">
      <c r="A48" s="42" t="str">
        <f t="shared" si="3"/>
        <v>CASTELLON</v>
      </c>
      <c r="B48" s="41">
        <f t="shared" si="4"/>
        <v>5418</v>
      </c>
      <c r="C48" s="41">
        <f t="shared" si="5"/>
        <v>8403</v>
      </c>
      <c r="D48" s="41">
        <f t="shared" si="6"/>
        <v>8</v>
      </c>
      <c r="E48" s="42" t="str">
        <f t="shared" si="2"/>
        <v>ALMERIA</v>
      </c>
      <c r="F48" s="42">
        <f t="shared" si="7"/>
        <v>4032</v>
      </c>
      <c r="G48" s="42">
        <f t="shared" si="8"/>
        <v>6363</v>
      </c>
    </row>
    <row r="49" spans="1:7" x14ac:dyDescent="0.25">
      <c r="A49" s="42" t="str">
        <f t="shared" si="3"/>
        <v>CEUTA</v>
      </c>
      <c r="B49" s="41">
        <f t="shared" si="4"/>
        <v>114</v>
      </c>
      <c r="C49" s="41">
        <f t="shared" si="5"/>
        <v>117</v>
      </c>
      <c r="D49" s="41">
        <f t="shared" si="6"/>
        <v>23</v>
      </c>
      <c r="E49" s="42" t="str">
        <f t="shared" si="2"/>
        <v>TARRAGONA</v>
      </c>
      <c r="F49" s="42">
        <f t="shared" si="7"/>
        <v>3715</v>
      </c>
      <c r="G49" s="42">
        <f t="shared" si="8"/>
        <v>4111</v>
      </c>
    </row>
    <row r="50" spans="1:7" x14ac:dyDescent="0.25">
      <c r="A50" s="42" t="str">
        <f t="shared" si="3"/>
        <v>FERROL-SAN CIBRAO</v>
      </c>
      <c r="B50" s="41">
        <f t="shared" si="4"/>
        <v>98</v>
      </c>
      <c r="C50" s="41">
        <f t="shared" si="5"/>
        <v>149</v>
      </c>
      <c r="D50" s="41">
        <f t="shared" si="6"/>
        <v>24</v>
      </c>
      <c r="E50" s="42" t="str">
        <f t="shared" si="2"/>
        <v>MARIN Y RIA DE PONTEVEDRA</v>
      </c>
      <c r="F50" s="42">
        <f t="shared" si="7"/>
        <v>3409</v>
      </c>
      <c r="G50" s="42">
        <f t="shared" si="8"/>
        <v>4088</v>
      </c>
    </row>
    <row r="51" spans="1:7" x14ac:dyDescent="0.25">
      <c r="A51" s="42" t="str">
        <f t="shared" si="3"/>
        <v>GIJON</v>
      </c>
      <c r="B51" s="41">
        <f t="shared" si="4"/>
        <v>10300</v>
      </c>
      <c r="C51" s="41">
        <f t="shared" si="5"/>
        <v>13332</v>
      </c>
      <c r="D51" s="41">
        <f t="shared" si="6"/>
        <v>4</v>
      </c>
      <c r="E51" s="42" t="str">
        <f t="shared" si="2"/>
        <v>LAS PALMAS</v>
      </c>
      <c r="F51" s="42">
        <f t="shared" si="7"/>
        <v>3405</v>
      </c>
      <c r="G51" s="42">
        <f t="shared" si="8"/>
        <v>4064</v>
      </c>
    </row>
    <row r="52" spans="1:7" x14ac:dyDescent="0.25">
      <c r="A52" s="42" t="str">
        <f t="shared" si="3"/>
        <v>HUELVA</v>
      </c>
      <c r="B52" s="41">
        <f t="shared" si="4"/>
        <v>4785</v>
      </c>
      <c r="C52" s="41">
        <f t="shared" si="5"/>
        <v>2785</v>
      </c>
      <c r="D52" s="41">
        <f t="shared" si="6"/>
        <v>10</v>
      </c>
      <c r="E52" s="42" t="str">
        <f t="shared" si="2"/>
        <v>MOTRIL</v>
      </c>
      <c r="F52" s="42">
        <f t="shared" si="7"/>
        <v>3003</v>
      </c>
      <c r="G52" s="42">
        <f t="shared" si="8"/>
        <v>3545</v>
      </c>
    </row>
    <row r="53" spans="1:7" x14ac:dyDescent="0.25">
      <c r="A53" s="42" t="str">
        <f t="shared" si="3"/>
        <v>LAS PALMAS</v>
      </c>
      <c r="B53" s="41">
        <f t="shared" si="4"/>
        <v>3405</v>
      </c>
      <c r="C53" s="41">
        <f t="shared" si="5"/>
        <v>4064</v>
      </c>
      <c r="D53" s="41">
        <f t="shared" si="6"/>
        <v>14</v>
      </c>
      <c r="E53" s="42" t="str">
        <f t="shared" si="2"/>
        <v>BARCELONA</v>
      </c>
      <c r="F53" s="42">
        <f t="shared" si="7"/>
        <v>2833</v>
      </c>
      <c r="G53" s="42">
        <f t="shared" si="8"/>
        <v>3087</v>
      </c>
    </row>
    <row r="54" spans="1:7" x14ac:dyDescent="0.25">
      <c r="A54" s="42" t="str">
        <f t="shared" si="3"/>
        <v>MALAGA</v>
      </c>
      <c r="B54" s="41">
        <f t="shared" si="4"/>
        <v>1662</v>
      </c>
      <c r="C54" s="41">
        <f t="shared" si="5"/>
        <v>996</v>
      </c>
      <c r="D54" s="41">
        <f t="shared" si="6"/>
        <v>17</v>
      </c>
      <c r="E54" s="42" t="str">
        <f t="shared" si="2"/>
        <v>MALAGA</v>
      </c>
      <c r="F54" s="42">
        <f t="shared" si="7"/>
        <v>1662</v>
      </c>
      <c r="G54" s="42">
        <f t="shared" si="8"/>
        <v>996</v>
      </c>
    </row>
    <row r="55" spans="1:7" x14ac:dyDescent="0.25">
      <c r="A55" s="42" t="str">
        <f t="shared" si="3"/>
        <v>MARIN Y RIA DE PONTEVEDRA</v>
      </c>
      <c r="B55" s="41">
        <f t="shared" si="4"/>
        <v>3409</v>
      </c>
      <c r="C55" s="41">
        <f t="shared" si="5"/>
        <v>4088</v>
      </c>
      <c r="D55" s="41">
        <f t="shared" si="6"/>
        <v>13</v>
      </c>
      <c r="E55" s="42" t="str">
        <f t="shared" si="2"/>
        <v>BALEARES</v>
      </c>
      <c r="F55" s="42">
        <f t="shared" ref="F55:F65" si="9">LOOKUP(E55,$A$38:$A$65,$B$38:$B$65)</f>
        <v>1636</v>
      </c>
      <c r="G55" s="42">
        <f t="shared" si="8"/>
        <v>2477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BAHIA DE ALGECIRAS</v>
      </c>
      <c r="F56" s="42">
        <f t="shared" si="9"/>
        <v>1634</v>
      </c>
      <c r="G56" s="42">
        <f t="shared" si="8"/>
        <v>1013</v>
      </c>
    </row>
    <row r="57" spans="1:7" x14ac:dyDescent="0.25">
      <c r="A57" s="42" t="str">
        <f t="shared" si="3"/>
        <v>MOTRIL</v>
      </c>
      <c r="B57" s="41">
        <f t="shared" si="4"/>
        <v>3003</v>
      </c>
      <c r="C57" s="41">
        <f t="shared" si="5"/>
        <v>3545</v>
      </c>
      <c r="D57" s="41">
        <f t="shared" si="6"/>
        <v>15</v>
      </c>
      <c r="E57" s="42" t="str">
        <f t="shared" si="2"/>
        <v>ALICANTE</v>
      </c>
      <c r="F57" s="42">
        <f t="shared" si="9"/>
        <v>1193</v>
      </c>
      <c r="G57" s="42">
        <f t="shared" si="8"/>
        <v>2308</v>
      </c>
    </row>
    <row r="58" spans="1:7" x14ac:dyDescent="0.25">
      <c r="A58" s="42" t="str">
        <f t="shared" si="3"/>
        <v>PASAIA</v>
      </c>
      <c r="B58" s="41">
        <f t="shared" si="4"/>
        <v>9381</v>
      </c>
      <c r="C58" s="41">
        <f t="shared" si="5"/>
        <v>10269</v>
      </c>
      <c r="D58" s="41">
        <f t="shared" si="6"/>
        <v>6</v>
      </c>
      <c r="E58" s="42" t="str">
        <f t="shared" si="2"/>
        <v>CARTAGENA</v>
      </c>
      <c r="F58" s="42">
        <f t="shared" si="9"/>
        <v>1182</v>
      </c>
      <c r="G58" s="42">
        <f t="shared" si="8"/>
        <v>1316</v>
      </c>
    </row>
    <row r="59" spans="1:7" x14ac:dyDescent="0.25">
      <c r="A59" s="42" t="str">
        <f t="shared" si="3"/>
        <v>SANTA CRUZ DE TENERIFE</v>
      </c>
      <c r="B59" s="41">
        <f t="shared" si="4"/>
        <v>5258</v>
      </c>
      <c r="C59" s="41">
        <f t="shared" si="5"/>
        <v>7024</v>
      </c>
      <c r="D59" s="41">
        <f t="shared" si="6"/>
        <v>9</v>
      </c>
      <c r="E59" s="42" t="str">
        <f t="shared" si="2"/>
        <v>VALENCIA</v>
      </c>
      <c r="F59" s="42">
        <f t="shared" si="9"/>
        <v>1083</v>
      </c>
      <c r="G59" s="42">
        <f t="shared" si="8"/>
        <v>1451</v>
      </c>
    </row>
    <row r="60" spans="1:7" x14ac:dyDescent="0.25">
      <c r="A60" s="42" t="str">
        <f t="shared" si="3"/>
        <v>SANTANDER</v>
      </c>
      <c r="B60" s="41">
        <f t="shared" si="4"/>
        <v>8362</v>
      </c>
      <c r="C60" s="41">
        <f t="shared" si="5"/>
        <v>6368</v>
      </c>
      <c r="D60" s="41">
        <f t="shared" si="6"/>
        <v>7</v>
      </c>
      <c r="E60" s="42" t="str">
        <f t="shared" si="2"/>
        <v>CEUTA</v>
      </c>
      <c r="F60" s="42">
        <f t="shared" si="9"/>
        <v>114</v>
      </c>
      <c r="G60" s="42">
        <f t="shared" si="8"/>
        <v>117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98</v>
      </c>
      <c r="G61" s="42">
        <f t="shared" si="8"/>
        <v>149</v>
      </c>
    </row>
    <row r="62" spans="1:7" x14ac:dyDescent="0.25">
      <c r="A62" s="42" t="str">
        <f t="shared" si="3"/>
        <v>TARRAGONA</v>
      </c>
      <c r="B62" s="41">
        <f t="shared" si="4"/>
        <v>3715</v>
      </c>
      <c r="C62" s="41">
        <f t="shared" si="5"/>
        <v>4111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1083</v>
      </c>
      <c r="C63" s="41">
        <f t="shared" si="5"/>
        <v>1451</v>
      </c>
      <c r="D63" s="41">
        <f t="shared" si="6"/>
        <v>22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77898</v>
      </c>
      <c r="C64" s="41">
        <f t="shared" si="5"/>
        <v>80595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5">
        <v>5754</v>
      </c>
      <c r="C7" s="25">
        <v>3401</v>
      </c>
      <c r="D7" s="25">
        <v>74489</v>
      </c>
      <c r="E7" s="25">
        <v>76408</v>
      </c>
      <c r="F7" s="10">
        <f>((E7*100)/D7)-100</f>
        <v>2.5762193075487687</v>
      </c>
      <c r="G7" s="1"/>
      <c r="H7" s="1"/>
      <c r="I7" s="1"/>
    </row>
    <row r="8" spans="1:12" x14ac:dyDescent="0.25">
      <c r="A8" s="11" t="s">
        <v>42</v>
      </c>
      <c r="B8" s="26">
        <v>4508</v>
      </c>
      <c r="C8" s="26">
        <v>3934</v>
      </c>
      <c r="D8" s="26">
        <v>68156</v>
      </c>
      <c r="E8" s="26">
        <v>50646</v>
      </c>
      <c r="F8" s="13">
        <f t="shared" ref="F8:F35" si="0">((E8*100)/D8)-100</f>
        <v>-25.691061682023587</v>
      </c>
      <c r="G8" s="1"/>
      <c r="H8" s="1"/>
      <c r="I8" s="1"/>
    </row>
    <row r="9" spans="1:12" x14ac:dyDescent="0.25">
      <c r="A9" s="8" t="s">
        <v>43</v>
      </c>
      <c r="B9" s="25">
        <v>11262</v>
      </c>
      <c r="C9" s="25">
        <v>11244</v>
      </c>
      <c r="D9" s="25">
        <v>129454</v>
      </c>
      <c r="E9" s="25">
        <v>136734</v>
      </c>
      <c r="F9" s="10">
        <f t="shared" si="0"/>
        <v>5.6236192006426933</v>
      </c>
      <c r="G9" s="1"/>
      <c r="H9" s="1"/>
      <c r="I9" s="1"/>
    </row>
    <row r="10" spans="1:12" x14ac:dyDescent="0.25">
      <c r="A10" s="11" t="s">
        <v>44</v>
      </c>
      <c r="B10" s="26">
        <v>3555</v>
      </c>
      <c r="C10" s="26">
        <v>2887</v>
      </c>
      <c r="D10" s="26">
        <v>52977</v>
      </c>
      <c r="E10" s="26">
        <v>45266</v>
      </c>
      <c r="F10" s="13">
        <f t="shared" si="0"/>
        <v>-14.555373086433733</v>
      </c>
      <c r="G10" s="1"/>
      <c r="H10" s="1"/>
      <c r="I10" s="1"/>
    </row>
    <row r="11" spans="1:12" x14ac:dyDescent="0.25">
      <c r="A11" s="8" t="s">
        <v>45</v>
      </c>
      <c r="B11" s="25">
        <v>229611</v>
      </c>
      <c r="C11" s="25">
        <v>244173</v>
      </c>
      <c r="D11" s="25">
        <v>2809848</v>
      </c>
      <c r="E11" s="25">
        <v>2877969</v>
      </c>
      <c r="F11" s="10">
        <f t="shared" si="0"/>
        <v>2.4243660155282356</v>
      </c>
      <c r="G11" s="1"/>
      <c r="H11" s="1"/>
      <c r="I11" s="1"/>
    </row>
    <row r="12" spans="1:12" x14ac:dyDescent="0.25">
      <c r="A12" s="11" t="s">
        <v>46</v>
      </c>
      <c r="B12" s="26">
        <v>4996</v>
      </c>
      <c r="C12" s="26">
        <v>10969</v>
      </c>
      <c r="D12" s="26">
        <v>81996</v>
      </c>
      <c r="E12" s="26">
        <v>80947</v>
      </c>
      <c r="F12" s="13">
        <f t="shared" si="0"/>
        <v>-1.2793306990584909</v>
      </c>
      <c r="G12" s="1"/>
      <c r="H12" s="1"/>
      <c r="I12" s="1"/>
    </row>
    <row r="13" spans="1:12" x14ac:dyDescent="0.25">
      <c r="A13" s="8" t="s">
        <v>47</v>
      </c>
      <c r="B13" s="25">
        <v>10126</v>
      </c>
      <c r="C13" s="25">
        <v>7511</v>
      </c>
      <c r="D13" s="25">
        <v>235182</v>
      </c>
      <c r="E13" s="25">
        <v>300801</v>
      </c>
      <c r="F13" s="10">
        <f t="shared" si="0"/>
        <v>27.901370002806331</v>
      </c>
      <c r="G13" s="1"/>
      <c r="H13" s="1"/>
      <c r="I13" s="1"/>
    </row>
    <row r="14" spans="1:12" x14ac:dyDescent="0.25">
      <c r="A14" s="11" t="s">
        <v>48</v>
      </c>
      <c r="B14" s="26">
        <v>98368</v>
      </c>
      <c r="C14" s="26">
        <v>104070</v>
      </c>
      <c r="D14" s="26">
        <v>1160924</v>
      </c>
      <c r="E14" s="26">
        <v>1253310</v>
      </c>
      <c r="F14" s="13">
        <f t="shared" si="0"/>
        <v>7.9579714089811233</v>
      </c>
      <c r="G14" s="1"/>
      <c r="H14" s="1"/>
      <c r="I14" s="1"/>
    </row>
    <row r="15" spans="1:12" x14ac:dyDescent="0.25">
      <c r="A15" s="8" t="s">
        <v>49</v>
      </c>
      <c r="B15" s="25">
        <v>11610</v>
      </c>
      <c r="C15" s="25">
        <v>13170</v>
      </c>
      <c r="D15" s="25">
        <v>129302</v>
      </c>
      <c r="E15" s="25">
        <v>137451</v>
      </c>
      <c r="F15" s="10">
        <f t="shared" si="0"/>
        <v>6.3023000417626918</v>
      </c>
      <c r="G15" s="1"/>
      <c r="H15" s="1"/>
      <c r="I15" s="1"/>
    </row>
    <row r="16" spans="1:12" x14ac:dyDescent="0.25">
      <c r="A16" s="11" t="s">
        <v>50</v>
      </c>
      <c r="B16" s="26">
        <v>13624</v>
      </c>
      <c r="C16" s="26">
        <v>8942</v>
      </c>
      <c r="D16" s="26">
        <v>107234</v>
      </c>
      <c r="E16" s="26">
        <v>91025</v>
      </c>
      <c r="F16" s="13">
        <f t="shared" si="0"/>
        <v>-15.115541712516546</v>
      </c>
      <c r="G16" s="1"/>
      <c r="H16" s="1"/>
      <c r="I16" s="1"/>
    </row>
    <row r="17" spans="1:9" x14ac:dyDescent="0.25">
      <c r="A17" s="8" t="s">
        <v>51</v>
      </c>
      <c r="B17" s="25">
        <v>4504</v>
      </c>
      <c r="C17" s="25">
        <v>5324</v>
      </c>
      <c r="D17" s="25">
        <v>43533</v>
      </c>
      <c r="E17" s="25">
        <v>51762</v>
      </c>
      <c r="F17" s="10">
        <f t="shared" si="0"/>
        <v>18.902901247329609</v>
      </c>
      <c r="G17" s="1"/>
      <c r="H17" s="1"/>
      <c r="I17" s="1"/>
    </row>
    <row r="18" spans="1:9" x14ac:dyDescent="0.25">
      <c r="A18" s="11" t="s">
        <v>52</v>
      </c>
      <c r="B18" s="26">
        <v>40481</v>
      </c>
      <c r="C18" s="26">
        <v>49405</v>
      </c>
      <c r="D18" s="26">
        <v>463856</v>
      </c>
      <c r="E18" s="26">
        <v>483667</v>
      </c>
      <c r="F18" s="13">
        <f t="shared" si="0"/>
        <v>4.2709375323376264</v>
      </c>
      <c r="G18" s="1"/>
      <c r="H18" s="1"/>
      <c r="I18" s="1"/>
    </row>
    <row r="19" spans="1:9" x14ac:dyDescent="0.25">
      <c r="A19" s="8" t="s">
        <v>53</v>
      </c>
      <c r="B19" s="25">
        <v>2713</v>
      </c>
      <c r="C19" s="25">
        <v>1809</v>
      </c>
      <c r="D19" s="25">
        <v>17186</v>
      </c>
      <c r="E19" s="25">
        <v>20417</v>
      </c>
      <c r="F19" s="10">
        <f t="shared" si="0"/>
        <v>18.800186198068189</v>
      </c>
      <c r="G19" s="1"/>
      <c r="H19" s="1"/>
      <c r="I19" s="1"/>
    </row>
    <row r="20" spans="1:9" x14ac:dyDescent="0.25">
      <c r="A20" s="11" t="s">
        <v>54</v>
      </c>
      <c r="B20" s="26">
        <v>15205</v>
      </c>
      <c r="C20" s="26">
        <v>14900</v>
      </c>
      <c r="D20" s="26">
        <v>201145</v>
      </c>
      <c r="E20" s="26">
        <v>225115</v>
      </c>
      <c r="F20" s="13">
        <f t="shared" si="0"/>
        <v>11.916776454796292</v>
      </c>
      <c r="G20" s="1"/>
      <c r="H20" s="1"/>
      <c r="I20" s="1"/>
    </row>
    <row r="21" spans="1:9" x14ac:dyDescent="0.25">
      <c r="A21" s="8" t="s">
        <v>55</v>
      </c>
      <c r="B21" s="25">
        <v>4006</v>
      </c>
      <c r="C21" s="25">
        <v>4926</v>
      </c>
      <c r="D21" s="25">
        <v>90793</v>
      </c>
      <c r="E21" s="25">
        <v>88964</v>
      </c>
      <c r="F21" s="10">
        <f t="shared" si="0"/>
        <v>-2.0144724813586947</v>
      </c>
      <c r="G21" s="1"/>
      <c r="H21" s="1"/>
      <c r="I21" s="1"/>
    </row>
    <row r="22" spans="1:9" x14ac:dyDescent="0.25">
      <c r="A22" s="11" t="s">
        <v>56</v>
      </c>
      <c r="B22" s="26">
        <v>190290</v>
      </c>
      <c r="C22" s="26">
        <v>48000</v>
      </c>
      <c r="D22" s="26">
        <v>1923909</v>
      </c>
      <c r="E22" s="26">
        <v>1983689</v>
      </c>
      <c r="F22" s="13">
        <f t="shared" si="0"/>
        <v>3.1072155699671811</v>
      </c>
      <c r="G22" s="1"/>
      <c r="H22" s="1"/>
      <c r="I22" s="1"/>
    </row>
    <row r="23" spans="1:9" x14ac:dyDescent="0.25">
      <c r="A23" s="8" t="s">
        <v>57</v>
      </c>
      <c r="B23" s="25">
        <v>8091</v>
      </c>
      <c r="C23" s="25">
        <v>10961</v>
      </c>
      <c r="D23" s="25">
        <v>98022</v>
      </c>
      <c r="E23" s="25">
        <v>75835</v>
      </c>
      <c r="F23" s="10">
        <f t="shared" si="0"/>
        <v>-22.634714655893575</v>
      </c>
      <c r="G23" s="1"/>
      <c r="H23" s="1"/>
      <c r="I23" s="1"/>
    </row>
    <row r="24" spans="1:9" x14ac:dyDescent="0.25">
      <c r="A24" s="11" t="s">
        <v>58</v>
      </c>
      <c r="B24" s="26">
        <v>6707</v>
      </c>
      <c r="C24" s="26">
        <v>3697</v>
      </c>
      <c r="D24" s="26">
        <v>65639</v>
      </c>
      <c r="E24" s="26">
        <v>44134</v>
      </c>
      <c r="F24" s="13">
        <f t="shared" si="0"/>
        <v>-32.762534468837117</v>
      </c>
      <c r="G24" s="1"/>
      <c r="H24" s="1"/>
      <c r="I24" s="1"/>
    </row>
    <row r="25" spans="1:9" x14ac:dyDescent="0.25">
      <c r="A25" s="8" t="s">
        <v>59</v>
      </c>
      <c r="B25" s="25">
        <v>163</v>
      </c>
      <c r="C25" s="25">
        <v>98</v>
      </c>
      <c r="D25" s="25">
        <v>25313</v>
      </c>
      <c r="E25" s="25">
        <v>430</v>
      </c>
      <c r="F25" s="10">
        <f t="shared" si="0"/>
        <v>-98.301268123098808</v>
      </c>
      <c r="G25" s="1"/>
      <c r="H25" s="1"/>
      <c r="I25" s="1"/>
    </row>
    <row r="26" spans="1:9" x14ac:dyDescent="0.25">
      <c r="A26" s="11" t="s">
        <v>60</v>
      </c>
      <c r="B26" s="26">
        <v>1482</v>
      </c>
      <c r="C26" s="26">
        <v>969</v>
      </c>
      <c r="D26" s="26">
        <v>16987</v>
      </c>
      <c r="E26" s="26">
        <v>15043</v>
      </c>
      <c r="F26" s="13">
        <f t="shared" si="0"/>
        <v>-11.444045446517919</v>
      </c>
      <c r="G26" s="1"/>
      <c r="H26" s="1"/>
      <c r="I26" s="1"/>
    </row>
    <row r="27" spans="1:9" x14ac:dyDescent="0.25">
      <c r="A27" s="8" t="s">
        <v>61</v>
      </c>
      <c r="B27" s="25">
        <v>4668</v>
      </c>
      <c r="C27" s="25">
        <v>3685</v>
      </c>
      <c r="D27" s="25">
        <v>42908</v>
      </c>
      <c r="E27" s="25">
        <v>40379</v>
      </c>
      <c r="F27" s="10">
        <f t="shared" si="0"/>
        <v>-5.894005779807955</v>
      </c>
      <c r="G27" s="1"/>
      <c r="H27" s="1"/>
      <c r="I27" s="1"/>
    </row>
    <row r="28" spans="1:9" x14ac:dyDescent="0.25">
      <c r="A28" s="11" t="s">
        <v>62</v>
      </c>
      <c r="B28" s="26">
        <v>96088</v>
      </c>
      <c r="C28" s="26">
        <v>99209</v>
      </c>
      <c r="D28" s="26">
        <v>888965</v>
      </c>
      <c r="E28" s="26">
        <v>968476</v>
      </c>
      <c r="F28" s="13">
        <f t="shared" si="0"/>
        <v>8.9442216510211381</v>
      </c>
      <c r="G28" s="1"/>
      <c r="H28" s="1"/>
      <c r="I28" s="1"/>
    </row>
    <row r="29" spans="1:9" x14ac:dyDescent="0.25">
      <c r="A29" s="8" t="s">
        <v>63</v>
      </c>
      <c r="B29" s="25">
        <v>5649</v>
      </c>
      <c r="C29" s="25">
        <v>4056</v>
      </c>
      <c r="D29" s="25">
        <v>60477</v>
      </c>
      <c r="E29" s="25">
        <v>55474</v>
      </c>
      <c r="F29" s="10">
        <f t="shared" si="0"/>
        <v>-8.2725664302131321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16933</v>
      </c>
      <c r="C31" s="25">
        <v>11620</v>
      </c>
      <c r="D31" s="25">
        <v>164008</v>
      </c>
      <c r="E31" s="25">
        <v>143336</v>
      </c>
      <c r="F31" s="10">
        <f t="shared" si="0"/>
        <v>-12.60426320667284</v>
      </c>
      <c r="G31" s="1"/>
      <c r="H31" s="1"/>
      <c r="I31" s="1"/>
    </row>
    <row r="32" spans="1:9" x14ac:dyDescent="0.25">
      <c r="A32" s="11" t="s">
        <v>66</v>
      </c>
      <c r="B32" s="26">
        <v>21962</v>
      </c>
      <c r="C32" s="26">
        <v>30742</v>
      </c>
      <c r="D32" s="26">
        <v>226711</v>
      </c>
      <c r="E32" s="26">
        <v>297288</v>
      </c>
      <c r="F32" s="13">
        <f t="shared" si="0"/>
        <v>31.130822941983411</v>
      </c>
      <c r="G32" s="1"/>
      <c r="H32" s="1"/>
      <c r="I32" s="1"/>
    </row>
    <row r="33" spans="1:9" x14ac:dyDescent="0.25">
      <c r="A33" s="8" t="s">
        <v>67</v>
      </c>
      <c r="B33" s="25">
        <v>35238</v>
      </c>
      <c r="C33" s="25">
        <v>31793</v>
      </c>
      <c r="D33" s="25">
        <v>412650</v>
      </c>
      <c r="E33" s="25">
        <v>371675</v>
      </c>
      <c r="F33" s="10">
        <f t="shared" si="0"/>
        <v>-9.9297225251423669</v>
      </c>
      <c r="G33" s="1"/>
      <c r="H33" s="1"/>
      <c r="I33" s="1"/>
    </row>
    <row r="34" spans="1:9" x14ac:dyDescent="0.25">
      <c r="A34" s="11" t="s">
        <v>68</v>
      </c>
      <c r="B34" s="26">
        <v>2056</v>
      </c>
      <c r="C34" s="26">
        <v>1340</v>
      </c>
      <c r="D34" s="26">
        <v>9477</v>
      </c>
      <c r="E34" s="26">
        <v>7222</v>
      </c>
      <c r="F34" s="13">
        <f t="shared" si="0"/>
        <v>-23.794449720375653</v>
      </c>
      <c r="G34" s="1"/>
      <c r="H34" s="1"/>
      <c r="I34" s="1"/>
    </row>
    <row r="35" spans="1:9" x14ac:dyDescent="0.25">
      <c r="A35" s="14" t="s">
        <v>69</v>
      </c>
      <c r="B35" s="15">
        <f>SUM(B7:B34)</f>
        <v>849650</v>
      </c>
      <c r="C35" s="15">
        <f t="shared" ref="C35:E35" si="1">SUM(C7:C34)</f>
        <v>732835</v>
      </c>
      <c r="D35" s="15">
        <f t="shared" si="1"/>
        <v>9601141</v>
      </c>
      <c r="E35" s="15">
        <f t="shared" si="1"/>
        <v>9923463</v>
      </c>
      <c r="F35" s="16">
        <f t="shared" si="0"/>
        <v>3.3571218254163711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76408</v>
      </c>
      <c r="C38" s="41">
        <f>D7</f>
        <v>74489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2877969</v>
      </c>
      <c r="G38" s="42">
        <f>LOOKUP(E38,$A$38:$A$65,$C$38:$C$65)</f>
        <v>2809848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50646</v>
      </c>
      <c r="C39" s="41">
        <f t="shared" ref="C39:C65" si="5">D8</f>
        <v>68156</v>
      </c>
      <c r="D39" s="41">
        <f t="shared" ref="D39:D65" si="6">_xlfn.RANK.EQ(B39,$B$38:$B$65)+COUNTIF($B$38:$B$65,B39)-1</f>
        <v>20</v>
      </c>
      <c r="E39" s="42" t="str">
        <f t="shared" si="2"/>
        <v>LAS PALMAS</v>
      </c>
      <c r="F39" s="42">
        <f t="shared" ref="F39:F54" si="7">LOOKUP(E39,$A$38:$A$65,$B$38:$B$65)</f>
        <v>1983689</v>
      </c>
      <c r="G39" s="42">
        <f t="shared" ref="G39:G65" si="8">LOOKUP(E39,$A$38:$A$65,$C$38:$C$65)</f>
        <v>1923909</v>
      </c>
    </row>
    <row r="40" spans="1:9" x14ac:dyDescent="0.25">
      <c r="A40" s="42" t="str">
        <f t="shared" si="3"/>
        <v>ALMERIA</v>
      </c>
      <c r="B40" s="41">
        <f t="shared" si="4"/>
        <v>136734</v>
      </c>
      <c r="C40" s="41">
        <f t="shared" si="5"/>
        <v>129454</v>
      </c>
      <c r="D40" s="41">
        <f t="shared" si="6"/>
        <v>12</v>
      </c>
      <c r="E40" s="42" t="str">
        <f t="shared" si="2"/>
        <v>BARCELONA</v>
      </c>
      <c r="F40" s="42">
        <f t="shared" si="7"/>
        <v>1253310</v>
      </c>
      <c r="G40" s="42">
        <f t="shared" si="8"/>
        <v>1160924</v>
      </c>
    </row>
    <row r="41" spans="1:9" x14ac:dyDescent="0.25">
      <c r="A41" s="42" t="str">
        <f t="shared" si="3"/>
        <v>AVILES</v>
      </c>
      <c r="B41" s="41">
        <f t="shared" si="4"/>
        <v>45266</v>
      </c>
      <c r="C41" s="41">
        <f t="shared" si="5"/>
        <v>52977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968476</v>
      </c>
      <c r="G41" s="42">
        <f t="shared" si="8"/>
        <v>888965</v>
      </c>
    </row>
    <row r="42" spans="1:9" x14ac:dyDescent="0.25">
      <c r="A42" s="42" t="str">
        <f t="shared" si="3"/>
        <v>BAHIA DE ALGECIRAS</v>
      </c>
      <c r="B42" s="41">
        <f t="shared" si="4"/>
        <v>2877969</v>
      </c>
      <c r="C42" s="41">
        <f t="shared" si="5"/>
        <v>2809848</v>
      </c>
      <c r="D42" s="41">
        <f t="shared" si="6"/>
        <v>1</v>
      </c>
      <c r="E42" s="42" t="str">
        <f t="shared" si="2"/>
        <v>CEUTA</v>
      </c>
      <c r="F42" s="42">
        <f t="shared" si="7"/>
        <v>483667</v>
      </c>
      <c r="G42" s="42">
        <f t="shared" si="8"/>
        <v>463856</v>
      </c>
    </row>
    <row r="43" spans="1:9" x14ac:dyDescent="0.25">
      <c r="A43" s="42" t="str">
        <f t="shared" si="3"/>
        <v>BAHIA DE CADIZ</v>
      </c>
      <c r="B43" s="41">
        <f t="shared" si="4"/>
        <v>80947</v>
      </c>
      <c r="C43" s="41">
        <f t="shared" si="5"/>
        <v>81996</v>
      </c>
      <c r="D43" s="41">
        <f t="shared" si="6"/>
        <v>15</v>
      </c>
      <c r="E43" s="42" t="str">
        <f t="shared" si="2"/>
        <v>VIGO</v>
      </c>
      <c r="F43" s="42">
        <f t="shared" si="7"/>
        <v>371675</v>
      </c>
      <c r="G43" s="42">
        <f t="shared" si="8"/>
        <v>412650</v>
      </c>
    </row>
    <row r="44" spans="1:9" x14ac:dyDescent="0.25">
      <c r="A44" s="42" t="str">
        <f t="shared" si="3"/>
        <v>BALEARES</v>
      </c>
      <c r="B44" s="41">
        <f t="shared" si="4"/>
        <v>300801</v>
      </c>
      <c r="C44" s="41">
        <f t="shared" si="5"/>
        <v>235182</v>
      </c>
      <c r="D44" s="41">
        <f t="shared" si="6"/>
        <v>7</v>
      </c>
      <c r="E44" s="42" t="str">
        <f t="shared" si="2"/>
        <v>BALEARES</v>
      </c>
      <c r="F44" s="42">
        <f t="shared" si="7"/>
        <v>300801</v>
      </c>
      <c r="G44" s="42">
        <f t="shared" si="8"/>
        <v>235182</v>
      </c>
    </row>
    <row r="45" spans="1:9" x14ac:dyDescent="0.25">
      <c r="A45" s="42" t="str">
        <f t="shared" si="3"/>
        <v>BARCELONA</v>
      </c>
      <c r="B45" s="41">
        <f t="shared" si="4"/>
        <v>1253310</v>
      </c>
      <c r="C45" s="41">
        <f t="shared" si="5"/>
        <v>1160924</v>
      </c>
      <c r="D45" s="41">
        <f t="shared" si="6"/>
        <v>3</v>
      </c>
      <c r="E45" s="42" t="str">
        <f t="shared" si="2"/>
        <v>VALENCIA</v>
      </c>
      <c r="F45" s="42">
        <f t="shared" si="7"/>
        <v>297288</v>
      </c>
      <c r="G45" s="42">
        <f t="shared" si="8"/>
        <v>226711</v>
      </c>
    </row>
    <row r="46" spans="1:9" x14ac:dyDescent="0.25">
      <c r="A46" s="42" t="str">
        <f t="shared" si="3"/>
        <v>BILBAO</v>
      </c>
      <c r="B46" s="41">
        <f t="shared" si="4"/>
        <v>137451</v>
      </c>
      <c r="C46" s="41">
        <f t="shared" si="5"/>
        <v>129302</v>
      </c>
      <c r="D46" s="41">
        <f t="shared" si="6"/>
        <v>11</v>
      </c>
      <c r="E46" s="42" t="str">
        <f t="shared" si="2"/>
        <v>GIJON</v>
      </c>
      <c r="F46" s="42">
        <f t="shared" si="7"/>
        <v>225115</v>
      </c>
      <c r="G46" s="42">
        <f t="shared" si="8"/>
        <v>201145</v>
      </c>
    </row>
    <row r="47" spans="1:9" x14ac:dyDescent="0.25">
      <c r="A47" s="42" t="str">
        <f t="shared" si="3"/>
        <v>CARTAGENA</v>
      </c>
      <c r="B47" s="41">
        <f t="shared" si="4"/>
        <v>91025</v>
      </c>
      <c r="C47" s="41">
        <f t="shared" si="5"/>
        <v>107234</v>
      </c>
      <c r="D47" s="41">
        <f t="shared" si="6"/>
        <v>13</v>
      </c>
      <c r="E47" s="42" t="str">
        <f t="shared" si="2"/>
        <v>TARRAGONA</v>
      </c>
      <c r="F47" s="42">
        <f t="shared" si="7"/>
        <v>143336</v>
      </c>
      <c r="G47" s="42">
        <f t="shared" si="8"/>
        <v>164008</v>
      </c>
    </row>
    <row r="48" spans="1:9" x14ac:dyDescent="0.25">
      <c r="A48" s="42" t="str">
        <f t="shared" si="3"/>
        <v>CASTELLON</v>
      </c>
      <c r="B48" s="41">
        <f t="shared" si="4"/>
        <v>51762</v>
      </c>
      <c r="C48" s="41">
        <f t="shared" si="5"/>
        <v>43533</v>
      </c>
      <c r="D48" s="41">
        <f t="shared" si="6"/>
        <v>19</v>
      </c>
      <c r="E48" s="42" t="str">
        <f t="shared" si="2"/>
        <v>BILBAO</v>
      </c>
      <c r="F48" s="42">
        <f t="shared" si="7"/>
        <v>137451</v>
      </c>
      <c r="G48" s="42">
        <f t="shared" si="8"/>
        <v>129302</v>
      </c>
    </row>
    <row r="49" spans="1:7" x14ac:dyDescent="0.25">
      <c r="A49" s="42" t="str">
        <f t="shared" si="3"/>
        <v>CEUTA</v>
      </c>
      <c r="B49" s="41">
        <f t="shared" si="4"/>
        <v>483667</v>
      </c>
      <c r="C49" s="41">
        <f t="shared" si="5"/>
        <v>463856</v>
      </c>
      <c r="D49" s="41">
        <f t="shared" si="6"/>
        <v>5</v>
      </c>
      <c r="E49" s="42" t="str">
        <f t="shared" si="2"/>
        <v>ALMERIA</v>
      </c>
      <c r="F49" s="42">
        <f t="shared" si="7"/>
        <v>136734</v>
      </c>
      <c r="G49" s="42">
        <f t="shared" si="8"/>
        <v>129454</v>
      </c>
    </row>
    <row r="50" spans="1:7" x14ac:dyDescent="0.25">
      <c r="A50" s="42" t="str">
        <f t="shared" si="3"/>
        <v>FERROL-SAN CIBRAO</v>
      </c>
      <c r="B50" s="41">
        <f t="shared" si="4"/>
        <v>20417</v>
      </c>
      <c r="C50" s="41">
        <f t="shared" si="5"/>
        <v>17186</v>
      </c>
      <c r="D50" s="41">
        <f t="shared" si="6"/>
        <v>24</v>
      </c>
      <c r="E50" s="42" t="str">
        <f t="shared" si="2"/>
        <v>CARTAGENA</v>
      </c>
      <c r="F50" s="42">
        <f t="shared" si="7"/>
        <v>91025</v>
      </c>
      <c r="G50" s="42">
        <f t="shared" si="8"/>
        <v>107234</v>
      </c>
    </row>
    <row r="51" spans="1:7" x14ac:dyDescent="0.25">
      <c r="A51" s="42" t="str">
        <f t="shared" si="3"/>
        <v>GIJON</v>
      </c>
      <c r="B51" s="41">
        <f t="shared" si="4"/>
        <v>225115</v>
      </c>
      <c r="C51" s="41">
        <f t="shared" si="5"/>
        <v>201145</v>
      </c>
      <c r="D51" s="41">
        <f t="shared" si="6"/>
        <v>9</v>
      </c>
      <c r="E51" s="42" t="str">
        <f t="shared" si="2"/>
        <v>HUELVA</v>
      </c>
      <c r="F51" s="42">
        <f t="shared" si="7"/>
        <v>88964</v>
      </c>
      <c r="G51" s="42">
        <f t="shared" si="8"/>
        <v>90793</v>
      </c>
    </row>
    <row r="52" spans="1:7" x14ac:dyDescent="0.25">
      <c r="A52" s="42" t="str">
        <f t="shared" si="3"/>
        <v>HUELVA</v>
      </c>
      <c r="B52" s="41">
        <f t="shared" si="4"/>
        <v>88964</v>
      </c>
      <c r="C52" s="41">
        <f t="shared" si="5"/>
        <v>90793</v>
      </c>
      <c r="D52" s="41">
        <f t="shared" si="6"/>
        <v>14</v>
      </c>
      <c r="E52" s="42" t="str">
        <f t="shared" si="2"/>
        <v>BAHIA DE CADIZ</v>
      </c>
      <c r="F52" s="42">
        <f t="shared" si="7"/>
        <v>80947</v>
      </c>
      <c r="G52" s="42">
        <f t="shared" si="8"/>
        <v>81996</v>
      </c>
    </row>
    <row r="53" spans="1:7" x14ac:dyDescent="0.25">
      <c r="A53" s="42" t="str">
        <f t="shared" si="3"/>
        <v>LAS PALMAS</v>
      </c>
      <c r="B53" s="41">
        <f t="shared" si="4"/>
        <v>1983689</v>
      </c>
      <c r="C53" s="41">
        <f t="shared" si="5"/>
        <v>1923909</v>
      </c>
      <c r="D53" s="41">
        <f t="shared" si="6"/>
        <v>2</v>
      </c>
      <c r="E53" s="42" t="str">
        <f t="shared" si="2"/>
        <v>A CORUÑA</v>
      </c>
      <c r="F53" s="42">
        <f t="shared" si="7"/>
        <v>76408</v>
      </c>
      <c r="G53" s="42">
        <f t="shared" si="8"/>
        <v>74489</v>
      </c>
    </row>
    <row r="54" spans="1:7" x14ac:dyDescent="0.25">
      <c r="A54" s="42" t="str">
        <f t="shared" si="3"/>
        <v>MALAGA</v>
      </c>
      <c r="B54" s="41">
        <f t="shared" si="4"/>
        <v>75835</v>
      </c>
      <c r="C54" s="41">
        <f t="shared" si="5"/>
        <v>98022</v>
      </c>
      <c r="D54" s="41">
        <f t="shared" si="6"/>
        <v>17</v>
      </c>
      <c r="E54" s="42" t="str">
        <f t="shared" si="2"/>
        <v>MALAGA</v>
      </c>
      <c r="F54" s="42">
        <f t="shared" si="7"/>
        <v>75835</v>
      </c>
      <c r="G54" s="42">
        <f t="shared" si="8"/>
        <v>98022</v>
      </c>
    </row>
    <row r="55" spans="1:7" x14ac:dyDescent="0.25">
      <c r="A55" s="42" t="str">
        <f t="shared" si="3"/>
        <v>MARIN Y RIA DE PONTEVEDRA</v>
      </c>
      <c r="B55" s="41">
        <f t="shared" si="4"/>
        <v>44134</v>
      </c>
      <c r="C55" s="41">
        <f t="shared" si="5"/>
        <v>65639</v>
      </c>
      <c r="D55" s="41">
        <f t="shared" si="6"/>
        <v>22</v>
      </c>
      <c r="E55" s="42" t="str">
        <f t="shared" si="2"/>
        <v>SANTANDER</v>
      </c>
      <c r="F55" s="42">
        <f t="shared" ref="F55:F65" si="9">LOOKUP(E55,$A$38:$A$65,$B$38:$B$65)</f>
        <v>55474</v>
      </c>
      <c r="G55" s="42">
        <f t="shared" si="8"/>
        <v>60477</v>
      </c>
    </row>
    <row r="56" spans="1:7" x14ac:dyDescent="0.25">
      <c r="A56" s="42" t="str">
        <f t="shared" si="3"/>
        <v>MELILLA</v>
      </c>
      <c r="B56" s="41">
        <f t="shared" si="4"/>
        <v>430</v>
      </c>
      <c r="C56" s="41">
        <f t="shared" si="5"/>
        <v>25313</v>
      </c>
      <c r="D56" s="41">
        <f t="shared" si="6"/>
        <v>27</v>
      </c>
      <c r="E56" s="42" t="str">
        <f t="shared" si="2"/>
        <v>CASTELLON</v>
      </c>
      <c r="F56" s="42">
        <f t="shared" si="9"/>
        <v>51762</v>
      </c>
      <c r="G56" s="42">
        <f t="shared" si="8"/>
        <v>43533</v>
      </c>
    </row>
    <row r="57" spans="1:7" x14ac:dyDescent="0.25">
      <c r="A57" s="42" t="str">
        <f t="shared" si="3"/>
        <v>MOTRIL</v>
      </c>
      <c r="B57" s="41">
        <f t="shared" si="4"/>
        <v>15043</v>
      </c>
      <c r="C57" s="41">
        <f t="shared" si="5"/>
        <v>16987</v>
      </c>
      <c r="D57" s="41">
        <f t="shared" si="6"/>
        <v>25</v>
      </c>
      <c r="E57" s="42" t="str">
        <f t="shared" si="2"/>
        <v>ALICANTE</v>
      </c>
      <c r="F57" s="42">
        <f t="shared" si="9"/>
        <v>50646</v>
      </c>
      <c r="G57" s="42">
        <f t="shared" si="8"/>
        <v>68156</v>
      </c>
    </row>
    <row r="58" spans="1:7" x14ac:dyDescent="0.25">
      <c r="A58" s="42" t="str">
        <f t="shared" si="3"/>
        <v>PASAIA</v>
      </c>
      <c r="B58" s="41">
        <f t="shared" si="4"/>
        <v>40379</v>
      </c>
      <c r="C58" s="41">
        <f t="shared" si="5"/>
        <v>42908</v>
      </c>
      <c r="D58" s="41">
        <f t="shared" si="6"/>
        <v>23</v>
      </c>
      <c r="E58" s="42" t="str">
        <f t="shared" si="2"/>
        <v>AVILES</v>
      </c>
      <c r="F58" s="42">
        <f t="shared" si="9"/>
        <v>45266</v>
      </c>
      <c r="G58" s="42">
        <f t="shared" si="8"/>
        <v>52977</v>
      </c>
    </row>
    <row r="59" spans="1:7" x14ac:dyDescent="0.25">
      <c r="A59" s="42" t="str">
        <f t="shared" si="3"/>
        <v>SANTA CRUZ DE TENERIFE</v>
      </c>
      <c r="B59" s="41">
        <f t="shared" si="4"/>
        <v>968476</v>
      </c>
      <c r="C59" s="41">
        <f t="shared" si="5"/>
        <v>888965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44134</v>
      </c>
      <c r="G59" s="42">
        <f t="shared" si="8"/>
        <v>65639</v>
      </c>
    </row>
    <row r="60" spans="1:7" x14ac:dyDescent="0.25">
      <c r="A60" s="42" t="str">
        <f t="shared" si="3"/>
        <v>SANTANDER</v>
      </c>
      <c r="B60" s="41">
        <f t="shared" si="4"/>
        <v>55474</v>
      </c>
      <c r="C60" s="41">
        <f t="shared" si="5"/>
        <v>60477</v>
      </c>
      <c r="D60" s="41">
        <f t="shared" si="6"/>
        <v>18</v>
      </c>
      <c r="E60" s="42" t="str">
        <f t="shared" si="2"/>
        <v>PASAIA</v>
      </c>
      <c r="F60" s="42">
        <f t="shared" si="9"/>
        <v>40379</v>
      </c>
      <c r="G60" s="42">
        <f t="shared" si="8"/>
        <v>42908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20417</v>
      </c>
      <c r="G61" s="42">
        <f t="shared" si="8"/>
        <v>17186</v>
      </c>
    </row>
    <row r="62" spans="1:7" x14ac:dyDescent="0.25">
      <c r="A62" s="42" t="str">
        <f t="shared" si="3"/>
        <v>TARRAGONA</v>
      </c>
      <c r="B62" s="41">
        <f t="shared" si="4"/>
        <v>143336</v>
      </c>
      <c r="C62" s="41">
        <f t="shared" si="5"/>
        <v>164008</v>
      </c>
      <c r="D62" s="41">
        <f t="shared" si="6"/>
        <v>10</v>
      </c>
      <c r="E62" s="42" t="str">
        <f t="shared" si="2"/>
        <v>MOTRIL</v>
      </c>
      <c r="F62" s="42">
        <f t="shared" si="9"/>
        <v>15043</v>
      </c>
      <c r="G62" s="42">
        <f t="shared" si="8"/>
        <v>16987</v>
      </c>
    </row>
    <row r="63" spans="1:7" x14ac:dyDescent="0.25">
      <c r="A63" s="42" t="str">
        <f t="shared" si="3"/>
        <v>VALENCIA</v>
      </c>
      <c r="B63" s="41">
        <f t="shared" si="4"/>
        <v>297288</v>
      </c>
      <c r="C63" s="41">
        <f t="shared" si="5"/>
        <v>226711</v>
      </c>
      <c r="D63" s="41">
        <f t="shared" si="6"/>
        <v>8</v>
      </c>
      <c r="E63" s="42" t="str">
        <f t="shared" si="2"/>
        <v>VILAGARCIA</v>
      </c>
      <c r="F63" s="42">
        <f t="shared" si="9"/>
        <v>7222</v>
      </c>
      <c r="G63" s="42">
        <f t="shared" si="8"/>
        <v>9477</v>
      </c>
    </row>
    <row r="64" spans="1:7" x14ac:dyDescent="0.25">
      <c r="A64" s="42" t="str">
        <f t="shared" si="3"/>
        <v>VIGO</v>
      </c>
      <c r="B64" s="41">
        <f t="shared" si="4"/>
        <v>371675</v>
      </c>
      <c r="C64" s="41">
        <f t="shared" si="5"/>
        <v>412650</v>
      </c>
      <c r="D64" s="41">
        <f t="shared" si="6"/>
        <v>6</v>
      </c>
      <c r="E64" s="42" t="str">
        <f t="shared" si="2"/>
        <v>MELILLA</v>
      </c>
      <c r="F64" s="42">
        <f t="shared" si="9"/>
        <v>430</v>
      </c>
      <c r="G64" s="42">
        <f t="shared" si="8"/>
        <v>25313</v>
      </c>
    </row>
    <row r="65" spans="1:7" x14ac:dyDescent="0.25">
      <c r="A65" s="42" t="str">
        <f t="shared" si="3"/>
        <v>VILAGARCIA</v>
      </c>
      <c r="B65" s="41">
        <f t="shared" si="4"/>
        <v>7222</v>
      </c>
      <c r="C65" s="41">
        <f t="shared" si="5"/>
        <v>9477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7">
        <v>22400</v>
      </c>
      <c r="C7" s="27">
        <v>0</v>
      </c>
      <c r="D7" s="27">
        <v>22851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56</v>
      </c>
      <c r="E8" s="2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114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14646</v>
      </c>
      <c r="E10" s="28">
        <v>1978</v>
      </c>
      <c r="F10" s="13">
        <f t="shared" si="0"/>
        <v>-86.494606035777693</v>
      </c>
      <c r="G10" s="1"/>
      <c r="H10" s="1"/>
      <c r="I10" s="1"/>
    </row>
    <row r="11" spans="1:12" x14ac:dyDescent="0.25">
      <c r="A11" s="8" t="s">
        <v>45</v>
      </c>
      <c r="B11" s="27">
        <v>2894295</v>
      </c>
      <c r="C11" s="27">
        <v>3527413</v>
      </c>
      <c r="D11" s="27">
        <v>33067228</v>
      </c>
      <c r="E11" s="27">
        <v>37084348</v>
      </c>
      <c r="F11" s="10">
        <f t="shared" si="0"/>
        <v>12.148342159191571</v>
      </c>
      <c r="G11" s="1"/>
      <c r="H11" s="1"/>
      <c r="I11" s="1"/>
    </row>
    <row r="12" spans="1:12" x14ac:dyDescent="0.25">
      <c r="A12" s="11" t="s">
        <v>46</v>
      </c>
      <c r="B12" s="28">
        <v>9835</v>
      </c>
      <c r="C12" s="28">
        <v>70370</v>
      </c>
      <c r="D12" s="28">
        <v>166029</v>
      </c>
      <c r="E12" s="28">
        <v>1879804</v>
      </c>
      <c r="F12" s="13">
        <f t="shared" si="0"/>
        <v>1032.2142517271079</v>
      </c>
      <c r="G12" s="1"/>
      <c r="H12" s="1"/>
      <c r="I12" s="1"/>
    </row>
    <row r="13" spans="1:12" x14ac:dyDescent="0.25">
      <c r="A13" s="8" t="s">
        <v>47</v>
      </c>
      <c r="B13" s="27">
        <v>6302</v>
      </c>
      <c r="C13" s="27">
        <v>1851</v>
      </c>
      <c r="D13" s="27">
        <v>26248</v>
      </c>
      <c r="E13" s="27">
        <v>22348</v>
      </c>
      <c r="F13" s="10">
        <f t="shared" si="0"/>
        <v>-14.858274916184087</v>
      </c>
      <c r="G13" s="1"/>
      <c r="H13" s="1"/>
      <c r="I13" s="1"/>
    </row>
    <row r="14" spans="1:12" x14ac:dyDescent="0.25">
      <c r="A14" s="11" t="s">
        <v>48</v>
      </c>
      <c r="B14" s="28">
        <v>927935</v>
      </c>
      <c r="C14" s="28">
        <v>1031180</v>
      </c>
      <c r="D14" s="28">
        <v>9887233</v>
      </c>
      <c r="E14" s="28">
        <v>11096061</v>
      </c>
      <c r="F14" s="13">
        <f t="shared" si="0"/>
        <v>12.226150632841367</v>
      </c>
      <c r="G14" s="1"/>
      <c r="H14" s="1"/>
      <c r="I14" s="1"/>
    </row>
    <row r="15" spans="1:12" x14ac:dyDescent="0.25">
      <c r="A15" s="8" t="s">
        <v>49</v>
      </c>
      <c r="B15" s="27">
        <v>70277</v>
      </c>
      <c r="C15" s="27">
        <v>135941</v>
      </c>
      <c r="D15" s="27">
        <v>1025739</v>
      </c>
      <c r="E15" s="27">
        <v>990893</v>
      </c>
      <c r="F15" s="10">
        <f t="shared" si="0"/>
        <v>-3.3971604862445446</v>
      </c>
      <c r="G15" s="1"/>
      <c r="H15" s="1"/>
      <c r="I15" s="1"/>
    </row>
    <row r="16" spans="1:12" x14ac:dyDescent="0.25">
      <c r="A16" s="11" t="s">
        <v>50</v>
      </c>
      <c r="B16" s="28">
        <v>14890</v>
      </c>
      <c r="C16" s="28">
        <v>0</v>
      </c>
      <c r="D16" s="28">
        <v>21812</v>
      </c>
      <c r="E16" s="28">
        <v>2230</v>
      </c>
      <c r="F16" s="13">
        <f t="shared" si="0"/>
        <v>-89.776269943150567</v>
      </c>
      <c r="G16" s="1"/>
      <c r="H16" s="1"/>
      <c r="I16" s="1"/>
    </row>
    <row r="17" spans="1:9" x14ac:dyDescent="0.25">
      <c r="A17" s="8" t="s">
        <v>51</v>
      </c>
      <c r="B17" s="27">
        <v>6000</v>
      </c>
      <c r="C17" s="27">
        <v>0</v>
      </c>
      <c r="D17" s="27">
        <v>14010</v>
      </c>
      <c r="E17" s="27">
        <v>1247</v>
      </c>
      <c r="F17" s="10">
        <f t="shared" si="0"/>
        <v>-91.099214846538189</v>
      </c>
      <c r="G17" s="1"/>
      <c r="H17" s="1"/>
      <c r="I17" s="1"/>
    </row>
    <row r="18" spans="1:9" x14ac:dyDescent="0.25">
      <c r="A18" s="11" t="s">
        <v>52</v>
      </c>
      <c r="B18" s="28">
        <v>57276</v>
      </c>
      <c r="C18" s="28">
        <v>46295</v>
      </c>
      <c r="D18" s="28">
        <v>807365</v>
      </c>
      <c r="E18" s="28">
        <v>802540</v>
      </c>
      <c r="F18" s="13">
        <f t="shared" si="0"/>
        <v>-0.59762313204065265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12739</v>
      </c>
      <c r="C20" s="28">
        <v>43935</v>
      </c>
      <c r="D20" s="28">
        <v>163984</v>
      </c>
      <c r="E20" s="28">
        <v>255592</v>
      </c>
      <c r="F20" s="13">
        <f t="shared" si="0"/>
        <v>55.863986730412734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1029387</v>
      </c>
      <c r="C22" s="28">
        <v>1203085</v>
      </c>
      <c r="D22" s="28">
        <v>9172140</v>
      </c>
      <c r="E22" s="28">
        <v>10146387</v>
      </c>
      <c r="F22" s="13">
        <f t="shared" si="0"/>
        <v>10.621806906567059</v>
      </c>
      <c r="G22" s="1"/>
      <c r="H22" s="1"/>
      <c r="I22" s="1"/>
    </row>
    <row r="23" spans="1:9" x14ac:dyDescent="0.25">
      <c r="A23" s="8" t="s">
        <v>57</v>
      </c>
      <c r="B23" s="27">
        <v>476713</v>
      </c>
      <c r="C23" s="27">
        <v>167697</v>
      </c>
      <c r="D23" s="27">
        <v>3067685</v>
      </c>
      <c r="E23" s="27">
        <v>1874559</v>
      </c>
      <c r="F23" s="10">
        <f t="shared" si="0"/>
        <v>-38.893367474170262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602</v>
      </c>
      <c r="E24" s="28">
        <v>10500</v>
      </c>
      <c r="F24" s="13">
        <f t="shared" si="0"/>
        <v>1644.1860465116279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10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0</v>
      </c>
      <c r="D26" s="28">
        <v>7692</v>
      </c>
      <c r="E26" s="28">
        <v>7</v>
      </c>
      <c r="F26" s="13">
        <f t="shared" si="0"/>
        <v>-99.908996359854399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31357</v>
      </c>
      <c r="C28" s="28">
        <v>38924</v>
      </c>
      <c r="D28" s="28">
        <v>310318</v>
      </c>
      <c r="E28" s="28">
        <v>354878</v>
      </c>
      <c r="F28" s="13">
        <f t="shared" si="0"/>
        <v>14.359463518068566</v>
      </c>
      <c r="G28" s="1"/>
      <c r="H28" s="1"/>
      <c r="I28" s="1"/>
    </row>
    <row r="29" spans="1:9" x14ac:dyDescent="0.25">
      <c r="A29" s="8" t="s">
        <v>63</v>
      </c>
      <c r="B29" s="27">
        <v>502</v>
      </c>
      <c r="C29" s="27">
        <v>969</v>
      </c>
      <c r="D29" s="27">
        <v>21153</v>
      </c>
      <c r="E29" s="27">
        <v>11348</v>
      </c>
      <c r="F29" s="10">
        <f t="shared" si="0"/>
        <v>-46.352763201437149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0</v>
      </c>
      <c r="E30" s="28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7">
        <v>261022</v>
      </c>
      <c r="C31" s="27">
        <v>282599</v>
      </c>
      <c r="D31" s="27">
        <v>2472728</v>
      </c>
      <c r="E31" s="27">
        <v>3468241</v>
      </c>
      <c r="F31" s="10">
        <f t="shared" si="0"/>
        <v>40.259705070674983</v>
      </c>
      <c r="G31" s="1"/>
      <c r="H31" s="1"/>
      <c r="I31" s="1"/>
    </row>
    <row r="32" spans="1:9" x14ac:dyDescent="0.25">
      <c r="A32" s="11" t="s">
        <v>66</v>
      </c>
      <c r="B32" s="28">
        <v>958951</v>
      </c>
      <c r="C32" s="28">
        <v>1267437</v>
      </c>
      <c r="D32" s="28">
        <v>10006559</v>
      </c>
      <c r="E32" s="28">
        <v>13025714</v>
      </c>
      <c r="F32" s="13">
        <f t="shared" si="0"/>
        <v>30.171760342391423</v>
      </c>
      <c r="G32" s="1"/>
      <c r="H32" s="1"/>
      <c r="I32" s="1"/>
    </row>
    <row r="33" spans="1:9" x14ac:dyDescent="0.25">
      <c r="A33" s="8" t="s">
        <v>67</v>
      </c>
      <c r="B33" s="27">
        <v>10579</v>
      </c>
      <c r="C33" s="27">
        <v>11743</v>
      </c>
      <c r="D33" s="27">
        <v>152631</v>
      </c>
      <c r="E33" s="27">
        <v>130113</v>
      </c>
      <c r="F33" s="10">
        <f t="shared" si="0"/>
        <v>-14.753228374314517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29759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6790460</v>
      </c>
      <c r="C35" s="15">
        <f t="shared" ref="C35:E35" si="1">SUM(C7:C34)</f>
        <v>7829439</v>
      </c>
      <c r="D35" s="15">
        <f t="shared" si="1"/>
        <v>70428833</v>
      </c>
      <c r="E35" s="15">
        <f t="shared" si="1"/>
        <v>81188667</v>
      </c>
      <c r="F35" s="16">
        <f t="shared" si="0"/>
        <v>15.27759802579719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22851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37084348</v>
      </c>
      <c r="G38" s="42">
        <f>LOOKUP(E38,$A$38:$A$65,$C$38:$C$65)</f>
        <v>33067228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13025714</v>
      </c>
      <c r="G39" s="42">
        <f t="shared" ref="G39:G65" si="8">LOOKUP(E39,$A$38:$A$65,$C$38:$C$65)</f>
        <v>10006559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114</v>
      </c>
      <c r="D40" s="41">
        <f t="shared" si="6"/>
        <v>28</v>
      </c>
      <c r="E40" s="42" t="str">
        <f t="shared" si="2"/>
        <v>BARCELONA</v>
      </c>
      <c r="F40" s="42">
        <f t="shared" si="7"/>
        <v>11096061</v>
      </c>
      <c r="G40" s="42">
        <f t="shared" si="8"/>
        <v>9887233</v>
      </c>
    </row>
    <row r="41" spans="1:9" x14ac:dyDescent="0.25">
      <c r="A41" s="42" t="str">
        <f t="shared" si="3"/>
        <v>AVILES</v>
      </c>
      <c r="B41" s="41">
        <f t="shared" si="4"/>
        <v>1978</v>
      </c>
      <c r="C41" s="41">
        <f t="shared" si="5"/>
        <v>14646</v>
      </c>
      <c r="D41" s="41">
        <f t="shared" si="6"/>
        <v>18</v>
      </c>
      <c r="E41" s="42" t="str">
        <f t="shared" si="2"/>
        <v>LAS PALMAS</v>
      </c>
      <c r="F41" s="42">
        <f t="shared" si="7"/>
        <v>10146387</v>
      </c>
      <c r="G41" s="42">
        <f t="shared" si="8"/>
        <v>9172140</v>
      </c>
    </row>
    <row r="42" spans="1:9" x14ac:dyDescent="0.25">
      <c r="A42" s="42" t="str">
        <f t="shared" si="3"/>
        <v>BAHIA DE ALGECIRAS</v>
      </c>
      <c r="B42" s="41">
        <f t="shared" si="4"/>
        <v>37084348</v>
      </c>
      <c r="C42" s="41">
        <f t="shared" si="5"/>
        <v>33067228</v>
      </c>
      <c r="D42" s="41">
        <f t="shared" si="6"/>
        <v>1</v>
      </c>
      <c r="E42" s="42" t="str">
        <f t="shared" si="2"/>
        <v>TARRAGONA</v>
      </c>
      <c r="F42" s="42">
        <f t="shared" si="7"/>
        <v>3468241</v>
      </c>
      <c r="G42" s="42">
        <f t="shared" si="8"/>
        <v>2472728</v>
      </c>
    </row>
    <row r="43" spans="1:9" x14ac:dyDescent="0.25">
      <c r="A43" s="42" t="str">
        <f t="shared" si="3"/>
        <v>BAHIA DE CADIZ</v>
      </c>
      <c r="B43" s="41">
        <f t="shared" si="4"/>
        <v>1879804</v>
      </c>
      <c r="C43" s="41">
        <f t="shared" si="5"/>
        <v>166029</v>
      </c>
      <c r="D43" s="41">
        <f t="shared" si="6"/>
        <v>6</v>
      </c>
      <c r="E43" s="42" t="str">
        <f t="shared" si="2"/>
        <v>BAHIA DE CADIZ</v>
      </c>
      <c r="F43" s="42">
        <f t="shared" si="7"/>
        <v>1879804</v>
      </c>
      <c r="G43" s="42">
        <f t="shared" si="8"/>
        <v>166029</v>
      </c>
    </row>
    <row r="44" spans="1:9" x14ac:dyDescent="0.25">
      <c r="A44" s="42" t="str">
        <f t="shared" si="3"/>
        <v>BALEARES</v>
      </c>
      <c r="B44" s="41">
        <f t="shared" si="4"/>
        <v>22348</v>
      </c>
      <c r="C44" s="41">
        <f t="shared" si="5"/>
        <v>26248</v>
      </c>
      <c r="D44" s="41">
        <f t="shared" si="6"/>
        <v>14</v>
      </c>
      <c r="E44" s="42" t="str">
        <f t="shared" si="2"/>
        <v>MALAGA</v>
      </c>
      <c r="F44" s="42">
        <f t="shared" si="7"/>
        <v>1874559</v>
      </c>
      <c r="G44" s="42">
        <f t="shared" si="8"/>
        <v>3067685</v>
      </c>
    </row>
    <row r="45" spans="1:9" x14ac:dyDescent="0.25">
      <c r="A45" s="42" t="str">
        <f t="shared" si="3"/>
        <v>BARCELONA</v>
      </c>
      <c r="B45" s="41">
        <f t="shared" si="4"/>
        <v>11096061</v>
      </c>
      <c r="C45" s="41">
        <f t="shared" si="5"/>
        <v>9887233</v>
      </c>
      <c r="D45" s="41">
        <f t="shared" si="6"/>
        <v>3</v>
      </c>
      <c r="E45" s="42" t="str">
        <f t="shared" si="2"/>
        <v>BILBAO</v>
      </c>
      <c r="F45" s="42">
        <f t="shared" si="7"/>
        <v>990893</v>
      </c>
      <c r="G45" s="42">
        <f t="shared" si="8"/>
        <v>1025739</v>
      </c>
    </row>
    <row r="46" spans="1:9" x14ac:dyDescent="0.25">
      <c r="A46" s="42" t="str">
        <f t="shared" si="3"/>
        <v>BILBAO</v>
      </c>
      <c r="B46" s="41">
        <f t="shared" si="4"/>
        <v>990893</v>
      </c>
      <c r="C46" s="41">
        <f t="shared" si="5"/>
        <v>1025739</v>
      </c>
      <c r="D46" s="41">
        <f t="shared" si="6"/>
        <v>8</v>
      </c>
      <c r="E46" s="42" t="str">
        <f t="shared" si="2"/>
        <v>CEUTA</v>
      </c>
      <c r="F46" s="42">
        <f t="shared" si="7"/>
        <v>802540</v>
      </c>
      <c r="G46" s="42">
        <f t="shared" si="8"/>
        <v>807365</v>
      </c>
    </row>
    <row r="47" spans="1:9" x14ac:dyDescent="0.25">
      <c r="A47" s="42" t="str">
        <f t="shared" si="3"/>
        <v>CARTAGENA</v>
      </c>
      <c r="B47" s="41">
        <f t="shared" si="4"/>
        <v>2230</v>
      </c>
      <c r="C47" s="41">
        <f t="shared" si="5"/>
        <v>21812</v>
      </c>
      <c r="D47" s="41">
        <f t="shared" si="6"/>
        <v>17</v>
      </c>
      <c r="E47" s="42" t="str">
        <f t="shared" si="2"/>
        <v>SANTA CRUZ DE TENERIFE</v>
      </c>
      <c r="F47" s="42">
        <f t="shared" si="7"/>
        <v>354878</v>
      </c>
      <c r="G47" s="42">
        <f t="shared" si="8"/>
        <v>310318</v>
      </c>
    </row>
    <row r="48" spans="1:9" x14ac:dyDescent="0.25">
      <c r="A48" s="42" t="str">
        <f t="shared" si="3"/>
        <v>CASTELLON</v>
      </c>
      <c r="B48" s="41">
        <f t="shared" si="4"/>
        <v>1247</v>
      </c>
      <c r="C48" s="41">
        <f t="shared" si="5"/>
        <v>14010</v>
      </c>
      <c r="D48" s="41">
        <f t="shared" si="6"/>
        <v>19</v>
      </c>
      <c r="E48" s="42" t="str">
        <f t="shared" si="2"/>
        <v>GIJON</v>
      </c>
      <c r="F48" s="42">
        <f t="shared" si="7"/>
        <v>255592</v>
      </c>
      <c r="G48" s="42">
        <f t="shared" si="8"/>
        <v>163984</v>
      </c>
    </row>
    <row r="49" spans="1:7" x14ac:dyDescent="0.25">
      <c r="A49" s="42" t="str">
        <f t="shared" si="3"/>
        <v>CEUTA</v>
      </c>
      <c r="B49" s="41">
        <f t="shared" si="4"/>
        <v>802540</v>
      </c>
      <c r="C49" s="41">
        <f t="shared" si="5"/>
        <v>807365</v>
      </c>
      <c r="D49" s="41">
        <f t="shared" si="6"/>
        <v>9</v>
      </c>
      <c r="E49" s="42" t="str">
        <f t="shared" si="2"/>
        <v>VIGO</v>
      </c>
      <c r="F49" s="42">
        <f t="shared" si="7"/>
        <v>130113</v>
      </c>
      <c r="G49" s="42">
        <f t="shared" si="8"/>
        <v>152631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29759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255592</v>
      </c>
      <c r="C51" s="41">
        <f t="shared" si="5"/>
        <v>163984</v>
      </c>
      <c r="D51" s="41">
        <f t="shared" si="6"/>
        <v>11</v>
      </c>
      <c r="E51" s="42" t="str">
        <f t="shared" si="2"/>
        <v>BALEARES</v>
      </c>
      <c r="F51" s="42">
        <f t="shared" si="7"/>
        <v>22348</v>
      </c>
      <c r="G51" s="42">
        <f t="shared" si="8"/>
        <v>26248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11348</v>
      </c>
      <c r="G52" s="42">
        <f t="shared" si="8"/>
        <v>21153</v>
      </c>
    </row>
    <row r="53" spans="1:7" x14ac:dyDescent="0.25">
      <c r="A53" s="42" t="str">
        <f t="shared" si="3"/>
        <v>LAS PALMAS</v>
      </c>
      <c r="B53" s="41">
        <f t="shared" si="4"/>
        <v>10146387</v>
      </c>
      <c r="C53" s="41">
        <f t="shared" si="5"/>
        <v>9172140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10500</v>
      </c>
      <c r="G53" s="42">
        <f t="shared" si="8"/>
        <v>602</v>
      </c>
    </row>
    <row r="54" spans="1:7" x14ac:dyDescent="0.25">
      <c r="A54" s="42" t="str">
        <f t="shared" si="3"/>
        <v>MALAGA</v>
      </c>
      <c r="B54" s="41">
        <f t="shared" si="4"/>
        <v>1874559</v>
      </c>
      <c r="C54" s="41">
        <f t="shared" si="5"/>
        <v>3067685</v>
      </c>
      <c r="D54" s="41">
        <f t="shared" si="6"/>
        <v>7</v>
      </c>
      <c r="E54" s="42" t="str">
        <f t="shared" si="2"/>
        <v>CARTAGENA</v>
      </c>
      <c r="F54" s="42">
        <f t="shared" si="7"/>
        <v>2230</v>
      </c>
      <c r="G54" s="42">
        <f t="shared" si="8"/>
        <v>21812</v>
      </c>
    </row>
    <row r="55" spans="1:7" x14ac:dyDescent="0.25">
      <c r="A55" s="42" t="str">
        <f t="shared" si="3"/>
        <v>MARIN Y RIA DE PONTEVEDRA</v>
      </c>
      <c r="B55" s="41">
        <f t="shared" si="4"/>
        <v>10500</v>
      </c>
      <c r="C55" s="41">
        <f t="shared" si="5"/>
        <v>602</v>
      </c>
      <c r="D55" s="41">
        <f t="shared" si="6"/>
        <v>16</v>
      </c>
      <c r="E55" s="42" t="str">
        <f t="shared" si="2"/>
        <v>AVILES</v>
      </c>
      <c r="F55" s="42">
        <f t="shared" ref="F55:F65" si="9">LOOKUP(E55,$A$38:$A$65,$B$38:$B$65)</f>
        <v>1978</v>
      </c>
      <c r="G55" s="42">
        <f t="shared" si="8"/>
        <v>14646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10</v>
      </c>
      <c r="D56" s="41">
        <f t="shared" si="6"/>
        <v>28</v>
      </c>
      <c r="E56" s="42" t="str">
        <f t="shared" si="2"/>
        <v>CASTELLON</v>
      </c>
      <c r="F56" s="42">
        <f t="shared" si="9"/>
        <v>1247</v>
      </c>
      <c r="G56" s="42">
        <f t="shared" si="8"/>
        <v>14010</v>
      </c>
    </row>
    <row r="57" spans="1:7" x14ac:dyDescent="0.25">
      <c r="A57" s="42" t="str">
        <f t="shared" si="3"/>
        <v>MOTRIL</v>
      </c>
      <c r="B57" s="41">
        <f t="shared" si="4"/>
        <v>7</v>
      </c>
      <c r="C57" s="41">
        <f t="shared" si="5"/>
        <v>7692</v>
      </c>
      <c r="D57" s="41">
        <f t="shared" si="6"/>
        <v>21</v>
      </c>
      <c r="E57" s="42" t="str">
        <f t="shared" si="2"/>
        <v>SEVILLA</v>
      </c>
      <c r="F57" s="42">
        <f t="shared" si="9"/>
        <v>120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7</v>
      </c>
      <c r="G58" s="42">
        <f t="shared" si="8"/>
        <v>7692</v>
      </c>
    </row>
    <row r="59" spans="1:7" x14ac:dyDescent="0.25">
      <c r="A59" s="42" t="str">
        <f t="shared" si="3"/>
        <v>SANTA CRUZ DE TENERIFE</v>
      </c>
      <c r="B59" s="41">
        <f t="shared" si="4"/>
        <v>354878</v>
      </c>
      <c r="C59" s="41">
        <f t="shared" si="5"/>
        <v>310318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11348</v>
      </c>
      <c r="C60" s="41">
        <f t="shared" si="5"/>
        <v>21153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3468241</v>
      </c>
      <c r="C62" s="41">
        <f t="shared" si="5"/>
        <v>2472728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13025714</v>
      </c>
      <c r="C63" s="41">
        <f t="shared" si="5"/>
        <v>10006559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130113</v>
      </c>
      <c r="C64" s="41">
        <f t="shared" si="5"/>
        <v>152631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29759</v>
      </c>
      <c r="C65" s="41">
        <f t="shared" si="5"/>
        <v>0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22851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56</v>
      </c>
      <c r="E8" s="30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2893876</v>
      </c>
      <c r="C11" s="29">
        <v>3526868</v>
      </c>
      <c r="D11" s="29">
        <v>32916520</v>
      </c>
      <c r="E11" s="29">
        <v>36917150</v>
      </c>
      <c r="F11" s="10">
        <f t="shared" si="0"/>
        <v>12.153866812166044</v>
      </c>
      <c r="G11" s="1"/>
      <c r="H11" s="1"/>
      <c r="I11" s="1"/>
    </row>
    <row r="12" spans="1:12" x14ac:dyDescent="0.25">
      <c r="A12" s="11" t="s">
        <v>46</v>
      </c>
      <c r="B12" s="30">
        <v>3367</v>
      </c>
      <c r="C12" s="30">
        <v>33</v>
      </c>
      <c r="D12" s="30">
        <v>94709</v>
      </c>
      <c r="E12" s="30">
        <v>27822</v>
      </c>
      <c r="F12" s="13">
        <f t="shared" si="0"/>
        <v>-70.623699965156419</v>
      </c>
      <c r="G12" s="1"/>
      <c r="H12" s="1"/>
      <c r="I12" s="1"/>
    </row>
    <row r="13" spans="1:12" x14ac:dyDescent="0.25">
      <c r="A13" s="8" t="s">
        <v>47</v>
      </c>
      <c r="B13" s="29">
        <v>191</v>
      </c>
      <c r="C13" s="29">
        <v>179</v>
      </c>
      <c r="D13" s="29">
        <v>4296</v>
      </c>
      <c r="E13" s="29">
        <v>3209</v>
      </c>
      <c r="F13" s="10">
        <f t="shared" si="0"/>
        <v>-25.3026070763501</v>
      </c>
      <c r="G13" s="1"/>
      <c r="H13" s="1"/>
      <c r="I13" s="1"/>
    </row>
    <row r="14" spans="1:12" x14ac:dyDescent="0.25">
      <c r="A14" s="11" t="s">
        <v>48</v>
      </c>
      <c r="B14" s="30">
        <v>905620</v>
      </c>
      <c r="C14" s="30">
        <v>982252</v>
      </c>
      <c r="D14" s="30">
        <v>9227382</v>
      </c>
      <c r="E14" s="30">
        <v>10591370</v>
      </c>
      <c r="F14" s="13">
        <f t="shared" si="0"/>
        <v>14.781960907221574</v>
      </c>
      <c r="G14" s="1"/>
      <c r="H14" s="1"/>
      <c r="I14" s="1"/>
    </row>
    <row r="15" spans="1:12" x14ac:dyDescent="0.25">
      <c r="A15" s="8" t="s">
        <v>49</v>
      </c>
      <c r="B15" s="29">
        <v>8521</v>
      </c>
      <c r="C15" s="29">
        <v>6723</v>
      </c>
      <c r="D15" s="29">
        <v>129271</v>
      </c>
      <c r="E15" s="29">
        <v>60677</v>
      </c>
      <c r="F15" s="10">
        <f t="shared" si="0"/>
        <v>-53.062171716781023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2010</v>
      </c>
      <c r="E17" s="29">
        <v>1247</v>
      </c>
      <c r="F17" s="10">
        <f t="shared" si="0"/>
        <v>-37.960199004975124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20</v>
      </c>
      <c r="D18" s="30">
        <v>276</v>
      </c>
      <c r="E18" s="30">
        <v>819</v>
      </c>
      <c r="F18" s="17">
        <f t="shared" si="0"/>
        <v>196.73913043478262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991828</v>
      </c>
      <c r="C22" s="30">
        <v>1000110</v>
      </c>
      <c r="D22" s="30">
        <v>8859443</v>
      </c>
      <c r="E22" s="30">
        <v>9785354</v>
      </c>
      <c r="F22" s="13">
        <f t="shared" si="0"/>
        <v>10.451119782586787</v>
      </c>
      <c r="G22" s="1"/>
      <c r="H22" s="1"/>
      <c r="I22" s="1"/>
    </row>
    <row r="23" spans="1:9" x14ac:dyDescent="0.25">
      <c r="A23" s="8" t="s">
        <v>57</v>
      </c>
      <c r="B23" s="29">
        <v>476713</v>
      </c>
      <c r="C23" s="29">
        <v>167697</v>
      </c>
      <c r="D23" s="29">
        <v>3066432</v>
      </c>
      <c r="E23" s="29">
        <v>1874559</v>
      </c>
      <c r="F23" s="10">
        <f t="shared" si="0"/>
        <v>-38.868398190470231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335</v>
      </c>
      <c r="E24" s="30">
        <v>10291</v>
      </c>
      <c r="F24" s="13">
        <f t="shared" si="0"/>
        <v>2971.9402985074626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5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26541</v>
      </c>
      <c r="C28" s="30">
        <v>35339</v>
      </c>
      <c r="D28" s="30">
        <v>280844</v>
      </c>
      <c r="E28" s="30">
        <v>317598</v>
      </c>
      <c r="F28" s="13">
        <f t="shared" si="0"/>
        <v>13.086980672544186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6</v>
      </c>
      <c r="E29" s="29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0</v>
      </c>
      <c r="E30" s="30">
        <v>120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189</v>
      </c>
      <c r="D31" s="29">
        <v>12528</v>
      </c>
      <c r="E31" s="29">
        <v>1829</v>
      </c>
      <c r="F31" s="10">
        <f t="shared" si="0"/>
        <v>-85.400702426564493</v>
      </c>
      <c r="G31" s="1"/>
      <c r="H31" s="1"/>
      <c r="I31" s="1"/>
    </row>
    <row r="32" spans="1:9" x14ac:dyDescent="0.25">
      <c r="A32" s="11" t="s">
        <v>66</v>
      </c>
      <c r="B32" s="30">
        <v>923849</v>
      </c>
      <c r="C32" s="30">
        <v>1267321</v>
      </c>
      <c r="D32" s="30">
        <v>9877918</v>
      </c>
      <c r="E32" s="30">
        <v>12993361</v>
      </c>
      <c r="F32" s="13">
        <f t="shared" si="0"/>
        <v>31.539470159602445</v>
      </c>
      <c r="G32" s="1"/>
      <c r="H32" s="1"/>
      <c r="I32" s="1"/>
    </row>
    <row r="33" spans="1:9" x14ac:dyDescent="0.25">
      <c r="A33" s="8" t="s">
        <v>67</v>
      </c>
      <c r="B33" s="29">
        <v>2808</v>
      </c>
      <c r="C33" s="29">
        <v>1609</v>
      </c>
      <c r="D33" s="29">
        <v>42394</v>
      </c>
      <c r="E33" s="29">
        <v>27192</v>
      </c>
      <c r="F33" s="10">
        <f t="shared" si="0"/>
        <v>-35.858847950181627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6233314</v>
      </c>
      <c r="C35" s="15">
        <f t="shared" ref="C35:E35" si="1">SUM(C7:C34)</f>
        <v>6988340</v>
      </c>
      <c r="D35" s="15">
        <f t="shared" si="1"/>
        <v>64514425</v>
      </c>
      <c r="E35" s="15">
        <f t="shared" si="1"/>
        <v>72612603</v>
      </c>
      <c r="F35" s="16">
        <f t="shared" si="0"/>
        <v>12.55250744310284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36917150</v>
      </c>
      <c r="G38" s="42">
        <f>LOOKUP(E38,$A$38:$A$65,$C$38:$C$65)</f>
        <v>32916520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56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12993361</v>
      </c>
      <c r="G39" s="42">
        <f t="shared" ref="G39:G65" si="8">LOOKUP(E39,$A$38:$A$65,$C$38:$C$65)</f>
        <v>9877918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10591370</v>
      </c>
      <c r="G40" s="42">
        <f t="shared" si="8"/>
        <v>9227382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9785354</v>
      </c>
      <c r="G41" s="42">
        <f t="shared" si="8"/>
        <v>8859443</v>
      </c>
    </row>
    <row r="42" spans="1:9" x14ac:dyDescent="0.25">
      <c r="A42" s="42" t="str">
        <f t="shared" si="3"/>
        <v>BAHIA DE ALGECIRAS</v>
      </c>
      <c r="B42" s="41">
        <f t="shared" si="4"/>
        <v>36917150</v>
      </c>
      <c r="C42" s="41">
        <f t="shared" si="5"/>
        <v>32916520</v>
      </c>
      <c r="D42" s="41">
        <f t="shared" si="6"/>
        <v>1</v>
      </c>
      <c r="E42" s="42" t="str">
        <f t="shared" si="2"/>
        <v>MALAGA</v>
      </c>
      <c r="F42" s="42">
        <f t="shared" si="7"/>
        <v>1874559</v>
      </c>
      <c r="G42" s="42">
        <f t="shared" si="8"/>
        <v>3066432</v>
      </c>
    </row>
    <row r="43" spans="1:9" x14ac:dyDescent="0.25">
      <c r="A43" s="42" t="str">
        <f t="shared" si="3"/>
        <v>BAHIA DE CADIZ</v>
      </c>
      <c r="B43" s="41">
        <f t="shared" si="4"/>
        <v>27822</v>
      </c>
      <c r="C43" s="41">
        <f t="shared" si="5"/>
        <v>94709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317598</v>
      </c>
      <c r="G43" s="42">
        <f t="shared" si="8"/>
        <v>280844</v>
      </c>
    </row>
    <row r="44" spans="1:9" x14ac:dyDescent="0.25">
      <c r="A44" s="42" t="str">
        <f t="shared" si="3"/>
        <v>BALEARES</v>
      </c>
      <c r="B44" s="41">
        <f t="shared" si="4"/>
        <v>3209</v>
      </c>
      <c r="C44" s="41">
        <f t="shared" si="5"/>
        <v>4296</v>
      </c>
      <c r="D44" s="41">
        <f t="shared" si="6"/>
        <v>11</v>
      </c>
      <c r="E44" s="42" t="str">
        <f t="shared" si="2"/>
        <v>BILBAO</v>
      </c>
      <c r="F44" s="42">
        <f t="shared" si="7"/>
        <v>60677</v>
      </c>
      <c r="G44" s="42">
        <f t="shared" si="8"/>
        <v>129271</v>
      </c>
    </row>
    <row r="45" spans="1:9" x14ac:dyDescent="0.25">
      <c r="A45" s="42" t="str">
        <f t="shared" si="3"/>
        <v>BARCELONA</v>
      </c>
      <c r="B45" s="41">
        <f t="shared" si="4"/>
        <v>10591370</v>
      </c>
      <c r="C45" s="41">
        <f t="shared" si="5"/>
        <v>9227382</v>
      </c>
      <c r="D45" s="41">
        <f t="shared" si="6"/>
        <v>3</v>
      </c>
      <c r="E45" s="42" t="str">
        <f t="shared" si="2"/>
        <v>BAHIA DE CADIZ</v>
      </c>
      <c r="F45" s="42">
        <f t="shared" si="7"/>
        <v>27822</v>
      </c>
      <c r="G45" s="42">
        <f t="shared" si="8"/>
        <v>94709</v>
      </c>
    </row>
    <row r="46" spans="1:9" x14ac:dyDescent="0.25">
      <c r="A46" s="42" t="str">
        <f t="shared" si="3"/>
        <v>BILBAO</v>
      </c>
      <c r="B46" s="41">
        <f t="shared" si="4"/>
        <v>60677</v>
      </c>
      <c r="C46" s="41">
        <f t="shared" si="5"/>
        <v>129271</v>
      </c>
      <c r="D46" s="41">
        <f t="shared" si="6"/>
        <v>7</v>
      </c>
      <c r="E46" s="42" t="str">
        <f t="shared" si="2"/>
        <v>VIGO</v>
      </c>
      <c r="F46" s="42">
        <f t="shared" si="7"/>
        <v>27192</v>
      </c>
      <c r="G46" s="42">
        <f t="shared" si="8"/>
        <v>42394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10291</v>
      </c>
      <c r="G47" s="42">
        <f t="shared" si="8"/>
        <v>335</v>
      </c>
    </row>
    <row r="48" spans="1:9" x14ac:dyDescent="0.25">
      <c r="A48" s="42" t="str">
        <f t="shared" si="3"/>
        <v>CASTELLON</v>
      </c>
      <c r="B48" s="41">
        <f t="shared" si="4"/>
        <v>1247</v>
      </c>
      <c r="C48" s="41">
        <f t="shared" si="5"/>
        <v>2010</v>
      </c>
      <c r="D48" s="41">
        <f t="shared" si="6"/>
        <v>13</v>
      </c>
      <c r="E48" s="42" t="str">
        <f t="shared" si="2"/>
        <v>BALEARES</v>
      </c>
      <c r="F48" s="42">
        <f t="shared" si="7"/>
        <v>3209</v>
      </c>
      <c r="G48" s="42">
        <f t="shared" si="8"/>
        <v>4296</v>
      </c>
    </row>
    <row r="49" spans="1:7" x14ac:dyDescent="0.25">
      <c r="A49" s="42" t="str">
        <f t="shared" si="3"/>
        <v>CEUTA</v>
      </c>
      <c r="B49" s="41">
        <f t="shared" si="4"/>
        <v>819</v>
      </c>
      <c r="C49" s="41">
        <f t="shared" si="5"/>
        <v>276</v>
      </c>
      <c r="D49" s="41">
        <f t="shared" si="6"/>
        <v>14</v>
      </c>
      <c r="E49" s="42" t="str">
        <f t="shared" si="2"/>
        <v>TARRAGONA</v>
      </c>
      <c r="F49" s="42">
        <f t="shared" si="7"/>
        <v>1829</v>
      </c>
      <c r="G49" s="42">
        <f t="shared" si="8"/>
        <v>12528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1247</v>
      </c>
      <c r="G50" s="42">
        <f t="shared" si="8"/>
        <v>2010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819</v>
      </c>
      <c r="G51" s="42">
        <f t="shared" si="8"/>
        <v>276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120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9785354</v>
      </c>
      <c r="C53" s="41">
        <f t="shared" si="5"/>
        <v>8859443</v>
      </c>
      <c r="D53" s="41">
        <f t="shared" si="6"/>
        <v>4</v>
      </c>
      <c r="E53" s="42" t="str">
        <f t="shared" si="2"/>
        <v>MOTRIL</v>
      </c>
      <c r="F53" s="42">
        <f t="shared" si="7"/>
        <v>5</v>
      </c>
      <c r="G53" s="42">
        <f t="shared" si="8"/>
        <v>5</v>
      </c>
    </row>
    <row r="54" spans="1:7" x14ac:dyDescent="0.25">
      <c r="A54" s="42" t="str">
        <f t="shared" si="3"/>
        <v>MALAGA</v>
      </c>
      <c r="B54" s="41">
        <f t="shared" si="4"/>
        <v>1874559</v>
      </c>
      <c r="C54" s="41">
        <f t="shared" si="5"/>
        <v>3066432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10291</v>
      </c>
      <c r="C55" s="41">
        <f t="shared" si="5"/>
        <v>335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5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317598</v>
      </c>
      <c r="C59" s="41">
        <f t="shared" si="5"/>
        <v>280844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6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120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1829</v>
      </c>
      <c r="C62" s="41">
        <f t="shared" si="5"/>
        <v>12528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12993361</v>
      </c>
      <c r="C63" s="41">
        <f t="shared" si="5"/>
        <v>9877918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27192</v>
      </c>
      <c r="C64" s="41">
        <f t="shared" si="5"/>
        <v>42394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1">
        <v>5674</v>
      </c>
      <c r="C7" s="31">
        <v>5285</v>
      </c>
      <c r="D7" s="31">
        <v>14268</v>
      </c>
      <c r="E7" s="31">
        <v>98477</v>
      </c>
      <c r="F7" s="10">
        <f>((E7*100)/D7)-100</f>
        <v>590.19484160358843</v>
      </c>
      <c r="G7" s="1"/>
      <c r="H7" s="1"/>
      <c r="I7" s="1"/>
    </row>
    <row r="8" spans="1:12" x14ac:dyDescent="0.25">
      <c r="A8" s="11" t="s">
        <v>42</v>
      </c>
      <c r="B8" s="32">
        <v>119511</v>
      </c>
      <c r="C8" s="32">
        <v>96666</v>
      </c>
      <c r="D8" s="32">
        <v>1094742</v>
      </c>
      <c r="E8" s="32">
        <v>1168644</v>
      </c>
      <c r="F8" s="13">
        <f t="shared" ref="F8:F35" si="0">((E8*100)/D8)-100</f>
        <v>6.750631655677779</v>
      </c>
      <c r="G8" s="1"/>
      <c r="H8" s="1"/>
      <c r="I8" s="1"/>
    </row>
    <row r="9" spans="1:12" x14ac:dyDescent="0.25">
      <c r="A9" s="8" t="s">
        <v>43</v>
      </c>
      <c r="B9" s="31">
        <v>22</v>
      </c>
      <c r="C9" s="31">
        <v>8</v>
      </c>
      <c r="D9" s="31">
        <v>390</v>
      </c>
      <c r="E9" s="31">
        <v>149</v>
      </c>
      <c r="F9" s="10">
        <f t="shared" si="0"/>
        <v>-61.794871794871796</v>
      </c>
      <c r="G9" s="1"/>
      <c r="H9" s="1"/>
      <c r="I9" s="1"/>
    </row>
    <row r="10" spans="1:12" x14ac:dyDescent="0.25">
      <c r="A10" s="11" t="s">
        <v>44</v>
      </c>
      <c r="B10" s="32">
        <v>7759</v>
      </c>
      <c r="C10" s="32">
        <v>5889</v>
      </c>
      <c r="D10" s="32">
        <v>69719</v>
      </c>
      <c r="E10" s="32">
        <v>65071</v>
      </c>
      <c r="F10" s="17">
        <f t="shared" si="0"/>
        <v>-6.6667622886157289</v>
      </c>
      <c r="G10" s="1"/>
      <c r="H10" s="1"/>
      <c r="I10" s="1"/>
    </row>
    <row r="11" spans="1:12" x14ac:dyDescent="0.25">
      <c r="A11" s="8" t="s">
        <v>45</v>
      </c>
      <c r="B11" s="31">
        <v>3079097</v>
      </c>
      <c r="C11" s="31">
        <v>3705415</v>
      </c>
      <c r="D11" s="31">
        <v>35177927</v>
      </c>
      <c r="E11" s="31">
        <v>38857206</v>
      </c>
      <c r="F11" s="10">
        <f t="shared" si="0"/>
        <v>10.459055759596069</v>
      </c>
      <c r="G11" s="1"/>
      <c r="H11" s="1"/>
      <c r="I11" s="1"/>
    </row>
    <row r="12" spans="1:12" x14ac:dyDescent="0.25">
      <c r="A12" s="11" t="s">
        <v>46</v>
      </c>
      <c r="B12" s="32">
        <v>107522</v>
      </c>
      <c r="C12" s="32">
        <v>117926</v>
      </c>
      <c r="D12" s="32">
        <v>1159392</v>
      </c>
      <c r="E12" s="32">
        <v>1207719</v>
      </c>
      <c r="F12" s="13">
        <f t="shared" si="0"/>
        <v>4.1683054566531439</v>
      </c>
      <c r="G12" s="1"/>
      <c r="H12" s="1"/>
      <c r="I12" s="1"/>
    </row>
    <row r="13" spans="1:12" x14ac:dyDescent="0.25">
      <c r="A13" s="8" t="s">
        <v>47</v>
      </c>
      <c r="B13" s="31">
        <v>92706</v>
      </c>
      <c r="C13" s="31">
        <v>68664</v>
      </c>
      <c r="D13" s="31">
        <v>1291702</v>
      </c>
      <c r="E13" s="31">
        <v>969831</v>
      </c>
      <c r="F13" s="10">
        <f t="shared" si="0"/>
        <v>-24.918363523475236</v>
      </c>
      <c r="G13" s="1"/>
      <c r="H13" s="1"/>
      <c r="I13" s="1"/>
    </row>
    <row r="14" spans="1:12" x14ac:dyDescent="0.25">
      <c r="A14" s="11" t="s">
        <v>48</v>
      </c>
      <c r="B14" s="32">
        <v>1961457</v>
      </c>
      <c r="C14" s="32">
        <v>2140026</v>
      </c>
      <c r="D14" s="32">
        <v>20610140</v>
      </c>
      <c r="E14" s="32">
        <v>23346934</v>
      </c>
      <c r="F14" s="13">
        <f t="shared" si="0"/>
        <v>13.278871468122006</v>
      </c>
      <c r="G14" s="1"/>
      <c r="H14" s="1"/>
      <c r="I14" s="1"/>
    </row>
    <row r="15" spans="1:12" x14ac:dyDescent="0.25">
      <c r="A15" s="8" t="s">
        <v>49</v>
      </c>
      <c r="B15" s="31">
        <v>539543</v>
      </c>
      <c r="C15" s="31">
        <v>546424</v>
      </c>
      <c r="D15" s="31">
        <v>5121570</v>
      </c>
      <c r="E15" s="31">
        <v>5331814</v>
      </c>
      <c r="F15" s="10">
        <f t="shared" si="0"/>
        <v>4.1050693439706976</v>
      </c>
      <c r="G15" s="1"/>
      <c r="H15" s="1"/>
      <c r="I15" s="1"/>
    </row>
    <row r="16" spans="1:12" x14ac:dyDescent="0.25">
      <c r="A16" s="11" t="s">
        <v>50</v>
      </c>
      <c r="B16" s="32">
        <v>10878</v>
      </c>
      <c r="C16" s="32">
        <v>42078</v>
      </c>
      <c r="D16" s="32">
        <v>429719</v>
      </c>
      <c r="E16" s="32">
        <v>472733</v>
      </c>
      <c r="F16" s="13">
        <f t="shared" si="0"/>
        <v>10.009797099965326</v>
      </c>
      <c r="G16" s="1"/>
      <c r="H16" s="1"/>
      <c r="I16" s="1"/>
    </row>
    <row r="17" spans="1:9" x14ac:dyDescent="0.25">
      <c r="A17" s="8" t="s">
        <v>51</v>
      </c>
      <c r="B17" s="31">
        <v>96945</v>
      </c>
      <c r="C17" s="31">
        <v>106054</v>
      </c>
      <c r="D17" s="31">
        <v>843652</v>
      </c>
      <c r="E17" s="31">
        <v>1222651</v>
      </c>
      <c r="F17" s="10">
        <f t="shared" si="0"/>
        <v>44.923617795015019</v>
      </c>
      <c r="G17" s="1"/>
      <c r="H17" s="1"/>
      <c r="I17" s="1"/>
    </row>
    <row r="18" spans="1:9" x14ac:dyDescent="0.25">
      <c r="A18" s="11" t="s">
        <v>52</v>
      </c>
      <c r="B18" s="32">
        <v>5688</v>
      </c>
      <c r="C18" s="32">
        <v>8872</v>
      </c>
      <c r="D18" s="32">
        <v>54371</v>
      </c>
      <c r="E18" s="32">
        <v>65980</v>
      </c>
      <c r="F18" s="13">
        <f t="shared" si="0"/>
        <v>21.35145573927278</v>
      </c>
      <c r="G18" s="1"/>
      <c r="H18" s="1"/>
      <c r="I18" s="1"/>
    </row>
    <row r="19" spans="1:9" x14ac:dyDescent="0.25">
      <c r="A19" s="8" t="s">
        <v>53</v>
      </c>
      <c r="B19" s="31">
        <v>2334</v>
      </c>
      <c r="C19" s="31">
        <v>1526</v>
      </c>
      <c r="D19" s="31">
        <v>3297</v>
      </c>
      <c r="E19" s="31">
        <v>48316</v>
      </c>
      <c r="F19" s="10">
        <f t="shared" si="0"/>
        <v>1365.4534425235063</v>
      </c>
      <c r="G19" s="1"/>
      <c r="H19" s="1"/>
      <c r="I19" s="1"/>
    </row>
    <row r="20" spans="1:9" x14ac:dyDescent="0.25">
      <c r="A20" s="11" t="s">
        <v>54</v>
      </c>
      <c r="B20" s="32">
        <v>16158</v>
      </c>
      <c r="C20" s="32">
        <v>21945</v>
      </c>
      <c r="D20" s="32">
        <v>80358</v>
      </c>
      <c r="E20" s="32">
        <v>144351</v>
      </c>
      <c r="F20" s="13">
        <f t="shared" si="0"/>
        <v>79.6348838945718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1350093</v>
      </c>
      <c r="C22" s="32">
        <v>1367168</v>
      </c>
      <c r="D22" s="32">
        <v>12464416</v>
      </c>
      <c r="E22" s="32">
        <v>13575450</v>
      </c>
      <c r="F22" s="13">
        <f t="shared" si="0"/>
        <v>8.913646656209167</v>
      </c>
      <c r="G22" s="1"/>
      <c r="H22" s="1"/>
      <c r="I22" s="1"/>
    </row>
    <row r="23" spans="1:9" x14ac:dyDescent="0.25">
      <c r="A23" s="8" t="s">
        <v>57</v>
      </c>
      <c r="B23" s="31">
        <v>485621</v>
      </c>
      <c r="C23" s="31">
        <v>173147</v>
      </c>
      <c r="D23" s="31">
        <v>3147959</v>
      </c>
      <c r="E23" s="31">
        <v>3700807</v>
      </c>
      <c r="F23" s="10">
        <f t="shared" si="0"/>
        <v>17.56210929049584</v>
      </c>
      <c r="G23" s="1"/>
      <c r="H23" s="1"/>
      <c r="I23" s="1"/>
    </row>
    <row r="24" spans="1:9" x14ac:dyDescent="0.25">
      <c r="A24" s="11" t="s">
        <v>58</v>
      </c>
      <c r="B24" s="32">
        <v>24861</v>
      </c>
      <c r="C24" s="32">
        <v>27583</v>
      </c>
      <c r="D24" s="32">
        <v>294860</v>
      </c>
      <c r="E24" s="32">
        <v>374910</v>
      </c>
      <c r="F24" s="13">
        <f t="shared" si="0"/>
        <v>27.148477243437569</v>
      </c>
      <c r="G24" s="1"/>
      <c r="H24" s="1"/>
      <c r="I24" s="1"/>
    </row>
    <row r="25" spans="1:9" x14ac:dyDescent="0.25">
      <c r="A25" s="8" t="s">
        <v>59</v>
      </c>
      <c r="B25" s="31">
        <v>13670</v>
      </c>
      <c r="C25" s="31">
        <v>16123</v>
      </c>
      <c r="D25" s="31">
        <v>139256</v>
      </c>
      <c r="E25" s="31">
        <v>148155</v>
      </c>
      <c r="F25" s="10">
        <f t="shared" si="0"/>
        <v>6.3903889239960989</v>
      </c>
      <c r="G25" s="1"/>
      <c r="H25" s="1"/>
      <c r="I25" s="1"/>
    </row>
    <row r="26" spans="1:9" x14ac:dyDescent="0.25">
      <c r="A26" s="11" t="s">
        <v>60</v>
      </c>
      <c r="B26" s="32">
        <v>7</v>
      </c>
      <c r="C26" s="32">
        <v>0</v>
      </c>
      <c r="D26" s="32">
        <v>35</v>
      </c>
      <c r="E26" s="32">
        <v>5</v>
      </c>
      <c r="F26" s="13">
        <f t="shared" si="0"/>
        <v>-85.714285714285708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234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2">
        <v>319947</v>
      </c>
      <c r="C28" s="32">
        <v>322125</v>
      </c>
      <c r="D28" s="32">
        <v>3329026</v>
      </c>
      <c r="E28" s="32">
        <v>3480345</v>
      </c>
      <c r="F28" s="13">
        <f t="shared" si="0"/>
        <v>4.5454436222486692</v>
      </c>
      <c r="G28" s="1"/>
      <c r="H28" s="1"/>
      <c r="I28" s="1"/>
    </row>
    <row r="29" spans="1:9" x14ac:dyDescent="0.25">
      <c r="A29" s="8" t="s">
        <v>63</v>
      </c>
      <c r="B29" s="31">
        <v>93</v>
      </c>
      <c r="C29" s="31">
        <v>861</v>
      </c>
      <c r="D29" s="31">
        <v>1571</v>
      </c>
      <c r="E29" s="31">
        <v>3903</v>
      </c>
      <c r="F29" s="10">
        <f t="shared" si="0"/>
        <v>148.44048376830045</v>
      </c>
      <c r="G29" s="1"/>
      <c r="H29" s="1"/>
      <c r="I29" s="1"/>
    </row>
    <row r="30" spans="1:9" x14ac:dyDescent="0.25">
      <c r="A30" s="11" t="s">
        <v>64</v>
      </c>
      <c r="B30" s="32">
        <v>81317</v>
      </c>
      <c r="C30" s="32">
        <v>81948</v>
      </c>
      <c r="D30" s="32">
        <v>805618</v>
      </c>
      <c r="E30" s="32">
        <v>928777</v>
      </c>
      <c r="F30" s="13">
        <f t="shared" si="0"/>
        <v>15.287518402021803</v>
      </c>
      <c r="G30" s="1"/>
      <c r="H30" s="1"/>
      <c r="I30" s="1"/>
    </row>
    <row r="31" spans="1:9" x14ac:dyDescent="0.25">
      <c r="A31" s="8" t="s">
        <v>65</v>
      </c>
      <c r="B31" s="31">
        <v>17546</v>
      </c>
      <c r="C31" s="31">
        <v>29307</v>
      </c>
      <c r="D31" s="31">
        <v>75820</v>
      </c>
      <c r="E31" s="31">
        <v>355669</v>
      </c>
      <c r="F31" s="10">
        <f t="shared" si="0"/>
        <v>369.09654444737538</v>
      </c>
      <c r="G31" s="1"/>
      <c r="H31" s="1"/>
      <c r="I31" s="1"/>
    </row>
    <row r="32" spans="1:9" x14ac:dyDescent="0.25">
      <c r="A32" s="11" t="s">
        <v>66</v>
      </c>
      <c r="B32" s="32">
        <v>2481039</v>
      </c>
      <c r="C32" s="32">
        <v>2782960</v>
      </c>
      <c r="D32" s="32">
        <v>25811504</v>
      </c>
      <c r="E32" s="32">
        <v>29860358</v>
      </c>
      <c r="F32" s="13">
        <f t="shared" si="0"/>
        <v>15.686238198285537</v>
      </c>
      <c r="G32" s="1"/>
      <c r="H32" s="1"/>
      <c r="I32" s="1"/>
    </row>
    <row r="33" spans="1:9" x14ac:dyDescent="0.25">
      <c r="A33" s="8" t="s">
        <v>67</v>
      </c>
      <c r="B33" s="31">
        <v>197839</v>
      </c>
      <c r="C33" s="31">
        <v>214381</v>
      </c>
      <c r="D33" s="31">
        <v>2152866</v>
      </c>
      <c r="E33" s="31">
        <v>2244323</v>
      </c>
      <c r="F33" s="10">
        <f t="shared" si="0"/>
        <v>4.2481510693187658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54</v>
      </c>
      <c r="D34" s="32">
        <v>700</v>
      </c>
      <c r="E34" s="32">
        <v>54</v>
      </c>
      <c r="F34" s="13">
        <f t="shared" si="0"/>
        <v>-92.285714285714292</v>
      </c>
      <c r="G34" s="1"/>
      <c r="H34" s="1"/>
      <c r="I34" s="1"/>
    </row>
    <row r="35" spans="1:9" x14ac:dyDescent="0.25">
      <c r="A35" s="14" t="s">
        <v>69</v>
      </c>
      <c r="B35" s="15">
        <f>SUM(B7:B34)</f>
        <v>11017327</v>
      </c>
      <c r="C35" s="15">
        <f t="shared" ref="C35:E35" si="1">SUM(C7:C34)</f>
        <v>11882435</v>
      </c>
      <c r="D35" s="15">
        <f t="shared" si="1"/>
        <v>114175112</v>
      </c>
      <c r="E35" s="15">
        <f t="shared" si="1"/>
        <v>127672632</v>
      </c>
      <c r="F35" s="16">
        <f t="shared" si="0"/>
        <v>11.821770755083648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98477</v>
      </c>
      <c r="C38" s="41">
        <f>D7</f>
        <v>14268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38857206</v>
      </c>
      <c r="G38" s="42">
        <f>LOOKUP(E38,$A$38:$A$65,$C$38:$C$65)</f>
        <v>35177927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1168644</v>
      </c>
      <c r="C39" s="41">
        <f t="shared" ref="C39:C65" si="5">D8</f>
        <v>1094742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29860358</v>
      </c>
      <c r="G39" s="42">
        <f t="shared" ref="G39:G65" si="8">LOOKUP(E39,$A$38:$A$65,$C$38:$C$65)</f>
        <v>25811504</v>
      </c>
    </row>
    <row r="40" spans="1:9" x14ac:dyDescent="0.25">
      <c r="A40" s="42" t="str">
        <f t="shared" si="3"/>
        <v>ALMERIA</v>
      </c>
      <c r="B40" s="41">
        <f t="shared" si="4"/>
        <v>149</v>
      </c>
      <c r="C40" s="41">
        <f t="shared" si="5"/>
        <v>390</v>
      </c>
      <c r="D40" s="41">
        <f t="shared" si="6"/>
        <v>24</v>
      </c>
      <c r="E40" s="42" t="str">
        <f t="shared" si="2"/>
        <v>BARCELONA</v>
      </c>
      <c r="F40" s="42">
        <f t="shared" si="7"/>
        <v>23346934</v>
      </c>
      <c r="G40" s="42">
        <f t="shared" si="8"/>
        <v>20610140</v>
      </c>
    </row>
    <row r="41" spans="1:9" x14ac:dyDescent="0.25">
      <c r="A41" s="42" t="str">
        <f t="shared" si="3"/>
        <v>AVILES</v>
      </c>
      <c r="B41" s="41">
        <f t="shared" si="4"/>
        <v>65071</v>
      </c>
      <c r="C41" s="41">
        <f t="shared" si="5"/>
        <v>69719</v>
      </c>
      <c r="D41" s="41">
        <f t="shared" si="6"/>
        <v>21</v>
      </c>
      <c r="E41" s="42" t="str">
        <f t="shared" si="2"/>
        <v>LAS PALMAS</v>
      </c>
      <c r="F41" s="42">
        <f t="shared" si="7"/>
        <v>13575450</v>
      </c>
      <c r="G41" s="42">
        <f t="shared" si="8"/>
        <v>12464416</v>
      </c>
    </row>
    <row r="42" spans="1:9" x14ac:dyDescent="0.25">
      <c r="A42" s="42" t="str">
        <f t="shared" si="3"/>
        <v>BAHIA DE ALGECIRAS</v>
      </c>
      <c r="B42" s="41">
        <f t="shared" si="4"/>
        <v>38857206</v>
      </c>
      <c r="C42" s="41">
        <f t="shared" si="5"/>
        <v>35177927</v>
      </c>
      <c r="D42" s="41">
        <f t="shared" si="6"/>
        <v>1</v>
      </c>
      <c r="E42" s="42" t="str">
        <f t="shared" si="2"/>
        <v>BILBAO</v>
      </c>
      <c r="F42" s="42">
        <f t="shared" si="7"/>
        <v>5331814</v>
      </c>
      <c r="G42" s="42">
        <f t="shared" si="8"/>
        <v>5121570</v>
      </c>
    </row>
    <row r="43" spans="1:9" x14ac:dyDescent="0.25">
      <c r="A43" s="42" t="str">
        <f t="shared" si="3"/>
        <v>BAHIA DE CADIZ</v>
      </c>
      <c r="B43" s="41">
        <f t="shared" si="4"/>
        <v>1207719</v>
      </c>
      <c r="C43" s="41">
        <f t="shared" si="5"/>
        <v>1159392</v>
      </c>
      <c r="D43" s="41">
        <f t="shared" si="6"/>
        <v>10</v>
      </c>
      <c r="E43" s="42" t="str">
        <f t="shared" si="2"/>
        <v>MALAGA</v>
      </c>
      <c r="F43" s="42">
        <f t="shared" si="7"/>
        <v>3700807</v>
      </c>
      <c r="G43" s="42">
        <f t="shared" si="8"/>
        <v>3147959</v>
      </c>
    </row>
    <row r="44" spans="1:9" x14ac:dyDescent="0.25">
      <c r="A44" s="42" t="str">
        <f t="shared" si="3"/>
        <v>BALEARES</v>
      </c>
      <c r="B44" s="41">
        <f t="shared" si="4"/>
        <v>969831</v>
      </c>
      <c r="C44" s="41">
        <f t="shared" si="5"/>
        <v>1291702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3480345</v>
      </c>
      <c r="G44" s="42">
        <f t="shared" si="8"/>
        <v>3329026</v>
      </c>
    </row>
    <row r="45" spans="1:9" x14ac:dyDescent="0.25">
      <c r="A45" s="42" t="str">
        <f t="shared" si="3"/>
        <v>BARCELONA</v>
      </c>
      <c r="B45" s="41">
        <f t="shared" si="4"/>
        <v>23346934</v>
      </c>
      <c r="C45" s="41">
        <f t="shared" si="5"/>
        <v>20610140</v>
      </c>
      <c r="D45" s="41">
        <f t="shared" si="6"/>
        <v>3</v>
      </c>
      <c r="E45" s="42" t="str">
        <f t="shared" si="2"/>
        <v>VIGO</v>
      </c>
      <c r="F45" s="42">
        <f t="shared" si="7"/>
        <v>2244323</v>
      </c>
      <c r="G45" s="42">
        <f t="shared" si="8"/>
        <v>2152866</v>
      </c>
    </row>
    <row r="46" spans="1:9" x14ac:dyDescent="0.25">
      <c r="A46" s="42" t="str">
        <f t="shared" si="3"/>
        <v>BILBAO</v>
      </c>
      <c r="B46" s="41">
        <f t="shared" si="4"/>
        <v>5331814</v>
      </c>
      <c r="C46" s="41">
        <f t="shared" si="5"/>
        <v>5121570</v>
      </c>
      <c r="D46" s="41">
        <f t="shared" si="6"/>
        <v>5</v>
      </c>
      <c r="E46" s="42" t="str">
        <f t="shared" si="2"/>
        <v>CASTELLON</v>
      </c>
      <c r="F46" s="42">
        <f t="shared" si="7"/>
        <v>1222651</v>
      </c>
      <c r="G46" s="42">
        <f t="shared" si="8"/>
        <v>843652</v>
      </c>
    </row>
    <row r="47" spans="1:9" x14ac:dyDescent="0.25">
      <c r="A47" s="42" t="str">
        <f t="shared" si="3"/>
        <v>CARTAGENA</v>
      </c>
      <c r="B47" s="41">
        <f t="shared" si="4"/>
        <v>472733</v>
      </c>
      <c r="C47" s="41">
        <f t="shared" si="5"/>
        <v>429719</v>
      </c>
      <c r="D47" s="41">
        <f t="shared" si="6"/>
        <v>14</v>
      </c>
      <c r="E47" s="42" t="str">
        <f t="shared" si="2"/>
        <v>BAHIA DE CADIZ</v>
      </c>
      <c r="F47" s="42">
        <f t="shared" si="7"/>
        <v>1207719</v>
      </c>
      <c r="G47" s="42">
        <f t="shared" si="8"/>
        <v>1159392</v>
      </c>
    </row>
    <row r="48" spans="1:9" x14ac:dyDescent="0.25">
      <c r="A48" s="42" t="str">
        <f t="shared" si="3"/>
        <v>CASTELLON</v>
      </c>
      <c r="B48" s="41">
        <f t="shared" si="4"/>
        <v>1222651</v>
      </c>
      <c r="C48" s="41">
        <f t="shared" si="5"/>
        <v>843652</v>
      </c>
      <c r="D48" s="41">
        <f t="shared" si="6"/>
        <v>9</v>
      </c>
      <c r="E48" s="42" t="str">
        <f t="shared" si="2"/>
        <v>ALICANTE</v>
      </c>
      <c r="F48" s="42">
        <f t="shared" si="7"/>
        <v>1168644</v>
      </c>
      <c r="G48" s="42">
        <f t="shared" si="8"/>
        <v>1094742</v>
      </c>
    </row>
    <row r="49" spans="1:7" x14ac:dyDescent="0.25">
      <c r="A49" s="42" t="str">
        <f t="shared" si="3"/>
        <v>CEUTA</v>
      </c>
      <c r="B49" s="41">
        <f t="shared" si="4"/>
        <v>65980</v>
      </c>
      <c r="C49" s="41">
        <f t="shared" si="5"/>
        <v>54371</v>
      </c>
      <c r="D49" s="41">
        <f t="shared" si="6"/>
        <v>20</v>
      </c>
      <c r="E49" s="42" t="str">
        <f t="shared" si="2"/>
        <v>BALEARES</v>
      </c>
      <c r="F49" s="42">
        <f t="shared" si="7"/>
        <v>969831</v>
      </c>
      <c r="G49" s="42">
        <f t="shared" si="8"/>
        <v>1291702</v>
      </c>
    </row>
    <row r="50" spans="1:7" x14ac:dyDescent="0.25">
      <c r="A50" s="42" t="str">
        <f t="shared" si="3"/>
        <v>FERROL-SAN CIBRAO</v>
      </c>
      <c r="B50" s="41">
        <f t="shared" si="4"/>
        <v>48316</v>
      </c>
      <c r="C50" s="41">
        <f t="shared" si="5"/>
        <v>3297</v>
      </c>
      <c r="D50" s="41">
        <f t="shared" si="6"/>
        <v>22</v>
      </c>
      <c r="E50" s="42" t="str">
        <f t="shared" si="2"/>
        <v>SEVILLA</v>
      </c>
      <c r="F50" s="42">
        <f t="shared" si="7"/>
        <v>928777</v>
      </c>
      <c r="G50" s="42">
        <f t="shared" si="8"/>
        <v>805618</v>
      </c>
    </row>
    <row r="51" spans="1:7" x14ac:dyDescent="0.25">
      <c r="A51" s="42" t="str">
        <f t="shared" si="3"/>
        <v>GIJON</v>
      </c>
      <c r="B51" s="41">
        <f t="shared" si="4"/>
        <v>144351</v>
      </c>
      <c r="C51" s="41">
        <f t="shared" si="5"/>
        <v>80358</v>
      </c>
      <c r="D51" s="41">
        <f t="shared" si="6"/>
        <v>18</v>
      </c>
      <c r="E51" s="42" t="str">
        <f t="shared" si="2"/>
        <v>CARTAGENA</v>
      </c>
      <c r="F51" s="42">
        <f t="shared" si="7"/>
        <v>472733</v>
      </c>
      <c r="G51" s="42">
        <f t="shared" si="8"/>
        <v>429719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374910</v>
      </c>
      <c r="G52" s="42">
        <f t="shared" si="8"/>
        <v>294860</v>
      </c>
    </row>
    <row r="53" spans="1:7" x14ac:dyDescent="0.25">
      <c r="A53" s="42" t="str">
        <f t="shared" si="3"/>
        <v>LAS PALMAS</v>
      </c>
      <c r="B53" s="41">
        <f t="shared" si="4"/>
        <v>13575450</v>
      </c>
      <c r="C53" s="41">
        <f t="shared" si="5"/>
        <v>12464416</v>
      </c>
      <c r="D53" s="41">
        <f t="shared" si="6"/>
        <v>4</v>
      </c>
      <c r="E53" s="42" t="str">
        <f t="shared" si="2"/>
        <v>TARRAGONA</v>
      </c>
      <c r="F53" s="42">
        <f t="shared" si="7"/>
        <v>355669</v>
      </c>
      <c r="G53" s="42">
        <f t="shared" si="8"/>
        <v>75820</v>
      </c>
    </row>
    <row r="54" spans="1:7" x14ac:dyDescent="0.25">
      <c r="A54" s="42" t="str">
        <f t="shared" si="3"/>
        <v>MALAGA</v>
      </c>
      <c r="B54" s="41">
        <f t="shared" si="4"/>
        <v>3700807</v>
      </c>
      <c r="C54" s="41">
        <f t="shared" si="5"/>
        <v>3147959</v>
      </c>
      <c r="D54" s="41">
        <f t="shared" si="6"/>
        <v>6</v>
      </c>
      <c r="E54" s="42" t="str">
        <f t="shared" si="2"/>
        <v>MELILLA</v>
      </c>
      <c r="F54" s="42">
        <f t="shared" si="7"/>
        <v>148155</v>
      </c>
      <c r="G54" s="42">
        <f t="shared" si="8"/>
        <v>139256</v>
      </c>
    </row>
    <row r="55" spans="1:7" x14ac:dyDescent="0.25">
      <c r="A55" s="42" t="str">
        <f t="shared" si="3"/>
        <v>MARIN Y RIA DE PONTEVEDRA</v>
      </c>
      <c r="B55" s="41">
        <f t="shared" si="4"/>
        <v>374910</v>
      </c>
      <c r="C55" s="41">
        <f t="shared" si="5"/>
        <v>294860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144351</v>
      </c>
      <c r="G55" s="42">
        <f t="shared" si="8"/>
        <v>80358</v>
      </c>
    </row>
    <row r="56" spans="1:7" x14ac:dyDescent="0.25">
      <c r="A56" s="42" t="str">
        <f t="shared" si="3"/>
        <v>MELILLA</v>
      </c>
      <c r="B56" s="41">
        <f t="shared" si="4"/>
        <v>148155</v>
      </c>
      <c r="C56" s="41">
        <f t="shared" si="5"/>
        <v>139256</v>
      </c>
      <c r="D56" s="41">
        <f t="shared" si="6"/>
        <v>17</v>
      </c>
      <c r="E56" s="42" t="str">
        <f t="shared" si="2"/>
        <v>A CORUÑA</v>
      </c>
      <c r="F56" s="42">
        <f t="shared" si="9"/>
        <v>98477</v>
      </c>
      <c r="G56" s="42">
        <f t="shared" si="8"/>
        <v>14268</v>
      </c>
    </row>
    <row r="57" spans="1:7" x14ac:dyDescent="0.25">
      <c r="A57" s="42" t="str">
        <f t="shared" si="3"/>
        <v>MOTRIL</v>
      </c>
      <c r="B57" s="41">
        <f t="shared" si="4"/>
        <v>5</v>
      </c>
      <c r="C57" s="41">
        <f t="shared" si="5"/>
        <v>35</v>
      </c>
      <c r="D57" s="41">
        <f t="shared" si="6"/>
        <v>26</v>
      </c>
      <c r="E57" s="42" t="str">
        <f t="shared" si="2"/>
        <v>CEUTA</v>
      </c>
      <c r="F57" s="42">
        <f t="shared" si="9"/>
        <v>65980</v>
      </c>
      <c r="G57" s="42">
        <f t="shared" si="8"/>
        <v>54371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234</v>
      </c>
      <c r="D58" s="41">
        <f t="shared" si="6"/>
        <v>28</v>
      </c>
      <c r="E58" s="42" t="str">
        <f t="shared" si="2"/>
        <v>AVILES</v>
      </c>
      <c r="F58" s="42">
        <f t="shared" si="9"/>
        <v>65071</v>
      </c>
      <c r="G58" s="42">
        <f t="shared" si="8"/>
        <v>69719</v>
      </c>
    </row>
    <row r="59" spans="1:7" x14ac:dyDescent="0.25">
      <c r="A59" s="42" t="str">
        <f t="shared" si="3"/>
        <v>SANTA CRUZ DE TENERIFE</v>
      </c>
      <c r="B59" s="41">
        <f t="shared" si="4"/>
        <v>3480345</v>
      </c>
      <c r="C59" s="41">
        <f t="shared" si="5"/>
        <v>3329026</v>
      </c>
      <c r="D59" s="41">
        <f t="shared" si="6"/>
        <v>7</v>
      </c>
      <c r="E59" s="42" t="str">
        <f t="shared" si="2"/>
        <v>FERROL-SAN CIBRAO</v>
      </c>
      <c r="F59" s="42">
        <f t="shared" si="9"/>
        <v>48316</v>
      </c>
      <c r="G59" s="42">
        <f t="shared" si="8"/>
        <v>3297</v>
      </c>
    </row>
    <row r="60" spans="1:7" x14ac:dyDescent="0.25">
      <c r="A60" s="42" t="str">
        <f t="shared" si="3"/>
        <v>SANTANDER</v>
      </c>
      <c r="B60" s="41">
        <f t="shared" si="4"/>
        <v>3903</v>
      </c>
      <c r="C60" s="41">
        <f t="shared" si="5"/>
        <v>1571</v>
      </c>
      <c r="D60" s="41">
        <f t="shared" si="6"/>
        <v>23</v>
      </c>
      <c r="E60" s="42" t="str">
        <f t="shared" si="2"/>
        <v>SANTANDER</v>
      </c>
      <c r="F60" s="42">
        <f t="shared" si="9"/>
        <v>3903</v>
      </c>
      <c r="G60" s="42">
        <f t="shared" si="8"/>
        <v>1571</v>
      </c>
    </row>
    <row r="61" spans="1:7" x14ac:dyDescent="0.25">
      <c r="A61" s="42" t="str">
        <f t="shared" si="3"/>
        <v>SEVILLA</v>
      </c>
      <c r="B61" s="41">
        <f t="shared" si="4"/>
        <v>928777</v>
      </c>
      <c r="C61" s="41">
        <f t="shared" si="5"/>
        <v>805618</v>
      </c>
      <c r="D61" s="41">
        <f t="shared" si="6"/>
        <v>13</v>
      </c>
      <c r="E61" s="42" t="str">
        <f t="shared" si="2"/>
        <v>ALMERIA</v>
      </c>
      <c r="F61" s="42">
        <f t="shared" si="9"/>
        <v>149</v>
      </c>
      <c r="G61" s="42">
        <f t="shared" si="8"/>
        <v>390</v>
      </c>
    </row>
    <row r="62" spans="1:7" x14ac:dyDescent="0.25">
      <c r="A62" s="42" t="str">
        <f t="shared" si="3"/>
        <v>TARRAGONA</v>
      </c>
      <c r="B62" s="41">
        <f t="shared" si="4"/>
        <v>355669</v>
      </c>
      <c r="C62" s="41">
        <f t="shared" si="5"/>
        <v>75820</v>
      </c>
      <c r="D62" s="41">
        <f t="shared" si="6"/>
        <v>16</v>
      </c>
      <c r="E62" s="42" t="str">
        <f t="shared" si="2"/>
        <v>VILAGARCIA</v>
      </c>
      <c r="F62" s="42">
        <f t="shared" si="9"/>
        <v>54</v>
      </c>
      <c r="G62" s="42">
        <f t="shared" si="8"/>
        <v>700</v>
      </c>
    </row>
    <row r="63" spans="1:7" x14ac:dyDescent="0.25">
      <c r="A63" s="42" t="str">
        <f t="shared" si="3"/>
        <v>VALENCIA</v>
      </c>
      <c r="B63" s="41">
        <f t="shared" si="4"/>
        <v>29860358</v>
      </c>
      <c r="C63" s="41">
        <f t="shared" si="5"/>
        <v>25811504</v>
      </c>
      <c r="D63" s="41">
        <f t="shared" si="6"/>
        <v>2</v>
      </c>
      <c r="E63" s="42" t="str">
        <f t="shared" si="2"/>
        <v>MOTRIL</v>
      </c>
      <c r="F63" s="42">
        <f t="shared" si="9"/>
        <v>5</v>
      </c>
      <c r="G63" s="42">
        <f t="shared" si="8"/>
        <v>35</v>
      </c>
    </row>
    <row r="64" spans="1:7" x14ac:dyDescent="0.25">
      <c r="A64" s="42" t="str">
        <f t="shared" si="3"/>
        <v>VIGO</v>
      </c>
      <c r="B64" s="41">
        <f t="shared" si="4"/>
        <v>2244323</v>
      </c>
      <c r="C64" s="41">
        <f t="shared" si="5"/>
        <v>2152866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54</v>
      </c>
      <c r="C65" s="41">
        <f t="shared" si="5"/>
        <v>700</v>
      </c>
      <c r="D65" s="41">
        <f t="shared" si="6"/>
        <v>25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25696</v>
      </c>
      <c r="C8" s="34">
        <v>27096</v>
      </c>
      <c r="D8" s="34">
        <v>281350</v>
      </c>
      <c r="E8" s="34">
        <v>297720</v>
      </c>
      <c r="F8" s="13">
        <f t="shared" ref="F8:F35" si="0">((E8*100)/D8)-100</f>
        <v>5.8183756886440392</v>
      </c>
      <c r="G8" s="1"/>
      <c r="H8" s="1"/>
      <c r="I8" s="1"/>
    </row>
    <row r="9" spans="1:12" x14ac:dyDescent="0.25">
      <c r="A9" s="8" t="s">
        <v>43</v>
      </c>
      <c r="B9" s="33">
        <v>40311</v>
      </c>
      <c r="C9" s="33">
        <v>36845</v>
      </c>
      <c r="D9" s="33">
        <v>368159</v>
      </c>
      <c r="E9" s="33">
        <v>383960</v>
      </c>
      <c r="F9" s="10">
        <f t="shared" si="0"/>
        <v>4.291895621185418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371556</v>
      </c>
      <c r="C11" s="33">
        <v>420240</v>
      </c>
      <c r="D11" s="33">
        <v>3534726</v>
      </c>
      <c r="E11" s="33">
        <v>4041089</v>
      </c>
      <c r="F11" s="10">
        <f t="shared" si="0"/>
        <v>14.325381939080998</v>
      </c>
      <c r="G11" s="1"/>
      <c r="H11" s="1"/>
      <c r="I11" s="1"/>
    </row>
    <row r="12" spans="1:12" x14ac:dyDescent="0.25">
      <c r="A12" s="11" t="s">
        <v>46</v>
      </c>
      <c r="B12" s="34">
        <v>136851</v>
      </c>
      <c r="C12" s="34">
        <v>116652</v>
      </c>
      <c r="D12" s="34">
        <v>1569195</v>
      </c>
      <c r="E12" s="34">
        <v>1229423</v>
      </c>
      <c r="F12" s="13">
        <f t="shared" si="0"/>
        <v>-21.652630807515962</v>
      </c>
      <c r="G12" s="1"/>
      <c r="H12" s="1"/>
      <c r="I12" s="1"/>
    </row>
    <row r="13" spans="1:12" x14ac:dyDescent="0.25">
      <c r="A13" s="8" t="s">
        <v>47</v>
      </c>
      <c r="B13" s="33">
        <v>755378</v>
      </c>
      <c r="C13" s="33">
        <v>708142</v>
      </c>
      <c r="D13" s="33">
        <v>9126940</v>
      </c>
      <c r="E13" s="33">
        <v>9086832</v>
      </c>
      <c r="F13" s="10">
        <f t="shared" si="0"/>
        <v>-0.43944629854036066</v>
      </c>
      <c r="G13" s="1"/>
      <c r="H13" s="1"/>
      <c r="I13" s="1"/>
    </row>
    <row r="14" spans="1:12" x14ac:dyDescent="0.25">
      <c r="A14" s="11" t="s">
        <v>48</v>
      </c>
      <c r="B14" s="34">
        <v>804926</v>
      </c>
      <c r="C14" s="34">
        <v>855381</v>
      </c>
      <c r="D14" s="34">
        <v>8704174</v>
      </c>
      <c r="E14" s="34">
        <v>9586535</v>
      </c>
      <c r="F14" s="13">
        <f t="shared" si="0"/>
        <v>10.13721692604031</v>
      </c>
      <c r="G14" s="1"/>
      <c r="H14" s="1"/>
      <c r="I14" s="1"/>
    </row>
    <row r="15" spans="1:12" x14ac:dyDescent="0.25">
      <c r="A15" s="8" t="s">
        <v>49</v>
      </c>
      <c r="B15" s="33">
        <v>78946</v>
      </c>
      <c r="C15" s="33">
        <v>50423</v>
      </c>
      <c r="D15" s="33">
        <v>675387</v>
      </c>
      <c r="E15" s="33">
        <v>485238</v>
      </c>
      <c r="F15" s="10">
        <f t="shared" si="0"/>
        <v>-28.154080549373916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0</v>
      </c>
      <c r="E16" s="34">
        <v>316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3">
        <v>16626</v>
      </c>
      <c r="C17" s="33">
        <v>10430</v>
      </c>
      <c r="D17" s="33">
        <v>207343</v>
      </c>
      <c r="E17" s="33">
        <v>162331</v>
      </c>
      <c r="F17" s="10">
        <f t="shared" si="0"/>
        <v>-21.708955691776424</v>
      </c>
      <c r="G17" s="1"/>
      <c r="H17" s="1"/>
      <c r="I17" s="1"/>
    </row>
    <row r="18" spans="1:9" x14ac:dyDescent="0.25">
      <c r="A18" s="11" t="s">
        <v>52</v>
      </c>
      <c r="B18" s="34">
        <v>81032</v>
      </c>
      <c r="C18" s="34">
        <v>85039</v>
      </c>
      <c r="D18" s="34">
        <v>799332</v>
      </c>
      <c r="E18" s="34">
        <v>870256</v>
      </c>
      <c r="F18" s="13">
        <f t="shared" si="0"/>
        <v>8.8729088789138899</v>
      </c>
      <c r="G18" s="1"/>
      <c r="H18" s="1"/>
      <c r="I18" s="1"/>
    </row>
    <row r="19" spans="1:9" x14ac:dyDescent="0.25">
      <c r="A19" s="8" t="s">
        <v>53</v>
      </c>
      <c r="B19" s="33">
        <v>14373</v>
      </c>
      <c r="C19" s="33">
        <v>22667</v>
      </c>
      <c r="D19" s="33">
        <v>199937</v>
      </c>
      <c r="E19" s="33">
        <v>201757</v>
      </c>
      <c r="F19" s="10">
        <f t="shared" si="0"/>
        <v>0.91028674032320112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1012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270440</v>
      </c>
      <c r="C22" s="34">
        <v>226890</v>
      </c>
      <c r="D22" s="34">
        <v>2770114</v>
      </c>
      <c r="E22" s="34">
        <v>2644365</v>
      </c>
      <c r="F22" s="13">
        <f t="shared" si="0"/>
        <v>-4.5394882665478775</v>
      </c>
      <c r="G22" s="1"/>
      <c r="H22" s="1"/>
      <c r="I22" s="1"/>
    </row>
    <row r="23" spans="1:9" x14ac:dyDescent="0.25">
      <c r="A23" s="8" t="s">
        <v>57</v>
      </c>
      <c r="B23" s="33">
        <v>36001</v>
      </c>
      <c r="C23" s="33">
        <v>38936</v>
      </c>
      <c r="D23" s="33">
        <v>392996</v>
      </c>
      <c r="E23" s="33">
        <v>449821</v>
      </c>
      <c r="F23" s="10">
        <f t="shared" si="0"/>
        <v>14.459434701625469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46577</v>
      </c>
      <c r="C25" s="33">
        <v>42436</v>
      </c>
      <c r="D25" s="33">
        <v>503097</v>
      </c>
      <c r="E25" s="33">
        <v>503024</v>
      </c>
      <c r="F25" s="10">
        <f t="shared" si="0"/>
        <v>-1.4510124290140425E-2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3006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55845</v>
      </c>
      <c r="C27" s="33">
        <v>57711</v>
      </c>
      <c r="D27" s="33">
        <v>480371</v>
      </c>
      <c r="E27" s="33">
        <v>600766</v>
      </c>
      <c r="F27" s="10">
        <f t="shared" si="0"/>
        <v>25.062920117992135</v>
      </c>
      <c r="G27" s="1"/>
      <c r="H27" s="1"/>
      <c r="I27" s="1"/>
    </row>
    <row r="28" spans="1:9" x14ac:dyDescent="0.25">
      <c r="A28" s="11" t="s">
        <v>62</v>
      </c>
      <c r="B28" s="34">
        <v>345483</v>
      </c>
      <c r="C28" s="34">
        <v>330197</v>
      </c>
      <c r="D28" s="34">
        <v>3495531</v>
      </c>
      <c r="E28" s="34">
        <v>3557405</v>
      </c>
      <c r="F28" s="13">
        <f t="shared" si="0"/>
        <v>1.7700887218565668</v>
      </c>
      <c r="G28" s="1"/>
      <c r="H28" s="1"/>
      <c r="I28" s="1"/>
    </row>
    <row r="29" spans="1:9" x14ac:dyDescent="0.25">
      <c r="A29" s="8" t="s">
        <v>63</v>
      </c>
      <c r="B29" s="33">
        <v>79451</v>
      </c>
      <c r="C29" s="33">
        <v>90966</v>
      </c>
      <c r="D29" s="33">
        <v>870973</v>
      </c>
      <c r="E29" s="33">
        <v>901605</v>
      </c>
      <c r="F29" s="10">
        <f t="shared" si="0"/>
        <v>3.5169861752316081</v>
      </c>
      <c r="G29" s="1"/>
      <c r="H29" s="1"/>
      <c r="I29" s="1"/>
    </row>
    <row r="30" spans="1:9" x14ac:dyDescent="0.25">
      <c r="A30" s="11" t="s">
        <v>64</v>
      </c>
      <c r="B30" s="34">
        <v>18537</v>
      </c>
      <c r="C30" s="34">
        <v>21570</v>
      </c>
      <c r="D30" s="34">
        <v>191444</v>
      </c>
      <c r="E30" s="34">
        <v>221373</v>
      </c>
      <c r="F30" s="13">
        <f t="shared" si="0"/>
        <v>15.633292242117804</v>
      </c>
      <c r="G30" s="1"/>
      <c r="H30" s="1"/>
      <c r="I30" s="1"/>
    </row>
    <row r="31" spans="1:9" x14ac:dyDescent="0.25">
      <c r="A31" s="8" t="s">
        <v>65</v>
      </c>
      <c r="B31" s="33">
        <v>49393</v>
      </c>
      <c r="C31" s="33">
        <v>43550</v>
      </c>
      <c r="D31" s="33">
        <v>726577</v>
      </c>
      <c r="E31" s="33">
        <v>546820</v>
      </c>
      <c r="F31" s="10">
        <f t="shared" si="0"/>
        <v>-24.740254646100823</v>
      </c>
      <c r="G31" s="1"/>
      <c r="H31" s="1"/>
      <c r="I31" s="1"/>
    </row>
    <row r="32" spans="1:9" x14ac:dyDescent="0.25">
      <c r="A32" s="11" t="s">
        <v>66</v>
      </c>
      <c r="B32" s="34">
        <v>380383</v>
      </c>
      <c r="C32" s="34">
        <v>451922</v>
      </c>
      <c r="D32" s="34">
        <v>3823788</v>
      </c>
      <c r="E32" s="34">
        <v>4443655</v>
      </c>
      <c r="F32" s="13">
        <f t="shared" si="0"/>
        <v>16.210809804309235</v>
      </c>
      <c r="G32" s="1"/>
      <c r="H32" s="1"/>
      <c r="I32" s="1"/>
    </row>
    <row r="33" spans="1:9" x14ac:dyDescent="0.25">
      <c r="A33" s="8" t="s">
        <v>67</v>
      </c>
      <c r="B33" s="33">
        <v>103256</v>
      </c>
      <c r="C33" s="33">
        <v>120955</v>
      </c>
      <c r="D33" s="33">
        <v>1006447</v>
      </c>
      <c r="E33" s="33">
        <v>1252805</v>
      </c>
      <c r="F33" s="10">
        <f t="shared" si="0"/>
        <v>24.477990395917516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3711061</v>
      </c>
      <c r="C35" s="15">
        <f t="shared" ref="C35:E35" si="1">SUM(C7:C34)</f>
        <v>3758048</v>
      </c>
      <c r="D35" s="15">
        <f t="shared" si="1"/>
        <v>39728893</v>
      </c>
      <c r="E35" s="15">
        <f t="shared" si="1"/>
        <v>41470102</v>
      </c>
      <c r="F35" s="16">
        <f t="shared" si="0"/>
        <v>4.3827272005791826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9586535</v>
      </c>
      <c r="G38" s="42">
        <f>LOOKUP(E38,$A$38:$A$65,$C$38:$C$65)</f>
        <v>8704174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297720</v>
      </c>
      <c r="C39" s="41">
        <f t="shared" ref="C39:C65" si="5">D8</f>
        <v>281350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9086832</v>
      </c>
      <c r="G39" s="42">
        <f t="shared" ref="G39:G65" si="8">LOOKUP(E39,$A$38:$A$65,$C$38:$C$65)</f>
        <v>9126940</v>
      </c>
    </row>
    <row r="40" spans="1:9" x14ac:dyDescent="0.25">
      <c r="A40" s="42" t="str">
        <f t="shared" si="3"/>
        <v>ALMERIA</v>
      </c>
      <c r="B40" s="41">
        <f t="shared" si="4"/>
        <v>383960</v>
      </c>
      <c r="C40" s="41">
        <f t="shared" si="5"/>
        <v>368159</v>
      </c>
      <c r="D40" s="41">
        <f t="shared" si="6"/>
        <v>16</v>
      </c>
      <c r="E40" s="42" t="str">
        <f t="shared" si="2"/>
        <v>VALENCIA</v>
      </c>
      <c r="F40" s="42">
        <f t="shared" si="7"/>
        <v>4443655</v>
      </c>
      <c r="G40" s="42">
        <f t="shared" si="8"/>
        <v>3823788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4041089</v>
      </c>
      <c r="G41" s="42">
        <f t="shared" si="8"/>
        <v>3534726</v>
      </c>
    </row>
    <row r="42" spans="1:9" x14ac:dyDescent="0.25">
      <c r="A42" s="42" t="str">
        <f t="shared" si="3"/>
        <v>BAHIA DE ALGECIRAS</v>
      </c>
      <c r="B42" s="41">
        <f t="shared" si="4"/>
        <v>4041089</v>
      </c>
      <c r="C42" s="41">
        <f t="shared" si="5"/>
        <v>3534726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3557405</v>
      </c>
      <c r="G42" s="42">
        <f t="shared" si="8"/>
        <v>3495531</v>
      </c>
    </row>
    <row r="43" spans="1:9" x14ac:dyDescent="0.25">
      <c r="A43" s="42" t="str">
        <f t="shared" si="3"/>
        <v>BAHIA DE CADIZ</v>
      </c>
      <c r="B43" s="41">
        <f t="shared" si="4"/>
        <v>1229423</v>
      </c>
      <c r="C43" s="41">
        <f t="shared" si="5"/>
        <v>1569195</v>
      </c>
      <c r="D43" s="41">
        <f t="shared" si="6"/>
        <v>8</v>
      </c>
      <c r="E43" s="42" t="str">
        <f t="shared" si="2"/>
        <v>LAS PALMAS</v>
      </c>
      <c r="F43" s="42">
        <f t="shared" si="7"/>
        <v>2644365</v>
      </c>
      <c r="G43" s="42">
        <f t="shared" si="8"/>
        <v>2770114</v>
      </c>
    </row>
    <row r="44" spans="1:9" x14ac:dyDescent="0.25">
      <c r="A44" s="42" t="str">
        <f t="shared" si="3"/>
        <v>BALEARES</v>
      </c>
      <c r="B44" s="41">
        <f t="shared" si="4"/>
        <v>9086832</v>
      </c>
      <c r="C44" s="41">
        <f t="shared" si="5"/>
        <v>9126940</v>
      </c>
      <c r="D44" s="41">
        <f t="shared" si="6"/>
        <v>2</v>
      </c>
      <c r="E44" s="42" t="str">
        <f t="shared" si="2"/>
        <v>VIGO</v>
      </c>
      <c r="F44" s="42">
        <f t="shared" si="7"/>
        <v>1252805</v>
      </c>
      <c r="G44" s="42">
        <f t="shared" si="8"/>
        <v>1006447</v>
      </c>
    </row>
    <row r="45" spans="1:9" x14ac:dyDescent="0.25">
      <c r="A45" s="42" t="str">
        <f t="shared" si="3"/>
        <v>BARCELONA</v>
      </c>
      <c r="B45" s="41">
        <f t="shared" si="4"/>
        <v>9586535</v>
      </c>
      <c r="C45" s="41">
        <f t="shared" si="5"/>
        <v>8704174</v>
      </c>
      <c r="D45" s="41">
        <f t="shared" si="6"/>
        <v>1</v>
      </c>
      <c r="E45" s="42" t="str">
        <f t="shared" si="2"/>
        <v>BAHIA DE CADIZ</v>
      </c>
      <c r="F45" s="42">
        <f t="shared" si="7"/>
        <v>1229423</v>
      </c>
      <c r="G45" s="42">
        <f t="shared" si="8"/>
        <v>1569195</v>
      </c>
    </row>
    <row r="46" spans="1:9" x14ac:dyDescent="0.25">
      <c r="A46" s="42" t="str">
        <f t="shared" si="3"/>
        <v>BILBAO</v>
      </c>
      <c r="B46" s="41">
        <f t="shared" si="4"/>
        <v>485238</v>
      </c>
      <c r="C46" s="41">
        <f t="shared" si="5"/>
        <v>675387</v>
      </c>
      <c r="D46" s="41">
        <f t="shared" si="6"/>
        <v>14</v>
      </c>
      <c r="E46" s="42" t="str">
        <f t="shared" si="2"/>
        <v>SANTANDER</v>
      </c>
      <c r="F46" s="42">
        <f t="shared" si="7"/>
        <v>901605</v>
      </c>
      <c r="G46" s="42">
        <f t="shared" si="8"/>
        <v>870973</v>
      </c>
    </row>
    <row r="47" spans="1:9" x14ac:dyDescent="0.25">
      <c r="A47" s="42" t="str">
        <f t="shared" si="3"/>
        <v>CARTAGENA</v>
      </c>
      <c r="B47" s="41">
        <f t="shared" si="4"/>
        <v>316</v>
      </c>
      <c r="C47" s="41">
        <f t="shared" si="5"/>
        <v>0</v>
      </c>
      <c r="D47" s="41">
        <f t="shared" si="6"/>
        <v>22</v>
      </c>
      <c r="E47" s="42" t="str">
        <f t="shared" si="2"/>
        <v>CEUTA</v>
      </c>
      <c r="F47" s="42">
        <f t="shared" si="7"/>
        <v>870256</v>
      </c>
      <c r="G47" s="42">
        <f t="shared" si="8"/>
        <v>799332</v>
      </c>
    </row>
    <row r="48" spans="1:9" x14ac:dyDescent="0.25">
      <c r="A48" s="42" t="str">
        <f t="shared" si="3"/>
        <v>CASTELLON</v>
      </c>
      <c r="B48" s="41">
        <f t="shared" si="4"/>
        <v>162331</v>
      </c>
      <c r="C48" s="41">
        <f t="shared" si="5"/>
        <v>207343</v>
      </c>
      <c r="D48" s="41">
        <f t="shared" si="6"/>
        <v>20</v>
      </c>
      <c r="E48" s="42" t="str">
        <f t="shared" si="2"/>
        <v>PASAIA</v>
      </c>
      <c r="F48" s="42">
        <f t="shared" si="7"/>
        <v>600766</v>
      </c>
      <c r="G48" s="42">
        <f t="shared" si="8"/>
        <v>480371</v>
      </c>
    </row>
    <row r="49" spans="1:7" x14ac:dyDescent="0.25">
      <c r="A49" s="42" t="str">
        <f t="shared" si="3"/>
        <v>CEUTA</v>
      </c>
      <c r="B49" s="41">
        <f t="shared" si="4"/>
        <v>870256</v>
      </c>
      <c r="C49" s="41">
        <f t="shared" si="5"/>
        <v>799332</v>
      </c>
      <c r="D49" s="41">
        <f t="shared" si="6"/>
        <v>10</v>
      </c>
      <c r="E49" s="42" t="str">
        <f t="shared" si="2"/>
        <v>TARRAGONA</v>
      </c>
      <c r="F49" s="42">
        <f t="shared" si="7"/>
        <v>546820</v>
      </c>
      <c r="G49" s="42">
        <f t="shared" si="8"/>
        <v>726577</v>
      </c>
    </row>
    <row r="50" spans="1:7" x14ac:dyDescent="0.25">
      <c r="A50" s="42" t="str">
        <f t="shared" si="3"/>
        <v>FERROL-SAN CIBRAO</v>
      </c>
      <c r="B50" s="41">
        <f t="shared" si="4"/>
        <v>201757</v>
      </c>
      <c r="C50" s="41">
        <f t="shared" si="5"/>
        <v>199937</v>
      </c>
      <c r="D50" s="41">
        <f t="shared" si="6"/>
        <v>19</v>
      </c>
      <c r="E50" s="42" t="str">
        <f t="shared" si="2"/>
        <v>MELILLA</v>
      </c>
      <c r="F50" s="42">
        <f t="shared" si="7"/>
        <v>503024</v>
      </c>
      <c r="G50" s="42">
        <f t="shared" si="8"/>
        <v>503097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1012</v>
      </c>
      <c r="D51" s="41">
        <f t="shared" si="6"/>
        <v>28</v>
      </c>
      <c r="E51" s="42" t="str">
        <f t="shared" si="2"/>
        <v>BILBAO</v>
      </c>
      <c r="F51" s="42">
        <f t="shared" si="7"/>
        <v>485238</v>
      </c>
      <c r="G51" s="42">
        <f t="shared" si="8"/>
        <v>675387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449821</v>
      </c>
      <c r="G52" s="42">
        <f t="shared" si="8"/>
        <v>392996</v>
      </c>
    </row>
    <row r="53" spans="1:7" x14ac:dyDescent="0.25">
      <c r="A53" s="42" t="str">
        <f t="shared" si="3"/>
        <v>LAS PALMAS</v>
      </c>
      <c r="B53" s="41">
        <f t="shared" si="4"/>
        <v>2644365</v>
      </c>
      <c r="C53" s="41">
        <f t="shared" si="5"/>
        <v>2770114</v>
      </c>
      <c r="D53" s="41">
        <f t="shared" si="6"/>
        <v>6</v>
      </c>
      <c r="E53" s="42" t="str">
        <f t="shared" si="2"/>
        <v>ALMERIA</v>
      </c>
      <c r="F53" s="42">
        <f t="shared" si="7"/>
        <v>383960</v>
      </c>
      <c r="G53" s="42">
        <f t="shared" si="8"/>
        <v>368159</v>
      </c>
    </row>
    <row r="54" spans="1:7" x14ac:dyDescent="0.25">
      <c r="A54" s="42" t="str">
        <f t="shared" si="3"/>
        <v>MALAGA</v>
      </c>
      <c r="B54" s="41">
        <f t="shared" si="4"/>
        <v>449821</v>
      </c>
      <c r="C54" s="41">
        <f t="shared" si="5"/>
        <v>392996</v>
      </c>
      <c r="D54" s="41">
        <f t="shared" si="6"/>
        <v>15</v>
      </c>
      <c r="E54" s="42" t="str">
        <f t="shared" si="2"/>
        <v>ALICANTE</v>
      </c>
      <c r="F54" s="42">
        <f t="shared" si="7"/>
        <v>297720</v>
      </c>
      <c r="G54" s="42">
        <f t="shared" si="8"/>
        <v>281350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221373</v>
      </c>
      <c r="G55" s="42">
        <f t="shared" si="8"/>
        <v>191444</v>
      </c>
    </row>
    <row r="56" spans="1:7" x14ac:dyDescent="0.25">
      <c r="A56" s="42" t="str">
        <f t="shared" si="3"/>
        <v>MELILLA</v>
      </c>
      <c r="B56" s="41">
        <f t="shared" si="4"/>
        <v>503024</v>
      </c>
      <c r="C56" s="41">
        <f t="shared" si="5"/>
        <v>503097</v>
      </c>
      <c r="D56" s="41">
        <f t="shared" si="6"/>
        <v>13</v>
      </c>
      <c r="E56" s="42" t="str">
        <f t="shared" si="2"/>
        <v>FERROL-SAN CIBRAO</v>
      </c>
      <c r="F56" s="42">
        <f t="shared" si="9"/>
        <v>201757</v>
      </c>
      <c r="G56" s="42">
        <f t="shared" si="8"/>
        <v>199937</v>
      </c>
    </row>
    <row r="57" spans="1:7" x14ac:dyDescent="0.25">
      <c r="A57" s="42" t="str">
        <f t="shared" si="3"/>
        <v>MOTRIL</v>
      </c>
      <c r="B57" s="41">
        <f t="shared" si="4"/>
        <v>3006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162331</v>
      </c>
      <c r="G57" s="42">
        <f t="shared" si="8"/>
        <v>207343</v>
      </c>
    </row>
    <row r="58" spans="1:7" x14ac:dyDescent="0.25">
      <c r="A58" s="42" t="str">
        <f t="shared" si="3"/>
        <v>PASAIA</v>
      </c>
      <c r="B58" s="41">
        <f t="shared" si="4"/>
        <v>600766</v>
      </c>
      <c r="C58" s="41">
        <f t="shared" si="5"/>
        <v>480371</v>
      </c>
      <c r="D58" s="41">
        <f t="shared" si="6"/>
        <v>11</v>
      </c>
      <c r="E58" s="42" t="str">
        <f t="shared" si="2"/>
        <v>MOTRIL</v>
      </c>
      <c r="F58" s="42">
        <f t="shared" si="9"/>
        <v>3006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3557405</v>
      </c>
      <c r="C59" s="41">
        <f t="shared" si="5"/>
        <v>3495531</v>
      </c>
      <c r="D59" s="41">
        <f t="shared" si="6"/>
        <v>5</v>
      </c>
      <c r="E59" s="42" t="str">
        <f t="shared" si="2"/>
        <v>CARTAGENA</v>
      </c>
      <c r="F59" s="42">
        <f t="shared" si="9"/>
        <v>316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901605</v>
      </c>
      <c r="C60" s="41">
        <f t="shared" si="5"/>
        <v>870973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221373</v>
      </c>
      <c r="C61" s="41">
        <f t="shared" si="5"/>
        <v>191444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546820</v>
      </c>
      <c r="C62" s="41">
        <f t="shared" si="5"/>
        <v>726577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4443655</v>
      </c>
      <c r="C63" s="41">
        <f t="shared" si="5"/>
        <v>3823788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1252805</v>
      </c>
      <c r="C64" s="41">
        <f t="shared" si="5"/>
        <v>1006447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5">
        <v>373</v>
      </c>
      <c r="C7" s="35">
        <v>579</v>
      </c>
      <c r="D7" s="35">
        <v>877</v>
      </c>
      <c r="E7" s="35">
        <v>7912</v>
      </c>
      <c r="F7" s="10">
        <f>((E7*100)/D7)-100</f>
        <v>802.16647662485752</v>
      </c>
      <c r="G7" s="1"/>
      <c r="H7" s="1"/>
      <c r="I7" s="1"/>
    </row>
    <row r="8" spans="1:12" x14ac:dyDescent="0.25">
      <c r="A8" s="11" t="s">
        <v>42</v>
      </c>
      <c r="B8" s="36">
        <v>15675</v>
      </c>
      <c r="C8" s="36">
        <v>14615</v>
      </c>
      <c r="D8" s="36">
        <v>155773</v>
      </c>
      <c r="E8" s="36">
        <v>164789</v>
      </c>
      <c r="F8" s="13">
        <f t="shared" ref="F8:F35" si="0">((E8*100)/D8)-100</f>
        <v>5.7879093296014048</v>
      </c>
      <c r="G8" s="1"/>
      <c r="H8" s="1"/>
      <c r="I8" s="1"/>
    </row>
    <row r="9" spans="1:12" x14ac:dyDescent="0.25">
      <c r="A9" s="8" t="s">
        <v>43</v>
      </c>
      <c r="B9" s="35">
        <v>19</v>
      </c>
      <c r="C9" s="35">
        <v>4</v>
      </c>
      <c r="D9" s="35">
        <v>181</v>
      </c>
      <c r="E9" s="35">
        <v>65</v>
      </c>
      <c r="F9" s="10">
        <f t="shared" si="0"/>
        <v>-64.08839779005524</v>
      </c>
      <c r="G9" s="1"/>
      <c r="H9" s="1"/>
      <c r="I9" s="1"/>
    </row>
    <row r="10" spans="1:12" x14ac:dyDescent="0.25">
      <c r="A10" s="11" t="s">
        <v>44</v>
      </c>
      <c r="B10" s="36">
        <v>981</v>
      </c>
      <c r="C10" s="36">
        <v>717</v>
      </c>
      <c r="D10" s="36">
        <v>8590</v>
      </c>
      <c r="E10" s="36">
        <v>7731</v>
      </c>
      <c r="F10" s="17">
        <f t="shared" si="0"/>
        <v>-10</v>
      </c>
      <c r="G10" s="1"/>
      <c r="H10" s="1"/>
      <c r="I10" s="1"/>
    </row>
    <row r="11" spans="1:12" x14ac:dyDescent="0.25">
      <c r="A11" s="8" t="s">
        <v>45</v>
      </c>
      <c r="B11" s="35">
        <v>246678</v>
      </c>
      <c r="C11" s="35">
        <v>283373</v>
      </c>
      <c r="D11" s="35">
        <v>2901671</v>
      </c>
      <c r="E11" s="35">
        <v>3152325</v>
      </c>
      <c r="F11" s="10">
        <f t="shared" si="0"/>
        <v>8.6382639520469411</v>
      </c>
      <c r="G11" s="1"/>
      <c r="H11" s="1"/>
      <c r="I11" s="1"/>
    </row>
    <row r="12" spans="1:12" x14ac:dyDescent="0.25">
      <c r="A12" s="11" t="s">
        <v>46</v>
      </c>
      <c r="B12" s="36">
        <v>14545</v>
      </c>
      <c r="C12" s="36">
        <v>13494.5</v>
      </c>
      <c r="D12" s="36">
        <v>140731</v>
      </c>
      <c r="E12" s="36">
        <v>131345.5</v>
      </c>
      <c r="F12" s="13">
        <f t="shared" si="0"/>
        <v>-6.6691063091998188</v>
      </c>
      <c r="G12" s="1"/>
      <c r="H12" s="1"/>
      <c r="I12" s="1"/>
    </row>
    <row r="13" spans="1:12" x14ac:dyDescent="0.25">
      <c r="A13" s="8" t="s">
        <v>47</v>
      </c>
      <c r="B13" s="35">
        <v>13753</v>
      </c>
      <c r="C13" s="35">
        <v>13387</v>
      </c>
      <c r="D13" s="35">
        <v>188655</v>
      </c>
      <c r="E13" s="35">
        <v>182163</v>
      </c>
      <c r="F13" s="10">
        <f t="shared" si="0"/>
        <v>-3.4412021944819884</v>
      </c>
      <c r="G13" s="1"/>
      <c r="H13" s="1"/>
      <c r="I13" s="1"/>
    </row>
    <row r="14" spans="1:12" x14ac:dyDescent="0.25">
      <c r="A14" s="11" t="s">
        <v>48</v>
      </c>
      <c r="B14" s="36">
        <v>199939</v>
      </c>
      <c r="C14" s="36">
        <v>226020.5</v>
      </c>
      <c r="D14" s="36">
        <v>2128016</v>
      </c>
      <c r="E14" s="36">
        <v>2398523</v>
      </c>
      <c r="F14" s="13">
        <f t="shared" si="0"/>
        <v>12.711699536093718</v>
      </c>
      <c r="G14" s="1"/>
      <c r="H14" s="1"/>
      <c r="I14" s="1"/>
    </row>
    <row r="15" spans="1:12" x14ac:dyDescent="0.25">
      <c r="A15" s="8" t="s">
        <v>49</v>
      </c>
      <c r="B15" s="35">
        <v>47414</v>
      </c>
      <c r="C15" s="35">
        <v>50175</v>
      </c>
      <c r="D15" s="35">
        <v>475888</v>
      </c>
      <c r="E15" s="35">
        <v>500434</v>
      </c>
      <c r="F15" s="10">
        <f t="shared" si="0"/>
        <v>5.1579363211511975</v>
      </c>
      <c r="G15" s="1"/>
      <c r="H15" s="1"/>
      <c r="I15" s="1"/>
    </row>
    <row r="16" spans="1:12" x14ac:dyDescent="0.25">
      <c r="A16" s="11" t="s">
        <v>50</v>
      </c>
      <c r="B16" s="36">
        <v>1173</v>
      </c>
      <c r="C16" s="36">
        <v>4095</v>
      </c>
      <c r="D16" s="36">
        <v>39080</v>
      </c>
      <c r="E16" s="36">
        <v>41927</v>
      </c>
      <c r="F16" s="13">
        <f t="shared" si="0"/>
        <v>7.2850562947799347</v>
      </c>
      <c r="G16" s="1"/>
      <c r="H16" s="1"/>
      <c r="I16" s="1"/>
    </row>
    <row r="17" spans="1:9" x14ac:dyDescent="0.25">
      <c r="A17" s="8" t="s">
        <v>51</v>
      </c>
      <c r="B17" s="35">
        <v>7312</v>
      </c>
      <c r="C17" s="35">
        <v>8279</v>
      </c>
      <c r="D17" s="35">
        <v>64119</v>
      </c>
      <c r="E17" s="35">
        <v>94056</v>
      </c>
      <c r="F17" s="10">
        <f t="shared" si="0"/>
        <v>46.689748748420897</v>
      </c>
      <c r="G17" s="1"/>
      <c r="H17" s="1"/>
      <c r="I17" s="1"/>
    </row>
    <row r="18" spans="1:9" x14ac:dyDescent="0.25">
      <c r="A18" s="11" t="s">
        <v>52</v>
      </c>
      <c r="B18" s="36">
        <v>1213</v>
      </c>
      <c r="C18" s="36">
        <v>1431</v>
      </c>
      <c r="D18" s="36">
        <v>9195</v>
      </c>
      <c r="E18" s="36">
        <v>12871</v>
      </c>
      <c r="F18" s="13">
        <f t="shared" si="0"/>
        <v>39.978249048395867</v>
      </c>
      <c r="G18" s="1"/>
      <c r="H18" s="1"/>
      <c r="I18" s="1"/>
    </row>
    <row r="19" spans="1:9" x14ac:dyDescent="0.25">
      <c r="A19" s="8" t="s">
        <v>53</v>
      </c>
      <c r="B19" s="35">
        <v>353</v>
      </c>
      <c r="C19" s="35">
        <v>251</v>
      </c>
      <c r="D19" s="35">
        <v>513</v>
      </c>
      <c r="E19" s="35">
        <v>8232</v>
      </c>
      <c r="F19" s="10">
        <f t="shared" si="0"/>
        <v>1504.6783625730993</v>
      </c>
      <c r="G19" s="1"/>
      <c r="H19" s="1"/>
      <c r="I19" s="1"/>
    </row>
    <row r="20" spans="1:9" x14ac:dyDescent="0.25">
      <c r="A20" s="11" t="s">
        <v>54</v>
      </c>
      <c r="B20" s="36">
        <v>1112</v>
      </c>
      <c r="C20" s="36">
        <v>2014</v>
      </c>
      <c r="D20" s="36">
        <v>7078</v>
      </c>
      <c r="E20" s="36">
        <v>11322</v>
      </c>
      <c r="F20" s="13">
        <f t="shared" si="0"/>
        <v>59.960440802486573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123754</v>
      </c>
      <c r="C22" s="36">
        <v>126640</v>
      </c>
      <c r="D22" s="36">
        <v>1188886</v>
      </c>
      <c r="E22" s="36">
        <v>1230171</v>
      </c>
      <c r="F22" s="13">
        <f t="shared" si="0"/>
        <v>3.4725785314992379</v>
      </c>
      <c r="G22" s="1"/>
      <c r="H22" s="1"/>
      <c r="I22" s="1"/>
    </row>
    <row r="23" spans="1:9" x14ac:dyDescent="0.25">
      <c r="A23" s="8" t="s">
        <v>57</v>
      </c>
      <c r="B23" s="35">
        <v>52049</v>
      </c>
      <c r="C23" s="35">
        <v>27808</v>
      </c>
      <c r="D23" s="35">
        <v>418086</v>
      </c>
      <c r="E23" s="35">
        <v>511857</v>
      </c>
      <c r="F23" s="10">
        <f t="shared" si="0"/>
        <v>22.428639083824862</v>
      </c>
      <c r="G23" s="1"/>
      <c r="H23" s="1"/>
      <c r="I23" s="1"/>
    </row>
    <row r="24" spans="1:9" x14ac:dyDescent="0.25">
      <c r="A24" s="11" t="s">
        <v>58</v>
      </c>
      <c r="B24" s="36">
        <v>2719</v>
      </c>
      <c r="C24" s="36">
        <v>3178</v>
      </c>
      <c r="D24" s="36">
        <v>34412</v>
      </c>
      <c r="E24" s="36">
        <v>41632</v>
      </c>
      <c r="F24" s="13">
        <f t="shared" si="0"/>
        <v>20.981053121004294</v>
      </c>
      <c r="G24" s="1"/>
      <c r="H24" s="1"/>
      <c r="I24" s="1"/>
    </row>
    <row r="25" spans="1:9" x14ac:dyDescent="0.25">
      <c r="A25" s="8" t="s">
        <v>59</v>
      </c>
      <c r="B25" s="35">
        <v>1824</v>
      </c>
      <c r="C25" s="35">
        <v>2177</v>
      </c>
      <c r="D25" s="35">
        <v>19016</v>
      </c>
      <c r="E25" s="35">
        <v>20309</v>
      </c>
      <c r="F25" s="10">
        <f t="shared" si="0"/>
        <v>6.7995372318047913</v>
      </c>
      <c r="G25" s="1"/>
      <c r="H25" s="1"/>
      <c r="I25" s="1"/>
    </row>
    <row r="26" spans="1:9" x14ac:dyDescent="0.25">
      <c r="A26" s="11" t="s">
        <v>60</v>
      </c>
      <c r="B26" s="36">
        <v>3</v>
      </c>
      <c r="C26" s="36">
        <v>0</v>
      </c>
      <c r="D26" s="36">
        <v>16</v>
      </c>
      <c r="E26" s="36">
        <v>2</v>
      </c>
      <c r="F26" s="13">
        <f t="shared" si="0"/>
        <v>-87.5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6">
        <v>41814</v>
      </c>
      <c r="C28" s="36">
        <v>40558</v>
      </c>
      <c r="D28" s="36">
        <v>425865</v>
      </c>
      <c r="E28" s="36">
        <v>447255</v>
      </c>
      <c r="F28" s="13">
        <f t="shared" si="0"/>
        <v>5.0227184671198586</v>
      </c>
      <c r="G28" s="1"/>
      <c r="H28" s="1"/>
      <c r="I28" s="1"/>
    </row>
    <row r="29" spans="1:9" x14ac:dyDescent="0.25">
      <c r="A29" s="8" t="s">
        <v>63</v>
      </c>
      <c r="B29" s="35">
        <v>8</v>
      </c>
      <c r="C29" s="35">
        <v>58</v>
      </c>
      <c r="D29" s="35">
        <v>116</v>
      </c>
      <c r="E29" s="35">
        <v>270</v>
      </c>
      <c r="F29" s="10">
        <f t="shared" si="0"/>
        <v>132.75862068965517</v>
      </c>
      <c r="G29" s="1"/>
      <c r="H29" s="1"/>
      <c r="I29" s="1"/>
    </row>
    <row r="30" spans="1:9" x14ac:dyDescent="0.25">
      <c r="A30" s="11" t="s">
        <v>64</v>
      </c>
      <c r="B30" s="36">
        <v>11336</v>
      </c>
      <c r="C30" s="36">
        <v>11624</v>
      </c>
      <c r="D30" s="36">
        <v>111005</v>
      </c>
      <c r="E30" s="36">
        <v>124160</v>
      </c>
      <c r="F30" s="13">
        <f t="shared" si="0"/>
        <v>11.850817530741864</v>
      </c>
      <c r="G30" s="1"/>
      <c r="H30" s="1"/>
      <c r="I30" s="1"/>
    </row>
    <row r="31" spans="1:9" x14ac:dyDescent="0.25">
      <c r="A31" s="8" t="s">
        <v>65</v>
      </c>
      <c r="B31" s="35">
        <v>1870.5</v>
      </c>
      <c r="C31" s="35">
        <v>3188</v>
      </c>
      <c r="D31" s="35">
        <v>8760</v>
      </c>
      <c r="E31" s="35">
        <v>40344</v>
      </c>
      <c r="F31" s="10">
        <f t="shared" si="0"/>
        <v>360.54794520547944</v>
      </c>
      <c r="G31" s="1"/>
      <c r="H31" s="1"/>
      <c r="I31" s="1"/>
    </row>
    <row r="32" spans="1:9" x14ac:dyDescent="0.25">
      <c r="A32" s="11" t="s">
        <v>66</v>
      </c>
      <c r="B32" s="36">
        <v>233513</v>
      </c>
      <c r="C32" s="36">
        <v>246000</v>
      </c>
      <c r="D32" s="36">
        <v>2422356</v>
      </c>
      <c r="E32" s="36">
        <v>2774831</v>
      </c>
      <c r="F32" s="13">
        <f t="shared" si="0"/>
        <v>14.550916545710038</v>
      </c>
      <c r="G32" s="1"/>
      <c r="H32" s="1"/>
      <c r="I32" s="1"/>
    </row>
    <row r="33" spans="1:9" x14ac:dyDescent="0.25">
      <c r="A33" s="8" t="s">
        <v>67</v>
      </c>
      <c r="B33" s="35">
        <v>19490</v>
      </c>
      <c r="C33" s="35">
        <v>22528</v>
      </c>
      <c r="D33" s="35">
        <v>209406</v>
      </c>
      <c r="E33" s="35">
        <v>223878</v>
      </c>
      <c r="F33" s="10">
        <f t="shared" si="0"/>
        <v>6.9109767628434753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0</v>
      </c>
      <c r="D34" s="36">
        <v>150</v>
      </c>
      <c r="E34" s="36">
        <v>0</v>
      </c>
      <c r="F34" s="13">
        <f t="shared" si="0"/>
        <v>-100</v>
      </c>
      <c r="G34" s="1"/>
      <c r="H34" s="1"/>
      <c r="I34" s="1"/>
    </row>
    <row r="35" spans="1:9" x14ac:dyDescent="0.25">
      <c r="A35" s="14" t="s">
        <v>69</v>
      </c>
      <c r="B35" s="15">
        <f>SUM(B7:B34)</f>
        <v>1038920.5</v>
      </c>
      <c r="C35" s="15">
        <f t="shared" ref="C35:E35" si="1">SUM(C7:C34)</f>
        <v>1102194</v>
      </c>
      <c r="D35" s="15">
        <f t="shared" si="1"/>
        <v>10958446</v>
      </c>
      <c r="E35" s="15">
        <f t="shared" si="1"/>
        <v>12128404.5</v>
      </c>
      <c r="F35" s="16">
        <f t="shared" si="0"/>
        <v>10.67631760926686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7912</v>
      </c>
      <c r="C38" s="41">
        <f>D7</f>
        <v>877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3152325</v>
      </c>
      <c r="G38" s="42">
        <f>LOOKUP(E38,$A$38:$A$65,$C$38:$C$65)</f>
        <v>2901671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164789</v>
      </c>
      <c r="C39" s="41">
        <f t="shared" ref="C39:C65" si="5">D8</f>
        <v>155773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2774831</v>
      </c>
      <c r="G39" s="42">
        <f t="shared" ref="G39:G65" si="8">LOOKUP(E39,$A$38:$A$65,$C$38:$C$65)</f>
        <v>2422356</v>
      </c>
    </row>
    <row r="40" spans="1:9" x14ac:dyDescent="0.25">
      <c r="A40" s="42" t="str">
        <f t="shared" si="3"/>
        <v>ALMERIA</v>
      </c>
      <c r="B40" s="41">
        <f t="shared" si="4"/>
        <v>65</v>
      </c>
      <c r="C40" s="41">
        <f t="shared" si="5"/>
        <v>181</v>
      </c>
      <c r="D40" s="41">
        <f t="shared" si="6"/>
        <v>24</v>
      </c>
      <c r="E40" s="42" t="str">
        <f t="shared" si="2"/>
        <v>BARCELONA</v>
      </c>
      <c r="F40" s="42">
        <f t="shared" si="7"/>
        <v>2398523</v>
      </c>
      <c r="G40" s="42">
        <f t="shared" si="8"/>
        <v>2128016</v>
      </c>
    </row>
    <row r="41" spans="1:9" x14ac:dyDescent="0.25">
      <c r="A41" s="42" t="str">
        <f t="shared" si="3"/>
        <v>AVILES</v>
      </c>
      <c r="B41" s="41">
        <f t="shared" si="4"/>
        <v>7731</v>
      </c>
      <c r="C41" s="41">
        <f t="shared" si="5"/>
        <v>8590</v>
      </c>
      <c r="D41" s="41">
        <f t="shared" si="6"/>
        <v>22</v>
      </c>
      <c r="E41" s="42" t="str">
        <f t="shared" si="2"/>
        <v>LAS PALMAS</v>
      </c>
      <c r="F41" s="42">
        <f t="shared" si="7"/>
        <v>1230171</v>
      </c>
      <c r="G41" s="42">
        <f t="shared" si="8"/>
        <v>1188886</v>
      </c>
    </row>
    <row r="42" spans="1:9" x14ac:dyDescent="0.25">
      <c r="A42" s="42" t="str">
        <f t="shared" si="3"/>
        <v>BAHIA DE ALGECIRAS</v>
      </c>
      <c r="B42" s="41">
        <f t="shared" si="4"/>
        <v>3152325</v>
      </c>
      <c r="C42" s="41">
        <f t="shared" si="5"/>
        <v>2901671</v>
      </c>
      <c r="D42" s="41">
        <f t="shared" si="6"/>
        <v>1</v>
      </c>
      <c r="E42" s="42" t="str">
        <f t="shared" si="2"/>
        <v>MALAGA</v>
      </c>
      <c r="F42" s="42">
        <f t="shared" si="7"/>
        <v>511857</v>
      </c>
      <c r="G42" s="42">
        <f t="shared" si="8"/>
        <v>418086</v>
      </c>
    </row>
    <row r="43" spans="1:9" x14ac:dyDescent="0.25">
      <c r="A43" s="42" t="str">
        <f t="shared" si="3"/>
        <v>BAHIA DE CADIZ</v>
      </c>
      <c r="B43" s="41">
        <f t="shared" si="4"/>
        <v>131345.5</v>
      </c>
      <c r="C43" s="41">
        <f t="shared" si="5"/>
        <v>140731</v>
      </c>
      <c r="D43" s="41">
        <f t="shared" si="6"/>
        <v>11</v>
      </c>
      <c r="E43" s="42" t="str">
        <f t="shared" si="2"/>
        <v>BILBAO</v>
      </c>
      <c r="F43" s="42">
        <f t="shared" si="7"/>
        <v>500434</v>
      </c>
      <c r="G43" s="42">
        <f t="shared" si="8"/>
        <v>475888</v>
      </c>
    </row>
    <row r="44" spans="1:9" x14ac:dyDescent="0.25">
      <c r="A44" s="42" t="str">
        <f t="shared" si="3"/>
        <v>BALEARES</v>
      </c>
      <c r="B44" s="41">
        <f t="shared" si="4"/>
        <v>182163</v>
      </c>
      <c r="C44" s="41">
        <f t="shared" si="5"/>
        <v>188655</v>
      </c>
      <c r="D44" s="41">
        <f t="shared" si="6"/>
        <v>9</v>
      </c>
      <c r="E44" s="42" t="str">
        <f t="shared" si="2"/>
        <v>SANTA CRUZ DE TENERIFE</v>
      </c>
      <c r="F44" s="42">
        <f t="shared" si="7"/>
        <v>447255</v>
      </c>
      <c r="G44" s="42">
        <f t="shared" si="8"/>
        <v>425865</v>
      </c>
    </row>
    <row r="45" spans="1:9" x14ac:dyDescent="0.25">
      <c r="A45" s="42" t="str">
        <f t="shared" si="3"/>
        <v>BARCELONA</v>
      </c>
      <c r="B45" s="41">
        <f t="shared" si="4"/>
        <v>2398523</v>
      </c>
      <c r="C45" s="41">
        <f t="shared" si="5"/>
        <v>2128016</v>
      </c>
      <c r="D45" s="41">
        <f t="shared" si="6"/>
        <v>3</v>
      </c>
      <c r="E45" s="42" t="str">
        <f t="shared" si="2"/>
        <v>VIGO</v>
      </c>
      <c r="F45" s="42">
        <f t="shared" si="7"/>
        <v>223878</v>
      </c>
      <c r="G45" s="42">
        <f t="shared" si="8"/>
        <v>209406</v>
      </c>
    </row>
    <row r="46" spans="1:9" x14ac:dyDescent="0.25">
      <c r="A46" s="42" t="str">
        <f t="shared" si="3"/>
        <v>BILBAO</v>
      </c>
      <c r="B46" s="41">
        <f t="shared" si="4"/>
        <v>500434</v>
      </c>
      <c r="C46" s="41">
        <f t="shared" si="5"/>
        <v>475888</v>
      </c>
      <c r="D46" s="41">
        <f t="shared" si="6"/>
        <v>6</v>
      </c>
      <c r="E46" s="42" t="str">
        <f t="shared" si="2"/>
        <v>BALEARES</v>
      </c>
      <c r="F46" s="42">
        <f t="shared" si="7"/>
        <v>182163</v>
      </c>
      <c r="G46" s="42">
        <f t="shared" si="8"/>
        <v>188655</v>
      </c>
    </row>
    <row r="47" spans="1:9" x14ac:dyDescent="0.25">
      <c r="A47" s="42" t="str">
        <f t="shared" si="3"/>
        <v>CARTAGENA</v>
      </c>
      <c r="B47" s="41">
        <f t="shared" si="4"/>
        <v>41927</v>
      </c>
      <c r="C47" s="41">
        <f t="shared" si="5"/>
        <v>39080</v>
      </c>
      <c r="D47" s="41">
        <f t="shared" si="6"/>
        <v>14</v>
      </c>
      <c r="E47" s="42" t="str">
        <f t="shared" si="2"/>
        <v>ALICANTE</v>
      </c>
      <c r="F47" s="42">
        <f t="shared" si="7"/>
        <v>164789</v>
      </c>
      <c r="G47" s="42">
        <f t="shared" si="8"/>
        <v>155773</v>
      </c>
    </row>
    <row r="48" spans="1:9" x14ac:dyDescent="0.25">
      <c r="A48" s="42" t="str">
        <f t="shared" si="3"/>
        <v>CASTELLON</v>
      </c>
      <c r="B48" s="41">
        <f t="shared" si="4"/>
        <v>94056</v>
      </c>
      <c r="C48" s="41">
        <f t="shared" si="5"/>
        <v>64119</v>
      </c>
      <c r="D48" s="41">
        <f t="shared" si="6"/>
        <v>13</v>
      </c>
      <c r="E48" s="42" t="str">
        <f t="shared" si="2"/>
        <v>BAHIA DE CADIZ</v>
      </c>
      <c r="F48" s="42">
        <f t="shared" si="7"/>
        <v>131345.5</v>
      </c>
      <c r="G48" s="42">
        <f t="shared" si="8"/>
        <v>140731</v>
      </c>
    </row>
    <row r="49" spans="1:7" x14ac:dyDescent="0.25">
      <c r="A49" s="42" t="str">
        <f t="shared" si="3"/>
        <v>CEUTA</v>
      </c>
      <c r="B49" s="41">
        <f t="shared" si="4"/>
        <v>12871</v>
      </c>
      <c r="C49" s="41">
        <f t="shared" si="5"/>
        <v>9195</v>
      </c>
      <c r="D49" s="41">
        <f t="shared" si="6"/>
        <v>18</v>
      </c>
      <c r="E49" s="42" t="str">
        <f t="shared" si="2"/>
        <v>SEVILLA</v>
      </c>
      <c r="F49" s="42">
        <f t="shared" si="7"/>
        <v>124160</v>
      </c>
      <c r="G49" s="42">
        <f t="shared" si="8"/>
        <v>111005</v>
      </c>
    </row>
    <row r="50" spans="1:7" x14ac:dyDescent="0.25">
      <c r="A50" s="42" t="str">
        <f t="shared" si="3"/>
        <v>FERROL-SAN CIBRAO</v>
      </c>
      <c r="B50" s="41">
        <f t="shared" si="4"/>
        <v>8232</v>
      </c>
      <c r="C50" s="41">
        <f t="shared" si="5"/>
        <v>513</v>
      </c>
      <c r="D50" s="41">
        <f t="shared" si="6"/>
        <v>20</v>
      </c>
      <c r="E50" s="42" t="str">
        <f t="shared" si="2"/>
        <v>CASTELLON</v>
      </c>
      <c r="F50" s="42">
        <f t="shared" si="7"/>
        <v>94056</v>
      </c>
      <c r="G50" s="42">
        <f t="shared" si="8"/>
        <v>64119</v>
      </c>
    </row>
    <row r="51" spans="1:7" x14ac:dyDescent="0.25">
      <c r="A51" s="42" t="str">
        <f t="shared" si="3"/>
        <v>GIJON</v>
      </c>
      <c r="B51" s="41">
        <f t="shared" si="4"/>
        <v>11322</v>
      </c>
      <c r="C51" s="41">
        <f t="shared" si="5"/>
        <v>7078</v>
      </c>
      <c r="D51" s="41">
        <f t="shared" si="6"/>
        <v>19</v>
      </c>
      <c r="E51" s="42" t="str">
        <f t="shared" si="2"/>
        <v>CARTAGENA</v>
      </c>
      <c r="F51" s="42">
        <f t="shared" si="7"/>
        <v>41927</v>
      </c>
      <c r="G51" s="42">
        <f t="shared" si="8"/>
        <v>39080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41632</v>
      </c>
      <c r="G52" s="42">
        <f t="shared" si="8"/>
        <v>34412</v>
      </c>
    </row>
    <row r="53" spans="1:7" x14ac:dyDescent="0.25">
      <c r="A53" s="42" t="str">
        <f t="shared" si="3"/>
        <v>LAS PALMAS</v>
      </c>
      <c r="B53" s="41">
        <f t="shared" si="4"/>
        <v>1230171</v>
      </c>
      <c r="C53" s="41">
        <f t="shared" si="5"/>
        <v>1188886</v>
      </c>
      <c r="D53" s="41">
        <f t="shared" si="6"/>
        <v>4</v>
      </c>
      <c r="E53" s="42" t="str">
        <f t="shared" si="2"/>
        <v>TARRAGONA</v>
      </c>
      <c r="F53" s="42">
        <f t="shared" si="7"/>
        <v>40344</v>
      </c>
      <c r="G53" s="42">
        <f t="shared" si="8"/>
        <v>8760</v>
      </c>
    </row>
    <row r="54" spans="1:7" x14ac:dyDescent="0.25">
      <c r="A54" s="42" t="str">
        <f t="shared" si="3"/>
        <v>MALAGA</v>
      </c>
      <c r="B54" s="41">
        <f t="shared" si="4"/>
        <v>511857</v>
      </c>
      <c r="C54" s="41">
        <f t="shared" si="5"/>
        <v>418086</v>
      </c>
      <c r="D54" s="41">
        <f t="shared" si="6"/>
        <v>5</v>
      </c>
      <c r="E54" s="42" t="str">
        <f t="shared" si="2"/>
        <v>MELILLA</v>
      </c>
      <c r="F54" s="42">
        <f t="shared" si="7"/>
        <v>20309</v>
      </c>
      <c r="G54" s="42">
        <f t="shared" si="8"/>
        <v>19016</v>
      </c>
    </row>
    <row r="55" spans="1:7" x14ac:dyDescent="0.25">
      <c r="A55" s="42" t="str">
        <f t="shared" si="3"/>
        <v>MARIN Y RIA DE PONTEVEDRA</v>
      </c>
      <c r="B55" s="41">
        <f t="shared" si="4"/>
        <v>41632</v>
      </c>
      <c r="C55" s="41">
        <f t="shared" si="5"/>
        <v>34412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12871</v>
      </c>
      <c r="G55" s="42">
        <f t="shared" si="8"/>
        <v>9195</v>
      </c>
    </row>
    <row r="56" spans="1:7" x14ac:dyDescent="0.25">
      <c r="A56" s="42" t="str">
        <f t="shared" si="3"/>
        <v>MELILLA</v>
      </c>
      <c r="B56" s="41">
        <f t="shared" si="4"/>
        <v>20309</v>
      </c>
      <c r="C56" s="41">
        <f t="shared" si="5"/>
        <v>19016</v>
      </c>
      <c r="D56" s="41">
        <f t="shared" si="6"/>
        <v>17</v>
      </c>
      <c r="E56" s="42" t="str">
        <f t="shared" si="2"/>
        <v>GIJON</v>
      </c>
      <c r="F56" s="42">
        <f t="shared" si="9"/>
        <v>11322</v>
      </c>
      <c r="G56" s="42">
        <f t="shared" si="8"/>
        <v>7078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16</v>
      </c>
      <c r="D57" s="41">
        <f t="shared" si="6"/>
        <v>25</v>
      </c>
      <c r="E57" s="42" t="str">
        <f t="shared" si="2"/>
        <v>FERROL-SAN CIBRAO</v>
      </c>
      <c r="F57" s="42">
        <f t="shared" si="9"/>
        <v>8232</v>
      </c>
      <c r="G57" s="42">
        <f t="shared" si="8"/>
        <v>513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5</v>
      </c>
      <c r="D58" s="41">
        <f t="shared" si="6"/>
        <v>28</v>
      </c>
      <c r="E58" s="42" t="str">
        <f t="shared" si="2"/>
        <v>A CORUÑA</v>
      </c>
      <c r="F58" s="42">
        <f t="shared" si="9"/>
        <v>7912</v>
      </c>
      <c r="G58" s="42">
        <f t="shared" si="8"/>
        <v>877</v>
      </c>
    </row>
    <row r="59" spans="1:7" x14ac:dyDescent="0.25">
      <c r="A59" s="42" t="str">
        <f t="shared" si="3"/>
        <v>SANTA CRUZ DE TENERIFE</v>
      </c>
      <c r="B59" s="41">
        <f t="shared" si="4"/>
        <v>447255</v>
      </c>
      <c r="C59" s="41">
        <f t="shared" si="5"/>
        <v>425865</v>
      </c>
      <c r="D59" s="41">
        <f t="shared" si="6"/>
        <v>7</v>
      </c>
      <c r="E59" s="42" t="str">
        <f t="shared" si="2"/>
        <v>AVILES</v>
      </c>
      <c r="F59" s="42">
        <f t="shared" si="9"/>
        <v>7731</v>
      </c>
      <c r="G59" s="42">
        <f t="shared" si="8"/>
        <v>8590</v>
      </c>
    </row>
    <row r="60" spans="1:7" x14ac:dyDescent="0.25">
      <c r="A60" s="42" t="str">
        <f t="shared" si="3"/>
        <v>SANTANDER</v>
      </c>
      <c r="B60" s="41">
        <f t="shared" si="4"/>
        <v>270</v>
      </c>
      <c r="C60" s="41">
        <f t="shared" si="5"/>
        <v>116</v>
      </c>
      <c r="D60" s="41">
        <f t="shared" si="6"/>
        <v>23</v>
      </c>
      <c r="E60" s="42" t="str">
        <f t="shared" si="2"/>
        <v>SANTANDER</v>
      </c>
      <c r="F60" s="42">
        <f t="shared" si="9"/>
        <v>270</v>
      </c>
      <c r="G60" s="42">
        <f t="shared" si="8"/>
        <v>116</v>
      </c>
    </row>
    <row r="61" spans="1:7" x14ac:dyDescent="0.25">
      <c r="A61" s="42" t="str">
        <f t="shared" si="3"/>
        <v>SEVILLA</v>
      </c>
      <c r="B61" s="41">
        <f t="shared" si="4"/>
        <v>124160</v>
      </c>
      <c r="C61" s="41">
        <f t="shared" si="5"/>
        <v>111005</v>
      </c>
      <c r="D61" s="41">
        <f t="shared" si="6"/>
        <v>12</v>
      </c>
      <c r="E61" s="42" t="str">
        <f t="shared" si="2"/>
        <v>ALMERIA</v>
      </c>
      <c r="F61" s="42">
        <f t="shared" si="9"/>
        <v>65</v>
      </c>
      <c r="G61" s="42">
        <f t="shared" si="8"/>
        <v>181</v>
      </c>
    </row>
    <row r="62" spans="1:7" x14ac:dyDescent="0.25">
      <c r="A62" s="42" t="str">
        <f t="shared" si="3"/>
        <v>TARRAGONA</v>
      </c>
      <c r="B62" s="41">
        <f t="shared" si="4"/>
        <v>40344</v>
      </c>
      <c r="C62" s="41">
        <f t="shared" si="5"/>
        <v>8760</v>
      </c>
      <c r="D62" s="41">
        <f t="shared" si="6"/>
        <v>16</v>
      </c>
      <c r="E62" s="42" t="str">
        <f t="shared" si="2"/>
        <v>MOTRIL</v>
      </c>
      <c r="F62" s="42">
        <f t="shared" si="9"/>
        <v>2</v>
      </c>
      <c r="G62" s="42">
        <f t="shared" si="8"/>
        <v>16</v>
      </c>
    </row>
    <row r="63" spans="1:7" x14ac:dyDescent="0.25">
      <c r="A63" s="42" t="str">
        <f t="shared" si="3"/>
        <v>VALENCIA</v>
      </c>
      <c r="B63" s="41">
        <f t="shared" si="4"/>
        <v>2774831</v>
      </c>
      <c r="C63" s="41">
        <f t="shared" si="5"/>
        <v>2422356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223878</v>
      </c>
      <c r="C64" s="41">
        <f t="shared" si="5"/>
        <v>209406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150</v>
      </c>
      <c r="D65" s="41">
        <f t="shared" si="6"/>
        <v>28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4</v>
      </c>
      <c r="E8" s="38">
        <v>0</v>
      </c>
      <c r="F8" s="13">
        <f t="shared" ref="F8:F35" si="0">((E8*100)/D8)-100</f>
        <v>-100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228858</v>
      </c>
      <c r="C11" s="37">
        <v>269684</v>
      </c>
      <c r="D11" s="37">
        <v>2570425</v>
      </c>
      <c r="E11" s="37">
        <v>3000395</v>
      </c>
      <c r="F11" s="10">
        <f t="shared" si="0"/>
        <v>16.727583959851003</v>
      </c>
      <c r="G11" s="1"/>
      <c r="H11" s="1"/>
      <c r="I11" s="1"/>
    </row>
    <row r="12" spans="1:12" x14ac:dyDescent="0.25">
      <c r="A12" s="11" t="s">
        <v>46</v>
      </c>
      <c r="B12" s="38">
        <v>881</v>
      </c>
      <c r="C12" s="38">
        <v>15</v>
      </c>
      <c r="D12" s="38">
        <v>21980</v>
      </c>
      <c r="E12" s="38">
        <v>7534</v>
      </c>
      <c r="F12" s="13">
        <f t="shared" si="0"/>
        <v>-65.723384895359416</v>
      </c>
      <c r="G12" s="1"/>
      <c r="H12" s="1"/>
      <c r="I12" s="1"/>
    </row>
    <row r="13" spans="1:12" x14ac:dyDescent="0.25">
      <c r="A13" s="8" t="s">
        <v>47</v>
      </c>
      <c r="B13" s="37">
        <v>30</v>
      </c>
      <c r="C13" s="37">
        <v>53</v>
      </c>
      <c r="D13" s="37">
        <v>638</v>
      </c>
      <c r="E13" s="37">
        <v>672</v>
      </c>
      <c r="F13" s="10">
        <f t="shared" si="0"/>
        <v>5.3291536050156765</v>
      </c>
      <c r="G13" s="1"/>
      <c r="H13" s="1"/>
      <c r="I13" s="1"/>
    </row>
    <row r="14" spans="1:12" x14ac:dyDescent="0.25">
      <c r="A14" s="11" t="s">
        <v>48</v>
      </c>
      <c r="B14" s="38">
        <v>71906</v>
      </c>
      <c r="C14" s="38">
        <v>85671</v>
      </c>
      <c r="D14" s="38">
        <v>787038</v>
      </c>
      <c r="E14" s="38">
        <v>902974.5</v>
      </c>
      <c r="F14" s="13">
        <f t="shared" si="0"/>
        <v>14.730737270627344</v>
      </c>
      <c r="G14" s="1"/>
      <c r="H14" s="1"/>
      <c r="I14" s="1"/>
    </row>
    <row r="15" spans="1:12" x14ac:dyDescent="0.25">
      <c r="A15" s="8" t="s">
        <v>49</v>
      </c>
      <c r="B15" s="37">
        <v>547</v>
      </c>
      <c r="C15" s="37">
        <v>510</v>
      </c>
      <c r="D15" s="37">
        <v>7582</v>
      </c>
      <c r="E15" s="37">
        <v>4307</v>
      </c>
      <c r="F15" s="10">
        <f t="shared" si="0"/>
        <v>-43.194407807966236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127</v>
      </c>
      <c r="E17" s="37">
        <v>88</v>
      </c>
      <c r="F17" s="10">
        <f t="shared" si="0"/>
        <v>-30.70866141732283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3</v>
      </c>
      <c r="D18" s="38">
        <v>40</v>
      </c>
      <c r="E18" s="38">
        <v>75</v>
      </c>
      <c r="F18" s="17">
        <f t="shared" si="0"/>
        <v>87.5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75349</v>
      </c>
      <c r="C22" s="38">
        <v>76379</v>
      </c>
      <c r="D22" s="38">
        <v>702750</v>
      </c>
      <c r="E22" s="38">
        <v>736282</v>
      </c>
      <c r="F22" s="13">
        <f t="shared" si="0"/>
        <v>4.7715403770900053</v>
      </c>
      <c r="G22" s="1"/>
      <c r="H22" s="1"/>
      <c r="I22" s="1"/>
    </row>
    <row r="23" spans="1:9" x14ac:dyDescent="0.25">
      <c r="A23" s="8" t="s">
        <v>57</v>
      </c>
      <c r="B23" s="37">
        <v>50869</v>
      </c>
      <c r="C23" s="37">
        <v>27052</v>
      </c>
      <c r="D23" s="37">
        <v>405860</v>
      </c>
      <c r="E23" s="37">
        <v>494179</v>
      </c>
      <c r="F23" s="10">
        <f t="shared" si="0"/>
        <v>21.760952052431875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22</v>
      </c>
      <c r="E24" s="38">
        <v>814</v>
      </c>
      <c r="F24" s="13">
        <f t="shared" si="0"/>
        <v>3600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2</v>
      </c>
      <c r="F26" s="13">
        <f t="shared" si="0"/>
        <v>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2026</v>
      </c>
      <c r="C28" s="38">
        <v>2464</v>
      </c>
      <c r="D28" s="38">
        <v>20567</v>
      </c>
      <c r="E28" s="38">
        <v>23726</v>
      </c>
      <c r="F28" s="13">
        <f t="shared" si="0"/>
        <v>15.359556571206298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1</v>
      </c>
      <c r="E29" s="37">
        <v>0</v>
      </c>
      <c r="F29" s="18">
        <f t="shared" si="0"/>
        <v>-100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0</v>
      </c>
      <c r="E30" s="38">
        <v>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69</v>
      </c>
      <c r="D31" s="37">
        <v>1054</v>
      </c>
      <c r="E31" s="37">
        <v>498</v>
      </c>
      <c r="F31" s="10">
        <f t="shared" si="0"/>
        <v>-52.751423149905122</v>
      </c>
      <c r="G31" s="1"/>
      <c r="H31" s="1"/>
      <c r="I31" s="1"/>
    </row>
    <row r="32" spans="1:9" x14ac:dyDescent="0.25">
      <c r="A32" s="11" t="s">
        <v>66</v>
      </c>
      <c r="B32" s="38">
        <v>66382</v>
      </c>
      <c r="C32" s="38">
        <v>0</v>
      </c>
      <c r="D32" s="38">
        <v>734436</v>
      </c>
      <c r="E32" s="38">
        <v>852007</v>
      </c>
      <c r="F32" s="13">
        <f t="shared" si="0"/>
        <v>16.008338371212744</v>
      </c>
      <c r="G32" s="1"/>
      <c r="H32" s="1"/>
      <c r="I32" s="1"/>
    </row>
    <row r="33" spans="1:9" x14ac:dyDescent="0.25">
      <c r="A33" s="8" t="s">
        <v>67</v>
      </c>
      <c r="B33" s="37">
        <v>226</v>
      </c>
      <c r="C33" s="37">
        <v>118</v>
      </c>
      <c r="D33" s="37">
        <v>3084</v>
      </c>
      <c r="E33" s="37">
        <v>2078</v>
      </c>
      <c r="F33" s="10">
        <f t="shared" si="0"/>
        <v>-32.619974059662781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497074</v>
      </c>
      <c r="C35" s="15">
        <f t="shared" ref="C35:E35" si="1">SUM(C7:C34)</f>
        <v>462018</v>
      </c>
      <c r="D35" s="15">
        <f t="shared" si="1"/>
        <v>5255610</v>
      </c>
      <c r="E35" s="15">
        <f t="shared" si="1"/>
        <v>6025636.5</v>
      </c>
      <c r="F35" s="16">
        <f t="shared" si="0"/>
        <v>14.651515238002816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3000395</v>
      </c>
      <c r="G38" s="42">
        <f>LOOKUP(E38,$A$38:$A$65,$C$38:$C$65)</f>
        <v>2570425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4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902974.5</v>
      </c>
      <c r="G39" s="42">
        <f t="shared" ref="G39:G65" si="8">LOOKUP(E39,$A$38:$A$65,$C$38:$C$65)</f>
        <v>787038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852007</v>
      </c>
      <c r="G40" s="42">
        <f t="shared" si="8"/>
        <v>734436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736282</v>
      </c>
      <c r="G41" s="42">
        <f t="shared" si="8"/>
        <v>702750</v>
      </c>
    </row>
    <row r="42" spans="1:9" x14ac:dyDescent="0.25">
      <c r="A42" s="42" t="str">
        <f t="shared" si="3"/>
        <v>BAHIA DE ALGECIRAS</v>
      </c>
      <c r="B42" s="41">
        <f t="shared" si="4"/>
        <v>3000395</v>
      </c>
      <c r="C42" s="41">
        <f t="shared" si="5"/>
        <v>2570425</v>
      </c>
      <c r="D42" s="41">
        <f t="shared" si="6"/>
        <v>1</v>
      </c>
      <c r="E42" s="42" t="str">
        <f t="shared" si="2"/>
        <v>MALAGA</v>
      </c>
      <c r="F42" s="42">
        <f t="shared" si="7"/>
        <v>494179</v>
      </c>
      <c r="G42" s="42">
        <f t="shared" si="8"/>
        <v>405860</v>
      </c>
    </row>
    <row r="43" spans="1:9" x14ac:dyDescent="0.25">
      <c r="A43" s="42" t="str">
        <f t="shared" si="3"/>
        <v>BAHIA DE CADIZ</v>
      </c>
      <c r="B43" s="41">
        <f t="shared" si="4"/>
        <v>7534</v>
      </c>
      <c r="C43" s="41">
        <f t="shared" si="5"/>
        <v>21980</v>
      </c>
      <c r="D43" s="41">
        <f t="shared" si="6"/>
        <v>7</v>
      </c>
      <c r="E43" s="42" t="str">
        <f t="shared" si="2"/>
        <v>SANTA CRUZ DE TENERIFE</v>
      </c>
      <c r="F43" s="42">
        <f t="shared" si="7"/>
        <v>23726</v>
      </c>
      <c r="G43" s="42">
        <f t="shared" si="8"/>
        <v>20567</v>
      </c>
    </row>
    <row r="44" spans="1:9" x14ac:dyDescent="0.25">
      <c r="A44" s="42" t="str">
        <f t="shared" si="3"/>
        <v>BALEARES</v>
      </c>
      <c r="B44" s="41">
        <f t="shared" si="4"/>
        <v>672</v>
      </c>
      <c r="C44" s="41">
        <f t="shared" si="5"/>
        <v>638</v>
      </c>
      <c r="D44" s="41">
        <f t="shared" si="6"/>
        <v>11</v>
      </c>
      <c r="E44" s="42" t="str">
        <f t="shared" si="2"/>
        <v>BAHIA DE CADIZ</v>
      </c>
      <c r="F44" s="42">
        <f t="shared" si="7"/>
        <v>7534</v>
      </c>
      <c r="G44" s="42">
        <f t="shared" si="8"/>
        <v>21980</v>
      </c>
    </row>
    <row r="45" spans="1:9" x14ac:dyDescent="0.25">
      <c r="A45" s="42" t="str">
        <f t="shared" si="3"/>
        <v>BARCELONA</v>
      </c>
      <c r="B45" s="41">
        <f t="shared" si="4"/>
        <v>902974.5</v>
      </c>
      <c r="C45" s="41">
        <f t="shared" si="5"/>
        <v>787038</v>
      </c>
      <c r="D45" s="41">
        <f t="shared" si="6"/>
        <v>2</v>
      </c>
      <c r="E45" s="42" t="str">
        <f t="shared" si="2"/>
        <v>BILBAO</v>
      </c>
      <c r="F45" s="42">
        <f t="shared" si="7"/>
        <v>4307</v>
      </c>
      <c r="G45" s="42">
        <f t="shared" si="8"/>
        <v>7582</v>
      </c>
    </row>
    <row r="46" spans="1:9" x14ac:dyDescent="0.25">
      <c r="A46" s="42" t="str">
        <f t="shared" si="3"/>
        <v>BILBAO</v>
      </c>
      <c r="B46" s="41">
        <f t="shared" si="4"/>
        <v>4307</v>
      </c>
      <c r="C46" s="41">
        <f t="shared" si="5"/>
        <v>7582</v>
      </c>
      <c r="D46" s="41">
        <f t="shared" si="6"/>
        <v>8</v>
      </c>
      <c r="E46" s="42" t="str">
        <f t="shared" si="2"/>
        <v>VIGO</v>
      </c>
      <c r="F46" s="42">
        <f t="shared" si="7"/>
        <v>2078</v>
      </c>
      <c r="G46" s="42">
        <f t="shared" si="8"/>
        <v>3084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MARIN Y RIA DE PONTEVEDRA</v>
      </c>
      <c r="F47" s="42">
        <f t="shared" si="7"/>
        <v>814</v>
      </c>
      <c r="G47" s="42">
        <f t="shared" si="8"/>
        <v>22</v>
      </c>
    </row>
    <row r="48" spans="1:9" x14ac:dyDescent="0.25">
      <c r="A48" s="42" t="str">
        <f t="shared" si="3"/>
        <v>CASTELLON</v>
      </c>
      <c r="B48" s="41">
        <f t="shared" si="4"/>
        <v>88</v>
      </c>
      <c r="C48" s="41">
        <f t="shared" si="5"/>
        <v>127</v>
      </c>
      <c r="D48" s="41">
        <f t="shared" si="6"/>
        <v>13</v>
      </c>
      <c r="E48" s="42" t="str">
        <f t="shared" si="2"/>
        <v>BALEARES</v>
      </c>
      <c r="F48" s="42">
        <f t="shared" si="7"/>
        <v>672</v>
      </c>
      <c r="G48" s="42">
        <f t="shared" si="8"/>
        <v>638</v>
      </c>
    </row>
    <row r="49" spans="1:7" x14ac:dyDescent="0.25">
      <c r="A49" s="42" t="str">
        <f t="shared" si="3"/>
        <v>CEUTA</v>
      </c>
      <c r="B49" s="41">
        <f t="shared" si="4"/>
        <v>75</v>
      </c>
      <c r="C49" s="41">
        <f t="shared" si="5"/>
        <v>40</v>
      </c>
      <c r="D49" s="41">
        <f t="shared" si="6"/>
        <v>14</v>
      </c>
      <c r="E49" s="42" t="str">
        <f t="shared" si="2"/>
        <v>TARRAGONA</v>
      </c>
      <c r="F49" s="42">
        <f t="shared" si="7"/>
        <v>498</v>
      </c>
      <c r="G49" s="42">
        <f t="shared" si="8"/>
        <v>1054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CASTELLON</v>
      </c>
      <c r="F50" s="42">
        <f t="shared" si="7"/>
        <v>88</v>
      </c>
      <c r="G50" s="42">
        <f t="shared" si="8"/>
        <v>127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75</v>
      </c>
      <c r="G51" s="42">
        <f t="shared" si="8"/>
        <v>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736282</v>
      </c>
      <c r="C53" s="41">
        <f t="shared" si="5"/>
        <v>702750</v>
      </c>
      <c r="D53" s="41">
        <f t="shared" si="6"/>
        <v>4</v>
      </c>
      <c r="E53" s="42" t="str">
        <f t="shared" si="2"/>
        <v>MOTRIL</v>
      </c>
      <c r="F53" s="42">
        <f t="shared" si="7"/>
        <v>2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494179</v>
      </c>
      <c r="C54" s="41">
        <f t="shared" si="5"/>
        <v>405860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814</v>
      </c>
      <c r="C55" s="41">
        <f t="shared" si="5"/>
        <v>22</v>
      </c>
      <c r="D55" s="41">
        <f t="shared" si="6"/>
        <v>10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2</v>
      </c>
      <c r="D57" s="41">
        <f t="shared" si="6"/>
        <v>16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23726</v>
      </c>
      <c r="C59" s="41">
        <f t="shared" si="5"/>
        <v>20567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1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498</v>
      </c>
      <c r="C62" s="41">
        <f t="shared" si="5"/>
        <v>1054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852007</v>
      </c>
      <c r="C63" s="41">
        <f t="shared" si="5"/>
        <v>734436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2078</v>
      </c>
      <c r="C64" s="41">
        <f t="shared" si="5"/>
        <v>3084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1511</v>
      </c>
      <c r="C7" s="9">
        <v>10014</v>
      </c>
      <c r="D7" s="9">
        <v>37379</v>
      </c>
      <c r="E7" s="9">
        <v>45813</v>
      </c>
      <c r="F7" s="10">
        <f>((E7*100)/D7)-100</f>
        <v>22.563471467936537</v>
      </c>
      <c r="G7" s="1"/>
      <c r="H7" s="1"/>
      <c r="I7" s="1"/>
    </row>
    <row r="8" spans="1:12" x14ac:dyDescent="0.25">
      <c r="A8" s="11" t="s">
        <v>42</v>
      </c>
      <c r="B8" s="12">
        <v>19811</v>
      </c>
      <c r="C8" s="12">
        <v>21383</v>
      </c>
      <c r="D8" s="12">
        <v>344483</v>
      </c>
      <c r="E8" s="12">
        <v>346872</v>
      </c>
      <c r="F8" s="13">
        <f t="shared" ref="F8:F35" si="0">((E8*100)/D8)-100</f>
        <v>0.69350301756544752</v>
      </c>
      <c r="G8" s="1"/>
      <c r="H8" s="1"/>
      <c r="I8" s="1"/>
    </row>
    <row r="9" spans="1:12" x14ac:dyDescent="0.25">
      <c r="A9" s="8" t="s">
        <v>43</v>
      </c>
      <c r="B9" s="9">
        <v>44046</v>
      </c>
      <c r="C9" s="9">
        <v>40239</v>
      </c>
      <c r="D9" s="9">
        <v>1012752</v>
      </c>
      <c r="E9" s="9">
        <v>1040799</v>
      </c>
      <c r="F9" s="10">
        <f t="shared" si="0"/>
        <v>2.7693848049670606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283020</v>
      </c>
      <c r="C11" s="9">
        <v>287341</v>
      </c>
      <c r="D11" s="9">
        <v>4721784</v>
      </c>
      <c r="E11" s="9">
        <v>4804471</v>
      </c>
      <c r="F11" s="10">
        <f t="shared" si="0"/>
        <v>1.7511813331571346</v>
      </c>
      <c r="G11" s="1"/>
      <c r="H11" s="1"/>
      <c r="I11" s="1"/>
    </row>
    <row r="12" spans="1:12" x14ac:dyDescent="0.25">
      <c r="A12" s="11" t="s">
        <v>46</v>
      </c>
      <c r="B12" s="12">
        <v>15183</v>
      </c>
      <c r="C12" s="12">
        <v>25013</v>
      </c>
      <c r="D12" s="12">
        <v>189120</v>
      </c>
      <c r="E12" s="12">
        <v>206187</v>
      </c>
      <c r="F12" s="13">
        <f t="shared" si="0"/>
        <v>9.024428934010146</v>
      </c>
      <c r="G12" s="1"/>
      <c r="H12" s="1"/>
      <c r="I12" s="1"/>
    </row>
    <row r="13" spans="1:12" x14ac:dyDescent="0.25">
      <c r="A13" s="8" t="s">
        <v>47</v>
      </c>
      <c r="B13" s="9">
        <v>180407</v>
      </c>
      <c r="C13" s="9">
        <v>206884</v>
      </c>
      <c r="D13" s="9">
        <v>5273562</v>
      </c>
      <c r="E13" s="9">
        <v>5588536</v>
      </c>
      <c r="F13" s="10">
        <f t="shared" si="0"/>
        <v>5.9726992875024507</v>
      </c>
      <c r="G13" s="1"/>
      <c r="H13" s="1"/>
      <c r="I13" s="1"/>
    </row>
    <row r="14" spans="1:12" x14ac:dyDescent="0.25">
      <c r="A14" s="11" t="s">
        <v>48</v>
      </c>
      <c r="B14" s="12">
        <v>121919</v>
      </c>
      <c r="C14" s="12">
        <v>174303</v>
      </c>
      <c r="D14" s="12">
        <v>2460768</v>
      </c>
      <c r="E14" s="12">
        <v>2757545</v>
      </c>
      <c r="F14" s="13">
        <f t="shared" si="0"/>
        <v>12.060340511580122</v>
      </c>
      <c r="G14" s="1"/>
      <c r="H14" s="1"/>
      <c r="I14" s="1"/>
    </row>
    <row r="15" spans="1:12" x14ac:dyDescent="0.25">
      <c r="A15" s="8" t="s">
        <v>49</v>
      </c>
      <c r="B15" s="9">
        <v>12709</v>
      </c>
      <c r="C15" s="9">
        <v>8429</v>
      </c>
      <c r="D15" s="9">
        <v>176550</v>
      </c>
      <c r="E15" s="9">
        <v>165131</v>
      </c>
      <c r="F15" s="10">
        <f t="shared" si="0"/>
        <v>-6.4678561314075296</v>
      </c>
      <c r="G15" s="1"/>
      <c r="H15" s="1"/>
      <c r="I15" s="1"/>
    </row>
    <row r="16" spans="1:12" x14ac:dyDescent="0.25">
      <c r="A16" s="11" t="s">
        <v>50</v>
      </c>
      <c r="B16" s="12">
        <v>1325</v>
      </c>
      <c r="C16" s="12">
        <v>3393</v>
      </c>
      <c r="D16" s="12">
        <v>27250</v>
      </c>
      <c r="E16" s="12">
        <v>32745</v>
      </c>
      <c r="F16" s="13">
        <f t="shared" si="0"/>
        <v>20.165137614678898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70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155922</v>
      </c>
      <c r="C18" s="12">
        <v>171266</v>
      </c>
      <c r="D18" s="12">
        <v>2170915</v>
      </c>
      <c r="E18" s="12">
        <v>2340623</v>
      </c>
      <c r="F18" s="13">
        <f t="shared" si="0"/>
        <v>7.8173489058760879</v>
      </c>
      <c r="G18" s="1"/>
      <c r="H18" s="1"/>
      <c r="I18" s="1"/>
    </row>
    <row r="19" spans="1:9" x14ac:dyDescent="0.25">
      <c r="A19" s="8" t="s">
        <v>53</v>
      </c>
      <c r="B19" s="9">
        <v>826</v>
      </c>
      <c r="C19" s="9">
        <v>1061</v>
      </c>
      <c r="D19" s="9">
        <v>2425</v>
      </c>
      <c r="E19" s="9">
        <v>2514</v>
      </c>
      <c r="F19" s="10">
        <f t="shared" si="0"/>
        <v>3.6701030927835063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1391</v>
      </c>
      <c r="E20" s="12">
        <v>1681</v>
      </c>
      <c r="F20" s="13">
        <f t="shared" si="0"/>
        <v>20.848310567936736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47</v>
      </c>
      <c r="D21" s="9">
        <v>414</v>
      </c>
      <c r="E21" s="9">
        <v>254</v>
      </c>
      <c r="F21" s="10">
        <f t="shared" si="0"/>
        <v>-38.647342995169083</v>
      </c>
      <c r="G21" s="1"/>
      <c r="H21" s="1"/>
      <c r="I21" s="1"/>
    </row>
    <row r="22" spans="1:9" x14ac:dyDescent="0.25">
      <c r="A22" s="11" t="s">
        <v>56</v>
      </c>
      <c r="B22" s="12">
        <v>81313</v>
      </c>
      <c r="C22" s="12">
        <v>23955</v>
      </c>
      <c r="D22" s="12">
        <v>663040</v>
      </c>
      <c r="E22" s="12">
        <v>568702</v>
      </c>
      <c r="F22" s="13">
        <f t="shared" si="0"/>
        <v>-14.228100868725875</v>
      </c>
      <c r="G22" s="1"/>
      <c r="H22" s="1"/>
      <c r="I22" s="1"/>
    </row>
    <row r="23" spans="1:9" x14ac:dyDescent="0.25">
      <c r="A23" s="8" t="s">
        <v>57</v>
      </c>
      <c r="B23" s="9">
        <v>50063</v>
      </c>
      <c r="C23" s="9">
        <v>61215</v>
      </c>
      <c r="D23" s="9">
        <v>457137</v>
      </c>
      <c r="E23" s="9">
        <v>553051</v>
      </c>
      <c r="F23" s="10">
        <f t="shared" si="0"/>
        <v>20.981456324909161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24037</v>
      </c>
      <c r="C25" s="9">
        <v>26125</v>
      </c>
      <c r="D25" s="9">
        <v>401506</v>
      </c>
      <c r="E25" s="9">
        <v>477008</v>
      </c>
      <c r="F25" s="10">
        <f t="shared" si="0"/>
        <v>18.804700303357862</v>
      </c>
      <c r="G25" s="1"/>
      <c r="H25" s="1"/>
      <c r="I25" s="1"/>
    </row>
    <row r="26" spans="1:9" x14ac:dyDescent="0.25">
      <c r="A26" s="11" t="s">
        <v>60</v>
      </c>
      <c r="B26" s="12">
        <v>804</v>
      </c>
      <c r="C26" s="12">
        <v>295</v>
      </c>
      <c r="D26" s="12">
        <v>2542</v>
      </c>
      <c r="E26" s="12">
        <v>4617</v>
      </c>
      <c r="F26" s="13">
        <f t="shared" si="0"/>
        <v>81.628638867033828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382528</v>
      </c>
      <c r="C28" s="12">
        <v>430207</v>
      </c>
      <c r="D28" s="12">
        <v>4228694</v>
      </c>
      <c r="E28" s="12">
        <v>4513019</v>
      </c>
      <c r="F28" s="13">
        <f t="shared" si="0"/>
        <v>6.7237071303811575</v>
      </c>
      <c r="G28" s="1"/>
      <c r="H28" s="1"/>
      <c r="I28" s="1"/>
    </row>
    <row r="29" spans="1:9" x14ac:dyDescent="0.25">
      <c r="A29" s="8" t="s">
        <v>63</v>
      </c>
      <c r="B29" s="9">
        <v>7848</v>
      </c>
      <c r="C29" s="9">
        <v>9711</v>
      </c>
      <c r="D29" s="9">
        <v>150731</v>
      </c>
      <c r="E29" s="9">
        <v>156095</v>
      </c>
      <c r="F29" s="10">
        <f t="shared" si="0"/>
        <v>3.5586574759007732</v>
      </c>
      <c r="G29" s="1"/>
      <c r="H29" s="1"/>
      <c r="I29" s="1"/>
    </row>
    <row r="30" spans="1:9" x14ac:dyDescent="0.25">
      <c r="A30" s="11" t="s">
        <v>64</v>
      </c>
      <c r="B30" s="12">
        <v>2014</v>
      </c>
      <c r="C30" s="12">
        <v>866</v>
      </c>
      <c r="D30" s="12">
        <v>13792</v>
      </c>
      <c r="E30" s="12">
        <v>15773</v>
      </c>
      <c r="F30" s="13">
        <f t="shared" si="0"/>
        <v>14.363399071925755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943</v>
      </c>
      <c r="D31" s="9">
        <v>1273</v>
      </c>
      <c r="E31" s="9">
        <v>4438</v>
      </c>
      <c r="F31" s="10">
        <f t="shared" si="0"/>
        <v>248.62529457973289</v>
      </c>
      <c r="G31" s="1"/>
      <c r="H31" s="1"/>
      <c r="I31" s="1"/>
    </row>
    <row r="32" spans="1:9" x14ac:dyDescent="0.25">
      <c r="A32" s="11" t="s">
        <v>66</v>
      </c>
      <c r="B32" s="12">
        <v>12861</v>
      </c>
      <c r="C32" s="12">
        <v>60244</v>
      </c>
      <c r="D32" s="12">
        <v>323718</v>
      </c>
      <c r="E32" s="12">
        <v>490318</v>
      </c>
      <c r="F32" s="13">
        <f t="shared" si="0"/>
        <v>51.464546302646141</v>
      </c>
      <c r="G32" s="1"/>
      <c r="H32" s="1"/>
      <c r="I32" s="1"/>
    </row>
    <row r="33" spans="1:9" x14ac:dyDescent="0.25">
      <c r="A33" s="8" t="s">
        <v>67</v>
      </c>
      <c r="B33" s="9">
        <v>2713</v>
      </c>
      <c r="C33" s="9">
        <v>5999</v>
      </c>
      <c r="D33" s="9">
        <v>126951</v>
      </c>
      <c r="E33" s="9">
        <v>143249</v>
      </c>
      <c r="F33" s="10">
        <f t="shared" si="0"/>
        <v>12.838024119542183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6346</v>
      </c>
      <c r="E34" s="12">
        <v>4511</v>
      </c>
      <c r="F34" s="13">
        <f t="shared" si="0"/>
        <v>-28.915852505515289</v>
      </c>
      <c r="G34" s="1"/>
      <c r="H34" s="1"/>
      <c r="I34" s="1"/>
    </row>
    <row r="35" spans="1:9" x14ac:dyDescent="0.25">
      <c r="A35" s="14" t="s">
        <v>69</v>
      </c>
      <c r="B35" s="15">
        <f>SUM(B7:B34)</f>
        <v>1400860</v>
      </c>
      <c r="C35" s="15">
        <f t="shared" ref="C35:E35" si="1">SUM(C7:C34)</f>
        <v>1568933</v>
      </c>
      <c r="D35" s="15">
        <f t="shared" si="1"/>
        <v>22794523</v>
      </c>
      <c r="E35" s="15">
        <f t="shared" si="1"/>
        <v>24264022</v>
      </c>
      <c r="F35" s="16">
        <f t="shared" si="0"/>
        <v>6.446719679108881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45813</v>
      </c>
      <c r="C38" s="41">
        <f>D7</f>
        <v>37379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5588536</v>
      </c>
      <c r="G38" s="42">
        <f>LOOKUP(E38,$A$38:$A$65,$C$38:$C$65)</f>
        <v>5273562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346872</v>
      </c>
      <c r="C39" s="41">
        <f t="shared" ref="C39:C65" si="5">D8</f>
        <v>344483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4804471</v>
      </c>
      <c r="G39" s="42">
        <f t="shared" ref="G39:G65" si="8">LOOKUP(E39,$A$38:$A$65,$C$38:$C$65)</f>
        <v>4721784</v>
      </c>
    </row>
    <row r="40" spans="1:9" x14ac:dyDescent="0.25">
      <c r="A40" s="42" t="str">
        <f t="shared" si="3"/>
        <v>ALMERIA</v>
      </c>
      <c r="B40" s="41">
        <f t="shared" si="4"/>
        <v>1040799</v>
      </c>
      <c r="C40" s="41">
        <f t="shared" si="5"/>
        <v>1012752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4513019</v>
      </c>
      <c r="G40" s="42">
        <f t="shared" si="8"/>
        <v>4228694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2757545</v>
      </c>
      <c r="G41" s="42">
        <f t="shared" si="8"/>
        <v>2460768</v>
      </c>
    </row>
    <row r="42" spans="1:9" x14ac:dyDescent="0.25">
      <c r="A42" s="42" t="str">
        <f t="shared" si="3"/>
        <v>BAHIA DE ALGECIRAS</v>
      </c>
      <c r="B42" s="41">
        <f t="shared" si="4"/>
        <v>4804471</v>
      </c>
      <c r="C42" s="41">
        <f t="shared" si="5"/>
        <v>4721784</v>
      </c>
      <c r="D42" s="41">
        <f t="shared" si="6"/>
        <v>2</v>
      </c>
      <c r="E42" s="42" t="str">
        <f t="shared" si="2"/>
        <v>CEUTA</v>
      </c>
      <c r="F42" s="42">
        <f t="shared" si="7"/>
        <v>2340623</v>
      </c>
      <c r="G42" s="42">
        <f t="shared" si="8"/>
        <v>2170915</v>
      </c>
    </row>
    <row r="43" spans="1:9" x14ac:dyDescent="0.25">
      <c r="A43" s="42" t="str">
        <f t="shared" si="3"/>
        <v>BAHIA DE CADIZ</v>
      </c>
      <c r="B43" s="41">
        <f t="shared" si="4"/>
        <v>206187</v>
      </c>
      <c r="C43" s="41">
        <f t="shared" si="5"/>
        <v>189120</v>
      </c>
      <c r="D43" s="41">
        <f t="shared" si="6"/>
        <v>12</v>
      </c>
      <c r="E43" s="42" t="str">
        <f t="shared" si="2"/>
        <v>ALMERIA</v>
      </c>
      <c r="F43" s="42">
        <f t="shared" si="7"/>
        <v>1040799</v>
      </c>
      <c r="G43" s="42">
        <f t="shared" si="8"/>
        <v>1012752</v>
      </c>
    </row>
    <row r="44" spans="1:9" x14ac:dyDescent="0.25">
      <c r="A44" s="42" t="str">
        <f t="shared" si="3"/>
        <v>BALEARES</v>
      </c>
      <c r="B44" s="41">
        <f t="shared" si="4"/>
        <v>5588536</v>
      </c>
      <c r="C44" s="41">
        <f t="shared" si="5"/>
        <v>5273562</v>
      </c>
      <c r="D44" s="41">
        <f t="shared" si="6"/>
        <v>1</v>
      </c>
      <c r="E44" s="42" t="str">
        <f t="shared" si="2"/>
        <v>LAS PALMAS</v>
      </c>
      <c r="F44" s="42">
        <f t="shared" si="7"/>
        <v>568702</v>
      </c>
      <c r="G44" s="42">
        <f t="shared" si="8"/>
        <v>663040</v>
      </c>
    </row>
    <row r="45" spans="1:9" x14ac:dyDescent="0.25">
      <c r="A45" s="42" t="str">
        <f t="shared" si="3"/>
        <v>BARCELONA</v>
      </c>
      <c r="B45" s="41">
        <f t="shared" si="4"/>
        <v>2757545</v>
      </c>
      <c r="C45" s="41">
        <f t="shared" si="5"/>
        <v>2460768</v>
      </c>
      <c r="D45" s="41">
        <f t="shared" si="6"/>
        <v>4</v>
      </c>
      <c r="E45" s="42" t="str">
        <f t="shared" si="2"/>
        <v>MALAGA</v>
      </c>
      <c r="F45" s="42">
        <f t="shared" si="7"/>
        <v>553051</v>
      </c>
      <c r="G45" s="42">
        <f t="shared" si="8"/>
        <v>457137</v>
      </c>
    </row>
    <row r="46" spans="1:9" x14ac:dyDescent="0.25">
      <c r="A46" s="42" t="str">
        <f t="shared" si="3"/>
        <v>BILBAO</v>
      </c>
      <c r="B46" s="41">
        <f t="shared" si="4"/>
        <v>165131</v>
      </c>
      <c r="C46" s="41">
        <f t="shared" si="5"/>
        <v>176550</v>
      </c>
      <c r="D46" s="41">
        <f t="shared" si="6"/>
        <v>13</v>
      </c>
      <c r="E46" s="42" t="str">
        <f t="shared" si="2"/>
        <v>VALENCIA</v>
      </c>
      <c r="F46" s="42">
        <f t="shared" si="7"/>
        <v>490318</v>
      </c>
      <c r="G46" s="42">
        <f t="shared" si="8"/>
        <v>323718</v>
      </c>
    </row>
    <row r="47" spans="1:9" x14ac:dyDescent="0.25">
      <c r="A47" s="42" t="str">
        <f t="shared" si="3"/>
        <v>CARTAGENA</v>
      </c>
      <c r="B47" s="41">
        <f t="shared" si="4"/>
        <v>32745</v>
      </c>
      <c r="C47" s="41">
        <f t="shared" si="5"/>
        <v>27250</v>
      </c>
      <c r="D47" s="41">
        <f t="shared" si="6"/>
        <v>17</v>
      </c>
      <c r="E47" s="42" t="str">
        <f t="shared" si="2"/>
        <v>MELILLA</v>
      </c>
      <c r="F47" s="42">
        <f t="shared" si="7"/>
        <v>477008</v>
      </c>
      <c r="G47" s="42">
        <f t="shared" si="8"/>
        <v>401506</v>
      </c>
    </row>
    <row r="48" spans="1:9" x14ac:dyDescent="0.25">
      <c r="A48" s="42" t="str">
        <f t="shared" si="3"/>
        <v>CASTELLON</v>
      </c>
      <c r="B48" s="41">
        <f t="shared" si="4"/>
        <v>70</v>
      </c>
      <c r="C48" s="41">
        <f t="shared" si="5"/>
        <v>0</v>
      </c>
      <c r="D48" s="41">
        <f t="shared" si="6"/>
        <v>25</v>
      </c>
      <c r="E48" s="42" t="str">
        <f t="shared" si="2"/>
        <v>ALICANTE</v>
      </c>
      <c r="F48" s="42">
        <f t="shared" si="7"/>
        <v>346872</v>
      </c>
      <c r="G48" s="42">
        <f t="shared" si="8"/>
        <v>344483</v>
      </c>
    </row>
    <row r="49" spans="1:7" x14ac:dyDescent="0.25">
      <c r="A49" s="42" t="str">
        <f t="shared" si="3"/>
        <v>CEUTA</v>
      </c>
      <c r="B49" s="41">
        <f t="shared" si="4"/>
        <v>2340623</v>
      </c>
      <c r="C49" s="41">
        <f t="shared" si="5"/>
        <v>2170915</v>
      </c>
      <c r="D49" s="41">
        <f t="shared" si="6"/>
        <v>5</v>
      </c>
      <c r="E49" s="42" t="str">
        <f t="shared" si="2"/>
        <v>BAHIA DE CADIZ</v>
      </c>
      <c r="F49" s="42">
        <f t="shared" si="7"/>
        <v>206187</v>
      </c>
      <c r="G49" s="42">
        <f t="shared" si="8"/>
        <v>189120</v>
      </c>
    </row>
    <row r="50" spans="1:7" x14ac:dyDescent="0.25">
      <c r="A50" s="42" t="str">
        <f t="shared" si="3"/>
        <v>FERROL-SAN CIBRAO</v>
      </c>
      <c r="B50" s="41">
        <f t="shared" si="4"/>
        <v>2514</v>
      </c>
      <c r="C50" s="41">
        <f t="shared" si="5"/>
        <v>2425</v>
      </c>
      <c r="D50" s="41">
        <f t="shared" si="6"/>
        <v>22</v>
      </c>
      <c r="E50" s="42" t="str">
        <f t="shared" si="2"/>
        <v>BILBAO</v>
      </c>
      <c r="F50" s="42">
        <f t="shared" si="7"/>
        <v>165131</v>
      </c>
      <c r="G50" s="42">
        <f t="shared" si="8"/>
        <v>176550</v>
      </c>
    </row>
    <row r="51" spans="1:7" x14ac:dyDescent="0.25">
      <c r="A51" s="42" t="str">
        <f t="shared" si="3"/>
        <v>GIJON</v>
      </c>
      <c r="B51" s="41">
        <f t="shared" si="4"/>
        <v>1681</v>
      </c>
      <c r="C51" s="41">
        <f t="shared" si="5"/>
        <v>1391</v>
      </c>
      <c r="D51" s="41">
        <f t="shared" si="6"/>
        <v>23</v>
      </c>
      <c r="E51" s="42" t="str">
        <f t="shared" si="2"/>
        <v>SANTANDER</v>
      </c>
      <c r="F51" s="42">
        <f t="shared" si="7"/>
        <v>156095</v>
      </c>
      <c r="G51" s="42">
        <f t="shared" si="8"/>
        <v>150731</v>
      </c>
    </row>
    <row r="52" spans="1:7" x14ac:dyDescent="0.25">
      <c r="A52" s="42" t="str">
        <f t="shared" si="3"/>
        <v>HUELVA</v>
      </c>
      <c r="B52" s="41">
        <f t="shared" si="4"/>
        <v>254</v>
      </c>
      <c r="C52" s="41">
        <f t="shared" si="5"/>
        <v>414</v>
      </c>
      <c r="D52" s="41">
        <f t="shared" si="6"/>
        <v>24</v>
      </c>
      <c r="E52" s="42" t="str">
        <f t="shared" si="2"/>
        <v>VIGO</v>
      </c>
      <c r="F52" s="42">
        <f t="shared" si="7"/>
        <v>143249</v>
      </c>
      <c r="G52" s="42">
        <f t="shared" si="8"/>
        <v>126951</v>
      </c>
    </row>
    <row r="53" spans="1:7" x14ac:dyDescent="0.25">
      <c r="A53" s="42" t="str">
        <f t="shared" si="3"/>
        <v>LAS PALMAS</v>
      </c>
      <c r="B53" s="41">
        <f t="shared" si="4"/>
        <v>568702</v>
      </c>
      <c r="C53" s="41">
        <f t="shared" si="5"/>
        <v>663040</v>
      </c>
      <c r="D53" s="41">
        <f t="shared" si="6"/>
        <v>7</v>
      </c>
      <c r="E53" s="42" t="str">
        <f t="shared" si="2"/>
        <v>A CORUÑA</v>
      </c>
      <c r="F53" s="42">
        <f t="shared" si="7"/>
        <v>45813</v>
      </c>
      <c r="G53" s="42">
        <f t="shared" si="8"/>
        <v>37379</v>
      </c>
    </row>
    <row r="54" spans="1:7" x14ac:dyDescent="0.25">
      <c r="A54" s="42" t="str">
        <f t="shared" si="3"/>
        <v>MALAGA</v>
      </c>
      <c r="B54" s="41">
        <f t="shared" si="4"/>
        <v>553051</v>
      </c>
      <c r="C54" s="41">
        <f t="shared" si="5"/>
        <v>457137</v>
      </c>
      <c r="D54" s="41">
        <f t="shared" si="6"/>
        <v>8</v>
      </c>
      <c r="E54" s="42" t="str">
        <f t="shared" si="2"/>
        <v>CARTAGENA</v>
      </c>
      <c r="F54" s="42">
        <f t="shared" si="7"/>
        <v>32745</v>
      </c>
      <c r="G54" s="42">
        <f t="shared" si="8"/>
        <v>27250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15773</v>
      </c>
      <c r="G55" s="42">
        <f t="shared" si="8"/>
        <v>13792</v>
      </c>
    </row>
    <row r="56" spans="1:7" x14ac:dyDescent="0.25">
      <c r="A56" s="42" t="str">
        <f t="shared" si="3"/>
        <v>MELILLA</v>
      </c>
      <c r="B56" s="41">
        <f t="shared" si="4"/>
        <v>477008</v>
      </c>
      <c r="C56" s="41">
        <f t="shared" si="5"/>
        <v>401506</v>
      </c>
      <c r="D56" s="41">
        <f t="shared" si="6"/>
        <v>10</v>
      </c>
      <c r="E56" s="42" t="str">
        <f t="shared" si="2"/>
        <v>MOTRIL</v>
      </c>
      <c r="F56" s="42">
        <f t="shared" si="9"/>
        <v>4617</v>
      </c>
      <c r="G56" s="42">
        <f t="shared" si="8"/>
        <v>2542</v>
      </c>
    </row>
    <row r="57" spans="1:7" x14ac:dyDescent="0.25">
      <c r="A57" s="42" t="str">
        <f t="shared" si="3"/>
        <v>MOTRIL</v>
      </c>
      <c r="B57" s="41">
        <f t="shared" si="4"/>
        <v>4617</v>
      </c>
      <c r="C57" s="41">
        <f t="shared" si="5"/>
        <v>2542</v>
      </c>
      <c r="D57" s="41">
        <f t="shared" si="6"/>
        <v>19</v>
      </c>
      <c r="E57" s="42" t="str">
        <f t="shared" si="2"/>
        <v>VILAGARCIA</v>
      </c>
      <c r="F57" s="42">
        <f t="shared" si="9"/>
        <v>4511</v>
      </c>
      <c r="G57" s="42">
        <f t="shared" si="8"/>
        <v>6346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4438</v>
      </c>
      <c r="G58" s="42">
        <f t="shared" si="8"/>
        <v>1273</v>
      </c>
    </row>
    <row r="59" spans="1:7" x14ac:dyDescent="0.25">
      <c r="A59" s="42" t="str">
        <f t="shared" si="3"/>
        <v>SANTA CRUZ DE TENERIFE</v>
      </c>
      <c r="B59" s="41">
        <f t="shared" si="4"/>
        <v>4513019</v>
      </c>
      <c r="C59" s="41">
        <f t="shared" si="5"/>
        <v>4228694</v>
      </c>
      <c r="D59" s="41">
        <f t="shared" si="6"/>
        <v>3</v>
      </c>
      <c r="E59" s="42" t="str">
        <f t="shared" si="2"/>
        <v>FERROL-SAN CIBRAO</v>
      </c>
      <c r="F59" s="42">
        <f t="shared" si="9"/>
        <v>2514</v>
      </c>
      <c r="G59" s="42">
        <f t="shared" si="8"/>
        <v>2425</v>
      </c>
    </row>
    <row r="60" spans="1:7" x14ac:dyDescent="0.25">
      <c r="A60" s="42" t="str">
        <f t="shared" si="3"/>
        <v>SANTANDER</v>
      </c>
      <c r="B60" s="41">
        <f t="shared" si="4"/>
        <v>156095</v>
      </c>
      <c r="C60" s="41">
        <f t="shared" si="5"/>
        <v>150731</v>
      </c>
      <c r="D60" s="41">
        <f t="shared" si="6"/>
        <v>14</v>
      </c>
      <c r="E60" s="42" t="str">
        <f t="shared" si="2"/>
        <v>GIJON</v>
      </c>
      <c r="F60" s="42">
        <f t="shared" si="9"/>
        <v>1681</v>
      </c>
      <c r="G60" s="42">
        <f t="shared" si="8"/>
        <v>1391</v>
      </c>
    </row>
    <row r="61" spans="1:7" x14ac:dyDescent="0.25">
      <c r="A61" s="42" t="str">
        <f t="shared" si="3"/>
        <v>SEVILLA</v>
      </c>
      <c r="B61" s="41">
        <f t="shared" si="4"/>
        <v>15773</v>
      </c>
      <c r="C61" s="41">
        <f t="shared" si="5"/>
        <v>13792</v>
      </c>
      <c r="D61" s="41">
        <f t="shared" si="6"/>
        <v>18</v>
      </c>
      <c r="E61" s="42" t="str">
        <f t="shared" si="2"/>
        <v>HUELVA</v>
      </c>
      <c r="F61" s="42">
        <f t="shared" si="9"/>
        <v>254</v>
      </c>
      <c r="G61" s="42">
        <f t="shared" si="8"/>
        <v>414</v>
      </c>
    </row>
    <row r="62" spans="1:7" x14ac:dyDescent="0.25">
      <c r="A62" s="42" t="str">
        <f t="shared" si="3"/>
        <v>TARRAGONA</v>
      </c>
      <c r="B62" s="41">
        <f t="shared" si="4"/>
        <v>4438</v>
      </c>
      <c r="C62" s="41">
        <f t="shared" si="5"/>
        <v>1273</v>
      </c>
      <c r="D62" s="41">
        <f t="shared" si="6"/>
        <v>21</v>
      </c>
      <c r="E62" s="42" t="str">
        <f t="shared" si="2"/>
        <v>CASTELLON</v>
      </c>
      <c r="F62" s="42">
        <f t="shared" si="9"/>
        <v>70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490318</v>
      </c>
      <c r="C63" s="41">
        <f t="shared" si="5"/>
        <v>323718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143249</v>
      </c>
      <c r="C64" s="41">
        <f t="shared" si="5"/>
        <v>126951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4511</v>
      </c>
      <c r="C65" s="41">
        <f t="shared" si="5"/>
        <v>6346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1511</v>
      </c>
      <c r="C7" s="9">
        <v>10014</v>
      </c>
      <c r="D7" s="9">
        <v>37379</v>
      </c>
      <c r="E7" s="9">
        <v>45373</v>
      </c>
      <c r="F7" s="10">
        <f>((E7*100)/D7)-100</f>
        <v>21.386339923486446</v>
      </c>
      <c r="G7" s="1"/>
      <c r="H7" s="1"/>
      <c r="I7" s="1"/>
    </row>
    <row r="8" spans="1:12" x14ac:dyDescent="0.25">
      <c r="A8" s="11" t="s">
        <v>42</v>
      </c>
      <c r="B8" s="12">
        <v>4498</v>
      </c>
      <c r="C8" s="12">
        <v>10061</v>
      </c>
      <c r="D8" s="12">
        <v>50381</v>
      </c>
      <c r="E8" s="12">
        <v>63226</v>
      </c>
      <c r="F8" s="13">
        <f t="shared" ref="F8:F35" si="0">((E8*100)/D8)-100</f>
        <v>25.495722593834984</v>
      </c>
      <c r="G8" s="1"/>
      <c r="H8" s="1"/>
      <c r="I8" s="1"/>
    </row>
    <row r="9" spans="1:12" x14ac:dyDescent="0.25">
      <c r="A9" s="8" t="s">
        <v>43</v>
      </c>
      <c r="B9" s="9">
        <v>3135</v>
      </c>
      <c r="C9" s="9">
        <v>2217</v>
      </c>
      <c r="D9" s="9">
        <v>29032</v>
      </c>
      <c r="E9" s="9">
        <v>34277</v>
      </c>
      <c r="F9" s="10">
        <f t="shared" si="0"/>
        <v>18.066271700192885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78</v>
      </c>
      <c r="E11" s="9">
        <v>83</v>
      </c>
      <c r="F11" s="10">
        <f t="shared" si="0"/>
        <v>6.4102564102564088</v>
      </c>
      <c r="G11" s="1"/>
      <c r="H11" s="1"/>
      <c r="I11" s="1"/>
    </row>
    <row r="12" spans="1:12" x14ac:dyDescent="0.25">
      <c r="A12" s="11" t="s">
        <v>46</v>
      </c>
      <c r="B12" s="12">
        <v>13018</v>
      </c>
      <c r="C12" s="12">
        <v>22878</v>
      </c>
      <c r="D12" s="12">
        <v>165302</v>
      </c>
      <c r="E12" s="12">
        <v>173110</v>
      </c>
      <c r="F12" s="13">
        <f t="shared" si="0"/>
        <v>4.7234758200142721</v>
      </c>
      <c r="G12" s="1"/>
      <c r="H12" s="1"/>
      <c r="I12" s="1"/>
    </row>
    <row r="13" spans="1:12" x14ac:dyDescent="0.25">
      <c r="A13" s="8" t="s">
        <v>47</v>
      </c>
      <c r="B13" s="9">
        <v>48955</v>
      </c>
      <c r="C13" s="9">
        <v>63747</v>
      </c>
      <c r="D13" s="9">
        <v>1024629</v>
      </c>
      <c r="E13" s="9">
        <v>1213392</v>
      </c>
      <c r="F13" s="10">
        <f t="shared" si="0"/>
        <v>18.422570510887354</v>
      </c>
      <c r="G13" s="1"/>
      <c r="H13" s="1"/>
      <c r="I13" s="1"/>
    </row>
    <row r="14" spans="1:12" x14ac:dyDescent="0.25">
      <c r="A14" s="11" t="s">
        <v>48</v>
      </c>
      <c r="B14" s="12">
        <v>91728</v>
      </c>
      <c r="C14" s="12">
        <v>140156</v>
      </c>
      <c r="D14" s="12">
        <v>1379403</v>
      </c>
      <c r="E14" s="12">
        <v>1692893</v>
      </c>
      <c r="F14" s="13">
        <f t="shared" si="0"/>
        <v>22.726498347473509</v>
      </c>
      <c r="G14" s="1"/>
      <c r="H14" s="1"/>
      <c r="I14" s="1"/>
    </row>
    <row r="15" spans="1:12" x14ac:dyDescent="0.25">
      <c r="A15" s="8" t="s">
        <v>49</v>
      </c>
      <c r="B15" s="9">
        <v>367</v>
      </c>
      <c r="C15" s="9">
        <v>0</v>
      </c>
      <c r="D15" s="9">
        <v>16645</v>
      </c>
      <c r="E15" s="9">
        <v>22972</v>
      </c>
      <c r="F15" s="10">
        <f t="shared" si="0"/>
        <v>38.011414839291092</v>
      </c>
      <c r="G15" s="1"/>
      <c r="H15" s="1"/>
      <c r="I15" s="1"/>
    </row>
    <row r="16" spans="1:12" x14ac:dyDescent="0.25">
      <c r="A16" s="11" t="s">
        <v>50</v>
      </c>
      <c r="B16" s="12">
        <v>1325</v>
      </c>
      <c r="C16" s="12">
        <v>3393</v>
      </c>
      <c r="D16" s="12">
        <v>27250</v>
      </c>
      <c r="E16" s="12">
        <v>32745</v>
      </c>
      <c r="F16" s="13">
        <f t="shared" si="0"/>
        <v>20.165137614678898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70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8</v>
      </c>
      <c r="C18" s="12">
        <v>0</v>
      </c>
      <c r="D18" s="12">
        <v>1840</v>
      </c>
      <c r="E18" s="12">
        <v>11400</v>
      </c>
      <c r="F18" s="13">
        <f t="shared" si="0"/>
        <v>519.56521739130437</v>
      </c>
      <c r="G18" s="1"/>
      <c r="H18" s="1"/>
      <c r="I18" s="1"/>
    </row>
    <row r="19" spans="1:9" x14ac:dyDescent="0.25">
      <c r="A19" s="8" t="s">
        <v>53</v>
      </c>
      <c r="B19" s="9">
        <v>826</v>
      </c>
      <c r="C19" s="9">
        <v>1061</v>
      </c>
      <c r="D19" s="9">
        <v>2425</v>
      </c>
      <c r="E19" s="9">
        <v>2514</v>
      </c>
      <c r="F19" s="10">
        <f t="shared" si="0"/>
        <v>3.6701030927835063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1391</v>
      </c>
      <c r="E20" s="12">
        <v>1681</v>
      </c>
      <c r="F20" s="13">
        <f t="shared" si="0"/>
        <v>20.848310567936736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47</v>
      </c>
      <c r="D21" s="9">
        <v>414</v>
      </c>
      <c r="E21" s="9">
        <v>254</v>
      </c>
      <c r="F21" s="18">
        <f t="shared" si="0"/>
        <v>-38.647342995169083</v>
      </c>
      <c r="G21" s="1"/>
      <c r="H21" s="1"/>
      <c r="I21" s="1"/>
    </row>
    <row r="22" spans="1:9" x14ac:dyDescent="0.25">
      <c r="A22" s="11" t="s">
        <v>56</v>
      </c>
      <c r="B22" s="12">
        <v>58752</v>
      </c>
      <c r="C22" s="12">
        <v>7511</v>
      </c>
      <c r="D22" s="12">
        <v>297049</v>
      </c>
      <c r="E22" s="12">
        <v>319458</v>
      </c>
      <c r="F22" s="13">
        <f t="shared" si="0"/>
        <v>7.543873233035626</v>
      </c>
      <c r="G22" s="1"/>
      <c r="H22" s="1"/>
      <c r="I22" s="1"/>
    </row>
    <row r="23" spans="1:9" x14ac:dyDescent="0.25">
      <c r="A23" s="8" t="s">
        <v>57</v>
      </c>
      <c r="B23" s="9">
        <v>35605</v>
      </c>
      <c r="C23" s="9">
        <v>45894</v>
      </c>
      <c r="D23" s="9">
        <v>201647</v>
      </c>
      <c r="E23" s="9">
        <v>255693</v>
      </c>
      <c r="F23" s="10">
        <f t="shared" si="0"/>
        <v>26.802283197865577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732</v>
      </c>
      <c r="D25" s="9">
        <v>960</v>
      </c>
      <c r="E25" s="9">
        <v>1495</v>
      </c>
      <c r="F25" s="10">
        <f t="shared" si="0"/>
        <v>55.729166666666657</v>
      </c>
      <c r="G25" s="1"/>
      <c r="H25" s="1"/>
      <c r="I25" s="1"/>
    </row>
    <row r="26" spans="1:9" x14ac:dyDescent="0.25">
      <c r="A26" s="11" t="s">
        <v>60</v>
      </c>
      <c r="B26" s="12">
        <v>804</v>
      </c>
      <c r="C26" s="12">
        <v>295</v>
      </c>
      <c r="D26" s="12">
        <v>2542</v>
      </c>
      <c r="E26" s="12">
        <v>4617</v>
      </c>
      <c r="F26" s="13">
        <f t="shared" si="0"/>
        <v>81.628638867033828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80188</v>
      </c>
      <c r="C28" s="12">
        <v>84691</v>
      </c>
      <c r="D28" s="12">
        <v>385784</v>
      </c>
      <c r="E28" s="12">
        <v>411849</v>
      </c>
      <c r="F28" s="13">
        <f t="shared" si="0"/>
        <v>6.7563714410136271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109</v>
      </c>
      <c r="D29" s="9">
        <v>6031</v>
      </c>
      <c r="E29" s="9">
        <v>3568</v>
      </c>
      <c r="F29" s="10">
        <f t="shared" si="0"/>
        <v>-40.838998507710166</v>
      </c>
      <c r="G29" s="1"/>
      <c r="H29" s="1"/>
      <c r="I29" s="1"/>
    </row>
    <row r="30" spans="1:9" x14ac:dyDescent="0.25">
      <c r="A30" s="11" t="s">
        <v>64</v>
      </c>
      <c r="B30" s="12">
        <v>2014</v>
      </c>
      <c r="C30" s="12">
        <v>866</v>
      </c>
      <c r="D30" s="12">
        <v>13792</v>
      </c>
      <c r="E30" s="12">
        <v>15773</v>
      </c>
      <c r="F30" s="13">
        <f t="shared" si="0"/>
        <v>14.363399071925755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943</v>
      </c>
      <c r="D31" s="9">
        <v>1273</v>
      </c>
      <c r="E31" s="9">
        <v>4438</v>
      </c>
      <c r="F31" s="10">
        <f t="shared" si="0"/>
        <v>248.62529457973289</v>
      </c>
      <c r="G31" s="1"/>
      <c r="H31" s="1"/>
      <c r="I31" s="1"/>
    </row>
    <row r="32" spans="1:9" x14ac:dyDescent="0.25">
      <c r="A32" s="11" t="s">
        <v>66</v>
      </c>
      <c r="B32" s="12">
        <v>1396</v>
      </c>
      <c r="C32" s="12">
        <v>34554</v>
      </c>
      <c r="D32" s="12">
        <v>88166</v>
      </c>
      <c r="E32" s="12">
        <v>200073</v>
      </c>
      <c r="F32" s="13">
        <f t="shared" si="0"/>
        <v>126.92761381938615</v>
      </c>
      <c r="G32" s="1"/>
      <c r="H32" s="1"/>
      <c r="I32" s="1"/>
    </row>
    <row r="33" spans="1:9" x14ac:dyDescent="0.25">
      <c r="A33" s="8" t="s">
        <v>67</v>
      </c>
      <c r="B33" s="9">
        <v>2713</v>
      </c>
      <c r="C33" s="9">
        <v>5999</v>
      </c>
      <c r="D33" s="9">
        <v>126951</v>
      </c>
      <c r="E33" s="9">
        <v>143249</v>
      </c>
      <c r="F33" s="10">
        <f t="shared" si="0"/>
        <v>12.838024119542183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6346</v>
      </c>
      <c r="E34" s="12">
        <v>4511</v>
      </c>
      <c r="F34" s="13">
        <f t="shared" si="0"/>
        <v>-28.915852505515289</v>
      </c>
      <c r="G34" s="1"/>
      <c r="H34" s="1"/>
      <c r="I34" s="1"/>
    </row>
    <row r="35" spans="1:9" x14ac:dyDescent="0.25">
      <c r="A35" s="14" t="s">
        <v>69</v>
      </c>
      <c r="B35" s="15">
        <f>SUM(B7:B34)</f>
        <v>346843</v>
      </c>
      <c r="C35" s="15">
        <f t="shared" ref="C35:E35" si="1">SUM(C7:C34)</f>
        <v>435168</v>
      </c>
      <c r="D35" s="15">
        <f t="shared" si="1"/>
        <v>3866710</v>
      </c>
      <c r="E35" s="15">
        <f t="shared" si="1"/>
        <v>4658714</v>
      </c>
      <c r="F35" s="16">
        <f t="shared" si="0"/>
        <v>20.482632522221735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45373</v>
      </c>
      <c r="C38" s="41">
        <f>D7</f>
        <v>37379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1692893</v>
      </c>
      <c r="G38" s="42">
        <f>LOOKUP(E38,$A$38:$A$65,$C$38:$C$65)</f>
        <v>1379403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63226</v>
      </c>
      <c r="C39" s="41">
        <f t="shared" ref="C39:C65" si="5">D8</f>
        <v>50381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1213392</v>
      </c>
      <c r="G39" s="42">
        <f t="shared" ref="G39:G65" si="8">LOOKUP(E39,$A$38:$A$65,$C$38:$C$65)</f>
        <v>1024629</v>
      </c>
    </row>
    <row r="40" spans="1:9" x14ac:dyDescent="0.25">
      <c r="A40" s="42" t="str">
        <f t="shared" si="3"/>
        <v>ALMERIA</v>
      </c>
      <c r="B40" s="41">
        <f t="shared" si="4"/>
        <v>34277</v>
      </c>
      <c r="C40" s="41">
        <f t="shared" si="5"/>
        <v>29032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411849</v>
      </c>
      <c r="G40" s="42">
        <f t="shared" si="8"/>
        <v>385784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319458</v>
      </c>
      <c r="G41" s="42">
        <f t="shared" si="8"/>
        <v>297049</v>
      </c>
    </row>
    <row r="42" spans="1:9" x14ac:dyDescent="0.25">
      <c r="A42" s="42" t="str">
        <f t="shared" si="3"/>
        <v>BAHIA DE ALGECIRAS</v>
      </c>
      <c r="B42" s="41">
        <f t="shared" si="4"/>
        <v>83</v>
      </c>
      <c r="C42" s="41">
        <f t="shared" si="5"/>
        <v>78</v>
      </c>
      <c r="D42" s="41">
        <f t="shared" si="6"/>
        <v>24</v>
      </c>
      <c r="E42" s="42" t="str">
        <f t="shared" si="2"/>
        <v>MALAGA</v>
      </c>
      <c r="F42" s="42">
        <f t="shared" si="7"/>
        <v>255693</v>
      </c>
      <c r="G42" s="42">
        <f t="shared" si="8"/>
        <v>201647</v>
      </c>
    </row>
    <row r="43" spans="1:9" x14ac:dyDescent="0.25">
      <c r="A43" s="42" t="str">
        <f t="shared" si="3"/>
        <v>BAHIA DE CADIZ</v>
      </c>
      <c r="B43" s="41">
        <f t="shared" si="4"/>
        <v>173110</v>
      </c>
      <c r="C43" s="41">
        <f t="shared" si="5"/>
        <v>165302</v>
      </c>
      <c r="D43" s="41">
        <f t="shared" si="6"/>
        <v>7</v>
      </c>
      <c r="E43" s="42" t="str">
        <f t="shared" si="2"/>
        <v>VALENCIA</v>
      </c>
      <c r="F43" s="42">
        <f t="shared" si="7"/>
        <v>200073</v>
      </c>
      <c r="G43" s="42">
        <f t="shared" si="8"/>
        <v>88166</v>
      </c>
    </row>
    <row r="44" spans="1:9" x14ac:dyDescent="0.25">
      <c r="A44" s="42" t="str">
        <f t="shared" si="3"/>
        <v>BALEARES</v>
      </c>
      <c r="B44" s="41">
        <f t="shared" si="4"/>
        <v>1213392</v>
      </c>
      <c r="C44" s="41">
        <f t="shared" si="5"/>
        <v>1024629</v>
      </c>
      <c r="D44" s="41">
        <f t="shared" si="6"/>
        <v>2</v>
      </c>
      <c r="E44" s="42" t="str">
        <f t="shared" si="2"/>
        <v>BAHIA DE CADIZ</v>
      </c>
      <c r="F44" s="42">
        <f t="shared" si="7"/>
        <v>173110</v>
      </c>
      <c r="G44" s="42">
        <f t="shared" si="8"/>
        <v>165302</v>
      </c>
    </row>
    <row r="45" spans="1:9" x14ac:dyDescent="0.25">
      <c r="A45" s="42" t="str">
        <f t="shared" si="3"/>
        <v>BARCELONA</v>
      </c>
      <c r="B45" s="41">
        <f t="shared" si="4"/>
        <v>1692893</v>
      </c>
      <c r="C45" s="41">
        <f t="shared" si="5"/>
        <v>1379403</v>
      </c>
      <c r="D45" s="41">
        <f t="shared" si="6"/>
        <v>1</v>
      </c>
      <c r="E45" s="42" t="str">
        <f t="shared" si="2"/>
        <v>VIGO</v>
      </c>
      <c r="F45" s="42">
        <f t="shared" si="7"/>
        <v>143249</v>
      </c>
      <c r="G45" s="42">
        <f t="shared" si="8"/>
        <v>126951</v>
      </c>
    </row>
    <row r="46" spans="1:9" x14ac:dyDescent="0.25">
      <c r="A46" s="42" t="str">
        <f t="shared" si="3"/>
        <v>BILBAO</v>
      </c>
      <c r="B46" s="41">
        <f t="shared" si="4"/>
        <v>22972</v>
      </c>
      <c r="C46" s="41">
        <f t="shared" si="5"/>
        <v>16645</v>
      </c>
      <c r="D46" s="41">
        <f t="shared" si="6"/>
        <v>13</v>
      </c>
      <c r="E46" s="42" t="str">
        <f t="shared" si="2"/>
        <v>ALICANTE</v>
      </c>
      <c r="F46" s="42">
        <f t="shared" si="7"/>
        <v>63226</v>
      </c>
      <c r="G46" s="42">
        <f t="shared" si="8"/>
        <v>50381</v>
      </c>
    </row>
    <row r="47" spans="1:9" x14ac:dyDescent="0.25">
      <c r="A47" s="42" t="str">
        <f t="shared" si="3"/>
        <v>CARTAGENA</v>
      </c>
      <c r="B47" s="41">
        <f t="shared" si="4"/>
        <v>32745</v>
      </c>
      <c r="C47" s="41">
        <f t="shared" si="5"/>
        <v>27250</v>
      </c>
      <c r="D47" s="41">
        <f t="shared" si="6"/>
        <v>12</v>
      </c>
      <c r="E47" s="42" t="str">
        <f t="shared" si="2"/>
        <v>A CORUÑA</v>
      </c>
      <c r="F47" s="42">
        <f t="shared" si="7"/>
        <v>45373</v>
      </c>
      <c r="G47" s="42">
        <f t="shared" si="8"/>
        <v>37379</v>
      </c>
    </row>
    <row r="48" spans="1:9" x14ac:dyDescent="0.25">
      <c r="A48" s="42" t="str">
        <f t="shared" si="3"/>
        <v>CASTELLON</v>
      </c>
      <c r="B48" s="41">
        <f t="shared" si="4"/>
        <v>70</v>
      </c>
      <c r="C48" s="41">
        <f t="shared" si="5"/>
        <v>0</v>
      </c>
      <c r="D48" s="41">
        <f t="shared" si="6"/>
        <v>25</v>
      </c>
      <c r="E48" s="42" t="str">
        <f t="shared" si="2"/>
        <v>ALMERIA</v>
      </c>
      <c r="F48" s="42">
        <f t="shared" si="7"/>
        <v>34277</v>
      </c>
      <c r="G48" s="42">
        <f t="shared" si="8"/>
        <v>29032</v>
      </c>
    </row>
    <row r="49" spans="1:7" x14ac:dyDescent="0.25">
      <c r="A49" s="42" t="str">
        <f t="shared" si="3"/>
        <v>CEUTA</v>
      </c>
      <c r="B49" s="41">
        <f t="shared" si="4"/>
        <v>11400</v>
      </c>
      <c r="C49" s="41">
        <f t="shared" si="5"/>
        <v>1840</v>
      </c>
      <c r="D49" s="41">
        <f t="shared" si="6"/>
        <v>15</v>
      </c>
      <c r="E49" s="42" t="str">
        <f t="shared" si="2"/>
        <v>CARTAGENA</v>
      </c>
      <c r="F49" s="42">
        <f t="shared" si="7"/>
        <v>32745</v>
      </c>
      <c r="G49" s="42">
        <f t="shared" si="8"/>
        <v>27250</v>
      </c>
    </row>
    <row r="50" spans="1:7" x14ac:dyDescent="0.25">
      <c r="A50" s="42" t="str">
        <f t="shared" si="3"/>
        <v>FERROL-SAN CIBRAO</v>
      </c>
      <c r="B50" s="41">
        <f t="shared" si="4"/>
        <v>2514</v>
      </c>
      <c r="C50" s="41">
        <f t="shared" si="5"/>
        <v>2425</v>
      </c>
      <c r="D50" s="41">
        <f t="shared" si="6"/>
        <v>20</v>
      </c>
      <c r="E50" s="42" t="str">
        <f t="shared" si="2"/>
        <v>BILBAO</v>
      </c>
      <c r="F50" s="42">
        <f t="shared" si="7"/>
        <v>22972</v>
      </c>
      <c r="G50" s="42">
        <f t="shared" si="8"/>
        <v>16645</v>
      </c>
    </row>
    <row r="51" spans="1:7" x14ac:dyDescent="0.25">
      <c r="A51" s="42" t="str">
        <f t="shared" si="3"/>
        <v>GIJON</v>
      </c>
      <c r="B51" s="41">
        <f t="shared" si="4"/>
        <v>1681</v>
      </c>
      <c r="C51" s="41">
        <f t="shared" si="5"/>
        <v>1391</v>
      </c>
      <c r="D51" s="41">
        <f t="shared" si="6"/>
        <v>21</v>
      </c>
      <c r="E51" s="42" t="str">
        <f t="shared" si="2"/>
        <v>SEVILLA</v>
      </c>
      <c r="F51" s="42">
        <f t="shared" si="7"/>
        <v>15773</v>
      </c>
      <c r="G51" s="42">
        <f t="shared" si="8"/>
        <v>13792</v>
      </c>
    </row>
    <row r="52" spans="1:7" x14ac:dyDescent="0.25">
      <c r="A52" s="42" t="str">
        <f t="shared" si="3"/>
        <v>HUELVA</v>
      </c>
      <c r="B52" s="41">
        <f t="shared" si="4"/>
        <v>254</v>
      </c>
      <c r="C52" s="41">
        <f t="shared" si="5"/>
        <v>414</v>
      </c>
      <c r="D52" s="41">
        <f t="shared" si="6"/>
        <v>23</v>
      </c>
      <c r="E52" s="42" t="str">
        <f t="shared" si="2"/>
        <v>CEUTA</v>
      </c>
      <c r="F52" s="42">
        <f t="shared" si="7"/>
        <v>11400</v>
      </c>
      <c r="G52" s="42">
        <f t="shared" si="8"/>
        <v>1840</v>
      </c>
    </row>
    <row r="53" spans="1:7" x14ac:dyDescent="0.25">
      <c r="A53" s="42" t="str">
        <f t="shared" si="3"/>
        <v>LAS PALMAS</v>
      </c>
      <c r="B53" s="41">
        <f t="shared" si="4"/>
        <v>319458</v>
      </c>
      <c r="C53" s="41">
        <f t="shared" si="5"/>
        <v>297049</v>
      </c>
      <c r="D53" s="41">
        <f t="shared" si="6"/>
        <v>4</v>
      </c>
      <c r="E53" s="42" t="str">
        <f t="shared" si="2"/>
        <v>MOTRIL</v>
      </c>
      <c r="F53" s="42">
        <f t="shared" si="7"/>
        <v>4617</v>
      </c>
      <c r="G53" s="42">
        <f t="shared" si="8"/>
        <v>2542</v>
      </c>
    </row>
    <row r="54" spans="1:7" x14ac:dyDescent="0.25">
      <c r="A54" s="42" t="str">
        <f t="shared" si="3"/>
        <v>MALAGA</v>
      </c>
      <c r="B54" s="41">
        <f t="shared" si="4"/>
        <v>255693</v>
      </c>
      <c r="C54" s="41">
        <f t="shared" si="5"/>
        <v>201647</v>
      </c>
      <c r="D54" s="41">
        <f t="shared" si="6"/>
        <v>5</v>
      </c>
      <c r="E54" s="42" t="str">
        <f t="shared" si="2"/>
        <v>VILAGARCIA</v>
      </c>
      <c r="F54" s="42">
        <f t="shared" si="7"/>
        <v>4511</v>
      </c>
      <c r="G54" s="42">
        <f t="shared" si="8"/>
        <v>6346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TARRAGONA</v>
      </c>
      <c r="F55" s="42">
        <f t="shared" ref="F55:F65" si="9">LOOKUP(E55,$A$38:$A$65,$B$38:$B$65)</f>
        <v>4438</v>
      </c>
      <c r="G55" s="42">
        <f t="shared" si="8"/>
        <v>1273</v>
      </c>
    </row>
    <row r="56" spans="1:7" x14ac:dyDescent="0.25">
      <c r="A56" s="42" t="str">
        <f t="shared" si="3"/>
        <v>MELILLA</v>
      </c>
      <c r="B56" s="41">
        <f t="shared" si="4"/>
        <v>1495</v>
      </c>
      <c r="C56" s="41">
        <f t="shared" si="5"/>
        <v>960</v>
      </c>
      <c r="D56" s="41">
        <f t="shared" si="6"/>
        <v>22</v>
      </c>
      <c r="E56" s="42" t="str">
        <f t="shared" si="2"/>
        <v>SANTANDER</v>
      </c>
      <c r="F56" s="42">
        <f t="shared" si="9"/>
        <v>3568</v>
      </c>
      <c r="G56" s="42">
        <f t="shared" si="8"/>
        <v>6031</v>
      </c>
    </row>
    <row r="57" spans="1:7" x14ac:dyDescent="0.25">
      <c r="A57" s="42" t="str">
        <f t="shared" si="3"/>
        <v>MOTRIL</v>
      </c>
      <c r="B57" s="41">
        <f t="shared" si="4"/>
        <v>4617</v>
      </c>
      <c r="C57" s="41">
        <f t="shared" si="5"/>
        <v>2542</v>
      </c>
      <c r="D57" s="41">
        <f t="shared" si="6"/>
        <v>16</v>
      </c>
      <c r="E57" s="42" t="str">
        <f t="shared" si="2"/>
        <v>FERROL-SAN CIBRAO</v>
      </c>
      <c r="F57" s="42">
        <f t="shared" si="9"/>
        <v>2514</v>
      </c>
      <c r="G57" s="42">
        <f t="shared" si="8"/>
        <v>2425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1681</v>
      </c>
      <c r="G58" s="42">
        <f t="shared" si="8"/>
        <v>1391</v>
      </c>
    </row>
    <row r="59" spans="1:7" x14ac:dyDescent="0.25">
      <c r="A59" s="42" t="str">
        <f t="shared" si="3"/>
        <v>SANTA CRUZ DE TENERIFE</v>
      </c>
      <c r="B59" s="41">
        <f t="shared" si="4"/>
        <v>411849</v>
      </c>
      <c r="C59" s="41">
        <f t="shared" si="5"/>
        <v>385784</v>
      </c>
      <c r="D59" s="41">
        <f t="shared" si="6"/>
        <v>3</v>
      </c>
      <c r="E59" s="42" t="str">
        <f t="shared" si="2"/>
        <v>MELILLA</v>
      </c>
      <c r="F59" s="42">
        <f t="shared" si="9"/>
        <v>1495</v>
      </c>
      <c r="G59" s="42">
        <f t="shared" si="8"/>
        <v>960</v>
      </c>
    </row>
    <row r="60" spans="1:7" x14ac:dyDescent="0.25">
      <c r="A60" s="42" t="str">
        <f t="shared" si="3"/>
        <v>SANTANDER</v>
      </c>
      <c r="B60" s="41">
        <f t="shared" si="4"/>
        <v>3568</v>
      </c>
      <c r="C60" s="41">
        <f t="shared" si="5"/>
        <v>6031</v>
      </c>
      <c r="D60" s="41">
        <f t="shared" si="6"/>
        <v>19</v>
      </c>
      <c r="E60" s="42" t="str">
        <f t="shared" si="2"/>
        <v>HUELVA</v>
      </c>
      <c r="F60" s="42">
        <f t="shared" si="9"/>
        <v>254</v>
      </c>
      <c r="G60" s="42">
        <f t="shared" si="8"/>
        <v>414</v>
      </c>
    </row>
    <row r="61" spans="1:7" x14ac:dyDescent="0.25">
      <c r="A61" s="42" t="str">
        <f t="shared" si="3"/>
        <v>SEVILLA</v>
      </c>
      <c r="B61" s="41">
        <f t="shared" si="4"/>
        <v>15773</v>
      </c>
      <c r="C61" s="41">
        <f t="shared" si="5"/>
        <v>13792</v>
      </c>
      <c r="D61" s="41">
        <f t="shared" si="6"/>
        <v>14</v>
      </c>
      <c r="E61" s="42" t="str">
        <f t="shared" si="2"/>
        <v>BAHIA DE ALGECIRAS</v>
      </c>
      <c r="F61" s="42">
        <f t="shared" si="9"/>
        <v>83</v>
      </c>
      <c r="G61" s="42">
        <f t="shared" si="8"/>
        <v>78</v>
      </c>
    </row>
    <row r="62" spans="1:7" x14ac:dyDescent="0.25">
      <c r="A62" s="42" t="str">
        <f t="shared" si="3"/>
        <v>TARRAGONA</v>
      </c>
      <c r="B62" s="41">
        <f t="shared" si="4"/>
        <v>4438</v>
      </c>
      <c r="C62" s="41">
        <f t="shared" si="5"/>
        <v>1273</v>
      </c>
      <c r="D62" s="41">
        <f t="shared" si="6"/>
        <v>18</v>
      </c>
      <c r="E62" s="42" t="str">
        <f t="shared" si="2"/>
        <v>CASTELLON</v>
      </c>
      <c r="F62" s="42">
        <f t="shared" si="9"/>
        <v>70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200073</v>
      </c>
      <c r="C63" s="41">
        <f t="shared" si="5"/>
        <v>88166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143249</v>
      </c>
      <c r="C64" s="41">
        <f t="shared" si="5"/>
        <v>126951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4511</v>
      </c>
      <c r="C65" s="41">
        <f t="shared" si="5"/>
        <v>6346</v>
      </c>
      <c r="D65" s="41">
        <f t="shared" si="6"/>
        <v>17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3384</v>
      </c>
      <c r="C8" s="12">
        <v>2408</v>
      </c>
      <c r="D8" s="12">
        <v>64382</v>
      </c>
      <c r="E8" s="12">
        <v>62086</v>
      </c>
      <c r="F8" s="13">
        <f t="shared" ref="F8:F35" si="0">((E8*100)/D8)-100</f>
        <v>-3.5662141592370489</v>
      </c>
      <c r="G8" s="1"/>
      <c r="H8" s="1"/>
      <c r="I8" s="1"/>
    </row>
    <row r="9" spans="1:12" x14ac:dyDescent="0.25">
      <c r="A9" s="8" t="s">
        <v>43</v>
      </c>
      <c r="B9" s="9">
        <v>8914</v>
      </c>
      <c r="C9" s="9">
        <v>8240</v>
      </c>
      <c r="D9" s="9">
        <v>233350</v>
      </c>
      <c r="E9" s="9">
        <v>231309</v>
      </c>
      <c r="F9" s="10">
        <f t="shared" si="0"/>
        <v>-0.87465181058496455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54426</v>
      </c>
      <c r="C11" s="9">
        <v>70917</v>
      </c>
      <c r="D11" s="9">
        <v>1019103</v>
      </c>
      <c r="E11" s="9">
        <v>1171379</v>
      </c>
      <c r="F11" s="10">
        <f t="shared" si="0"/>
        <v>14.942159919066086</v>
      </c>
      <c r="G11" s="1"/>
      <c r="H11" s="1"/>
      <c r="I11" s="1"/>
    </row>
    <row r="12" spans="1:12" x14ac:dyDescent="0.25">
      <c r="A12" s="11" t="s">
        <v>46</v>
      </c>
      <c r="B12" s="12">
        <v>1295</v>
      </c>
      <c r="C12" s="12">
        <v>1234</v>
      </c>
      <c r="D12" s="12">
        <v>16667</v>
      </c>
      <c r="E12" s="12">
        <v>19221</v>
      </c>
      <c r="F12" s="13">
        <f t="shared" si="0"/>
        <v>15.323693526129475</v>
      </c>
      <c r="G12" s="1"/>
      <c r="H12" s="1"/>
      <c r="I12" s="1"/>
    </row>
    <row r="13" spans="1:12" x14ac:dyDescent="0.25">
      <c r="A13" s="8" t="s">
        <v>47</v>
      </c>
      <c r="B13" s="9">
        <v>24736</v>
      </c>
      <c r="C13" s="9">
        <v>25122</v>
      </c>
      <c r="D13" s="9">
        <v>527757</v>
      </c>
      <c r="E13" s="9">
        <v>549532</v>
      </c>
      <c r="F13" s="10">
        <f t="shared" si="0"/>
        <v>4.1259519058960876</v>
      </c>
      <c r="G13" s="1"/>
      <c r="H13" s="1"/>
      <c r="I13" s="1"/>
    </row>
    <row r="14" spans="1:12" x14ac:dyDescent="0.25">
      <c r="A14" s="11" t="s">
        <v>48</v>
      </c>
      <c r="B14" s="12">
        <v>8460</v>
      </c>
      <c r="C14" s="12">
        <v>9419</v>
      </c>
      <c r="D14" s="12">
        <v>240859</v>
      </c>
      <c r="E14" s="12">
        <v>248753</v>
      </c>
      <c r="F14" s="13">
        <f t="shared" si="0"/>
        <v>3.2774361763521398</v>
      </c>
      <c r="G14" s="1"/>
      <c r="H14" s="1"/>
      <c r="I14" s="1"/>
    </row>
    <row r="15" spans="1:12" x14ac:dyDescent="0.25">
      <c r="A15" s="8" t="s">
        <v>49</v>
      </c>
      <c r="B15" s="9">
        <v>3271</v>
      </c>
      <c r="C15" s="9">
        <v>2170</v>
      </c>
      <c r="D15" s="9">
        <v>39196</v>
      </c>
      <c r="E15" s="9">
        <v>34930</v>
      </c>
      <c r="F15" s="10">
        <f t="shared" si="0"/>
        <v>-10.883763649351977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27603</v>
      </c>
      <c r="C18" s="12">
        <v>43994</v>
      </c>
      <c r="D18" s="12">
        <v>401305</v>
      </c>
      <c r="E18" s="12">
        <v>521929</v>
      </c>
      <c r="F18" s="13">
        <f t="shared" si="0"/>
        <v>30.057935983852673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7</v>
      </c>
      <c r="E20" s="12">
        <v>20</v>
      </c>
      <c r="F20" s="13">
        <f t="shared" si="0"/>
        <v>185.71428571428572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6546</v>
      </c>
      <c r="C22" s="12">
        <v>7645</v>
      </c>
      <c r="D22" s="12">
        <v>106827</v>
      </c>
      <c r="E22" s="12">
        <v>113525</v>
      </c>
      <c r="F22" s="13">
        <f t="shared" si="0"/>
        <v>6.2699504806837183</v>
      </c>
      <c r="G22" s="1"/>
      <c r="H22" s="1"/>
      <c r="I22" s="1"/>
    </row>
    <row r="23" spans="1:9" x14ac:dyDescent="0.25">
      <c r="A23" s="8" t="s">
        <v>57</v>
      </c>
      <c r="B23" s="9">
        <v>1925</v>
      </c>
      <c r="C23" s="9">
        <v>2284</v>
      </c>
      <c r="D23" s="9">
        <v>36258</v>
      </c>
      <c r="E23" s="9">
        <v>45311</v>
      </c>
      <c r="F23" s="10">
        <f t="shared" si="0"/>
        <v>24.968282861713277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4069</v>
      </c>
      <c r="C25" s="9">
        <v>4252</v>
      </c>
      <c r="D25" s="9">
        <v>65566</v>
      </c>
      <c r="E25" s="9">
        <v>85703</v>
      </c>
      <c r="F25" s="10">
        <f t="shared" si="0"/>
        <v>30.712564438886005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2</v>
      </c>
      <c r="E27" s="9">
        <v>472</v>
      </c>
      <c r="F27" s="18">
        <f t="shared" si="0"/>
        <v>23500</v>
      </c>
      <c r="G27" s="1"/>
      <c r="H27" s="1"/>
      <c r="I27" s="1"/>
    </row>
    <row r="28" spans="1:9" x14ac:dyDescent="0.25">
      <c r="A28" s="11" t="s">
        <v>62</v>
      </c>
      <c r="B28" s="12">
        <v>45749</v>
      </c>
      <c r="C28" s="12">
        <v>56546</v>
      </c>
      <c r="D28" s="12">
        <v>628262</v>
      </c>
      <c r="E28" s="12">
        <v>707470</v>
      </c>
      <c r="F28" s="13">
        <f t="shared" si="0"/>
        <v>12.607479045366418</v>
      </c>
      <c r="G28" s="1"/>
      <c r="H28" s="1"/>
      <c r="I28" s="1"/>
    </row>
    <row r="29" spans="1:9" x14ac:dyDescent="0.25">
      <c r="A29" s="8" t="s">
        <v>63</v>
      </c>
      <c r="B29" s="9">
        <v>2495</v>
      </c>
      <c r="C29" s="9">
        <v>3084</v>
      </c>
      <c r="D29" s="9">
        <v>40402</v>
      </c>
      <c r="E29" s="9">
        <v>44795</v>
      </c>
      <c r="F29" s="10">
        <f t="shared" si="0"/>
        <v>10.873224097816944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249</v>
      </c>
      <c r="E31" s="9">
        <v>2</v>
      </c>
      <c r="F31" s="10">
        <f t="shared" si="0"/>
        <v>-99.196787148594382</v>
      </c>
      <c r="G31" s="1"/>
      <c r="H31" s="1"/>
      <c r="I31" s="1"/>
    </row>
    <row r="32" spans="1:9" x14ac:dyDescent="0.25">
      <c r="A32" s="11" t="s">
        <v>66</v>
      </c>
      <c r="B32" s="12">
        <v>4304</v>
      </c>
      <c r="C32" s="12">
        <v>6654</v>
      </c>
      <c r="D32" s="12">
        <v>58305</v>
      </c>
      <c r="E32" s="12">
        <v>74817</v>
      </c>
      <c r="F32" s="13">
        <f t="shared" si="0"/>
        <v>28.320041162850515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5</v>
      </c>
      <c r="E33" s="9">
        <v>0</v>
      </c>
      <c r="F33" s="18">
        <f t="shared" si="0"/>
        <v>-100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197178</v>
      </c>
      <c r="C35" s="15">
        <f t="shared" ref="C35:E35" si="1">SUM(C7:C34)</f>
        <v>243969</v>
      </c>
      <c r="D35" s="15">
        <f t="shared" si="1"/>
        <v>3478502</v>
      </c>
      <c r="E35" s="15">
        <f t="shared" si="1"/>
        <v>3911254</v>
      </c>
      <c r="F35" s="16">
        <f t="shared" si="0"/>
        <v>12.440757544483233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1171379</v>
      </c>
      <c r="G38" s="42">
        <f>LOOKUP(E38,$A$38:$A$65,$C$38:$C$65)</f>
        <v>1019103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62086</v>
      </c>
      <c r="C39" s="41">
        <f t="shared" ref="C39:C65" si="5">D8</f>
        <v>64382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707470</v>
      </c>
      <c r="G39" s="42">
        <f t="shared" ref="G39:G65" si="8">LOOKUP(E39,$A$38:$A$65,$C$38:$C$65)</f>
        <v>628262</v>
      </c>
    </row>
    <row r="40" spans="1:9" x14ac:dyDescent="0.25">
      <c r="A40" s="42" t="str">
        <f t="shared" si="3"/>
        <v>ALMERIA</v>
      </c>
      <c r="B40" s="41">
        <f t="shared" si="4"/>
        <v>231309</v>
      </c>
      <c r="C40" s="41">
        <f t="shared" si="5"/>
        <v>233350</v>
      </c>
      <c r="D40" s="41">
        <f t="shared" si="6"/>
        <v>6</v>
      </c>
      <c r="E40" s="42" t="str">
        <f t="shared" si="2"/>
        <v>BALEARES</v>
      </c>
      <c r="F40" s="42">
        <f t="shared" si="7"/>
        <v>549532</v>
      </c>
      <c r="G40" s="42">
        <f t="shared" si="8"/>
        <v>527757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521929</v>
      </c>
      <c r="G41" s="42">
        <f t="shared" si="8"/>
        <v>401305</v>
      </c>
    </row>
    <row r="42" spans="1:9" x14ac:dyDescent="0.25">
      <c r="A42" s="42" t="str">
        <f t="shared" si="3"/>
        <v>BAHIA DE ALGECIRAS</v>
      </c>
      <c r="B42" s="41">
        <f t="shared" si="4"/>
        <v>1171379</v>
      </c>
      <c r="C42" s="41">
        <f t="shared" si="5"/>
        <v>1019103</v>
      </c>
      <c r="D42" s="41">
        <f t="shared" si="6"/>
        <v>1</v>
      </c>
      <c r="E42" s="42" t="str">
        <f t="shared" si="2"/>
        <v>BARCELONA</v>
      </c>
      <c r="F42" s="42">
        <f t="shared" si="7"/>
        <v>248753</v>
      </c>
      <c r="G42" s="42">
        <f t="shared" si="8"/>
        <v>240859</v>
      </c>
    </row>
    <row r="43" spans="1:9" x14ac:dyDescent="0.25">
      <c r="A43" s="42" t="str">
        <f t="shared" si="3"/>
        <v>BAHIA DE CADIZ</v>
      </c>
      <c r="B43" s="41">
        <f t="shared" si="4"/>
        <v>19221</v>
      </c>
      <c r="C43" s="41">
        <f t="shared" si="5"/>
        <v>16667</v>
      </c>
      <c r="D43" s="41">
        <f t="shared" si="6"/>
        <v>14</v>
      </c>
      <c r="E43" s="42" t="str">
        <f t="shared" si="2"/>
        <v>ALMERIA</v>
      </c>
      <c r="F43" s="42">
        <f t="shared" si="7"/>
        <v>231309</v>
      </c>
      <c r="G43" s="42">
        <f t="shared" si="8"/>
        <v>233350</v>
      </c>
    </row>
    <row r="44" spans="1:9" x14ac:dyDescent="0.25">
      <c r="A44" s="42" t="str">
        <f t="shared" si="3"/>
        <v>BALEARES</v>
      </c>
      <c r="B44" s="41">
        <f t="shared" si="4"/>
        <v>549532</v>
      </c>
      <c r="C44" s="41">
        <f t="shared" si="5"/>
        <v>527757</v>
      </c>
      <c r="D44" s="41">
        <f t="shared" si="6"/>
        <v>3</v>
      </c>
      <c r="E44" s="42" t="str">
        <f t="shared" si="2"/>
        <v>LAS PALMAS</v>
      </c>
      <c r="F44" s="42">
        <f t="shared" si="7"/>
        <v>113525</v>
      </c>
      <c r="G44" s="42">
        <f t="shared" si="8"/>
        <v>106827</v>
      </c>
    </row>
    <row r="45" spans="1:9" x14ac:dyDescent="0.25">
      <c r="A45" s="42" t="str">
        <f t="shared" si="3"/>
        <v>BARCELONA</v>
      </c>
      <c r="B45" s="41">
        <f t="shared" si="4"/>
        <v>248753</v>
      </c>
      <c r="C45" s="41">
        <f t="shared" si="5"/>
        <v>240859</v>
      </c>
      <c r="D45" s="41">
        <f t="shared" si="6"/>
        <v>5</v>
      </c>
      <c r="E45" s="42" t="str">
        <f t="shared" si="2"/>
        <v>MELILLA</v>
      </c>
      <c r="F45" s="42">
        <f t="shared" si="7"/>
        <v>85703</v>
      </c>
      <c r="G45" s="42">
        <f t="shared" si="8"/>
        <v>65566</v>
      </c>
    </row>
    <row r="46" spans="1:9" x14ac:dyDescent="0.25">
      <c r="A46" s="42" t="str">
        <f t="shared" si="3"/>
        <v>BILBAO</v>
      </c>
      <c r="B46" s="41">
        <f t="shared" si="4"/>
        <v>34930</v>
      </c>
      <c r="C46" s="41">
        <f t="shared" si="5"/>
        <v>39196</v>
      </c>
      <c r="D46" s="41">
        <f t="shared" si="6"/>
        <v>13</v>
      </c>
      <c r="E46" s="42" t="str">
        <f t="shared" si="2"/>
        <v>VALENCIA</v>
      </c>
      <c r="F46" s="42">
        <f t="shared" si="7"/>
        <v>74817</v>
      </c>
      <c r="G46" s="42">
        <f t="shared" si="8"/>
        <v>58305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62086</v>
      </c>
      <c r="G47" s="42">
        <f t="shared" si="8"/>
        <v>64382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45311</v>
      </c>
      <c r="G48" s="42">
        <f t="shared" si="8"/>
        <v>36258</v>
      </c>
    </row>
    <row r="49" spans="1:7" x14ac:dyDescent="0.25">
      <c r="A49" s="42" t="str">
        <f t="shared" si="3"/>
        <v>CEUTA</v>
      </c>
      <c r="B49" s="41">
        <f t="shared" si="4"/>
        <v>521929</v>
      </c>
      <c r="C49" s="41">
        <f t="shared" si="5"/>
        <v>401305</v>
      </c>
      <c r="D49" s="41">
        <f t="shared" si="6"/>
        <v>4</v>
      </c>
      <c r="E49" s="42" t="str">
        <f t="shared" si="2"/>
        <v>SANTANDER</v>
      </c>
      <c r="F49" s="42">
        <f t="shared" si="7"/>
        <v>44795</v>
      </c>
      <c r="G49" s="42">
        <f t="shared" si="8"/>
        <v>40402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34930</v>
      </c>
      <c r="G50" s="42">
        <f t="shared" si="8"/>
        <v>39196</v>
      </c>
    </row>
    <row r="51" spans="1:7" x14ac:dyDescent="0.25">
      <c r="A51" s="42" t="str">
        <f t="shared" si="3"/>
        <v>GIJON</v>
      </c>
      <c r="B51" s="41">
        <f t="shared" si="4"/>
        <v>20</v>
      </c>
      <c r="C51" s="41">
        <f t="shared" si="5"/>
        <v>7</v>
      </c>
      <c r="D51" s="41">
        <f t="shared" si="6"/>
        <v>16</v>
      </c>
      <c r="E51" s="42" t="str">
        <f t="shared" si="2"/>
        <v>BAHIA DE CADIZ</v>
      </c>
      <c r="F51" s="42">
        <f t="shared" si="7"/>
        <v>19221</v>
      </c>
      <c r="G51" s="42">
        <f t="shared" si="8"/>
        <v>16667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472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113525</v>
      </c>
      <c r="C53" s="41">
        <f t="shared" si="5"/>
        <v>106827</v>
      </c>
      <c r="D53" s="41">
        <f t="shared" si="6"/>
        <v>7</v>
      </c>
      <c r="E53" s="42" t="str">
        <f t="shared" si="2"/>
        <v>GIJON</v>
      </c>
      <c r="F53" s="42">
        <f t="shared" si="7"/>
        <v>20</v>
      </c>
      <c r="G53" s="42">
        <f t="shared" si="8"/>
        <v>7</v>
      </c>
    </row>
    <row r="54" spans="1:7" x14ac:dyDescent="0.25">
      <c r="A54" s="42" t="str">
        <f t="shared" si="3"/>
        <v>MALAGA</v>
      </c>
      <c r="B54" s="41">
        <f t="shared" si="4"/>
        <v>45311</v>
      </c>
      <c r="C54" s="41">
        <f t="shared" si="5"/>
        <v>36258</v>
      </c>
      <c r="D54" s="41">
        <f t="shared" si="6"/>
        <v>11</v>
      </c>
      <c r="E54" s="42" t="str">
        <f t="shared" si="2"/>
        <v>TARRAGONA</v>
      </c>
      <c r="F54" s="42">
        <f t="shared" si="7"/>
        <v>2</v>
      </c>
      <c r="G54" s="42">
        <f t="shared" si="8"/>
        <v>249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85703</v>
      </c>
      <c r="C56" s="41">
        <f t="shared" si="5"/>
        <v>65566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472</v>
      </c>
      <c r="C58" s="41">
        <f t="shared" si="5"/>
        <v>2</v>
      </c>
      <c r="D58" s="41">
        <f t="shared" si="6"/>
        <v>15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707470</v>
      </c>
      <c r="C59" s="41">
        <f t="shared" si="5"/>
        <v>628262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44795</v>
      </c>
      <c r="C60" s="41">
        <f t="shared" si="5"/>
        <v>40402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249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74817</v>
      </c>
      <c r="C63" s="41">
        <f t="shared" si="5"/>
        <v>58305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5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115</v>
      </c>
      <c r="C7" s="9">
        <v>127</v>
      </c>
      <c r="D7" s="9">
        <v>1322</v>
      </c>
      <c r="E7" s="9">
        <v>1441</v>
      </c>
      <c r="F7" s="10">
        <f>((E7*100)/D7)-100</f>
        <v>9.0015128593040856</v>
      </c>
      <c r="G7" s="1"/>
      <c r="H7" s="1"/>
      <c r="I7" s="1"/>
    </row>
    <row r="8" spans="1:12" x14ac:dyDescent="0.25">
      <c r="A8" s="11" t="s">
        <v>42</v>
      </c>
      <c r="B8" s="12">
        <v>105</v>
      </c>
      <c r="C8" s="12">
        <v>90</v>
      </c>
      <c r="D8" s="12">
        <v>1331</v>
      </c>
      <c r="E8" s="12">
        <v>1331</v>
      </c>
      <c r="F8" s="13">
        <f t="shared" ref="F8:F35" si="0">((E8*100)/D8)-100</f>
        <v>0</v>
      </c>
      <c r="G8" s="1"/>
      <c r="H8" s="1"/>
      <c r="I8" s="1"/>
    </row>
    <row r="9" spans="1:12" x14ac:dyDescent="0.25">
      <c r="A9" s="8" t="s">
        <v>43</v>
      </c>
      <c r="B9" s="9">
        <v>170</v>
      </c>
      <c r="C9" s="9">
        <v>176</v>
      </c>
      <c r="D9" s="9">
        <v>2181</v>
      </c>
      <c r="E9" s="9">
        <v>2295</v>
      </c>
      <c r="F9" s="10">
        <f t="shared" si="0"/>
        <v>5.2269601100412615</v>
      </c>
      <c r="G9" s="1"/>
      <c r="H9" s="1"/>
      <c r="I9" s="1"/>
    </row>
    <row r="10" spans="1:12" x14ac:dyDescent="0.25">
      <c r="A10" s="11" t="s">
        <v>44</v>
      </c>
      <c r="B10" s="12">
        <v>77</v>
      </c>
      <c r="C10" s="12">
        <v>81</v>
      </c>
      <c r="D10" s="12">
        <v>936</v>
      </c>
      <c r="E10" s="12">
        <v>916</v>
      </c>
      <c r="F10" s="13">
        <f t="shared" si="0"/>
        <v>-2.1367521367521363</v>
      </c>
      <c r="G10" s="1"/>
      <c r="H10" s="1"/>
      <c r="I10" s="1"/>
    </row>
    <row r="11" spans="1:12" x14ac:dyDescent="0.25">
      <c r="A11" s="8" t="s">
        <v>45</v>
      </c>
      <c r="B11" s="9">
        <v>2100</v>
      </c>
      <c r="C11" s="9">
        <v>2066</v>
      </c>
      <c r="D11" s="9">
        <v>20498</v>
      </c>
      <c r="E11" s="9">
        <v>24056</v>
      </c>
      <c r="F11" s="10">
        <f t="shared" si="0"/>
        <v>17.35779100400039</v>
      </c>
      <c r="G11" s="1"/>
      <c r="H11" s="1"/>
      <c r="I11" s="1"/>
    </row>
    <row r="12" spans="1:12" x14ac:dyDescent="0.25">
      <c r="A12" s="11" t="s">
        <v>46</v>
      </c>
      <c r="B12" s="12">
        <v>149</v>
      </c>
      <c r="C12" s="12">
        <v>185</v>
      </c>
      <c r="D12" s="12">
        <v>1626</v>
      </c>
      <c r="E12" s="12">
        <v>1720</v>
      </c>
      <c r="F12" s="13">
        <f t="shared" si="0"/>
        <v>5.7810578105781047</v>
      </c>
      <c r="G12" s="1"/>
      <c r="H12" s="1"/>
      <c r="I12" s="1"/>
    </row>
    <row r="13" spans="1:12" x14ac:dyDescent="0.25">
      <c r="A13" s="8" t="s">
        <v>47</v>
      </c>
      <c r="B13" s="9">
        <v>630</v>
      </c>
      <c r="C13" s="9">
        <v>637</v>
      </c>
      <c r="D13" s="9">
        <v>10860</v>
      </c>
      <c r="E13" s="9">
        <v>10698</v>
      </c>
      <c r="F13" s="10">
        <f t="shared" si="0"/>
        <v>-1.491712707182316</v>
      </c>
      <c r="G13" s="1"/>
      <c r="H13" s="1"/>
      <c r="I13" s="1"/>
    </row>
    <row r="14" spans="1:12" x14ac:dyDescent="0.25">
      <c r="A14" s="11" t="s">
        <v>48</v>
      </c>
      <c r="B14" s="12">
        <v>690</v>
      </c>
      <c r="C14" s="12">
        <v>775</v>
      </c>
      <c r="D14" s="12">
        <v>8859</v>
      </c>
      <c r="E14" s="12">
        <v>9285</v>
      </c>
      <c r="F14" s="13">
        <f t="shared" si="0"/>
        <v>4.8086691500169252</v>
      </c>
      <c r="G14" s="1"/>
      <c r="H14" s="1"/>
      <c r="I14" s="1"/>
    </row>
    <row r="15" spans="1:12" x14ac:dyDescent="0.25">
      <c r="A15" s="8" t="s">
        <v>49</v>
      </c>
      <c r="B15" s="9">
        <v>307</v>
      </c>
      <c r="C15" s="9">
        <v>310</v>
      </c>
      <c r="D15" s="9">
        <v>3386</v>
      </c>
      <c r="E15" s="9">
        <v>3252</v>
      </c>
      <c r="F15" s="10">
        <f t="shared" si="0"/>
        <v>-3.9574719432959284</v>
      </c>
      <c r="G15" s="1"/>
      <c r="H15" s="1"/>
      <c r="I15" s="1"/>
    </row>
    <row r="16" spans="1:12" x14ac:dyDescent="0.25">
      <c r="A16" s="11" t="s">
        <v>50</v>
      </c>
      <c r="B16" s="12">
        <v>122</v>
      </c>
      <c r="C16" s="12">
        <v>129</v>
      </c>
      <c r="D16" s="12">
        <v>1558</v>
      </c>
      <c r="E16" s="12">
        <v>1379</v>
      </c>
      <c r="F16" s="13">
        <f t="shared" si="0"/>
        <v>-11.489088575096275</v>
      </c>
      <c r="G16" s="1"/>
      <c r="H16" s="1"/>
      <c r="I16" s="1"/>
    </row>
    <row r="17" spans="1:9" x14ac:dyDescent="0.25">
      <c r="A17" s="8" t="s">
        <v>51</v>
      </c>
      <c r="B17" s="9">
        <v>116</v>
      </c>
      <c r="C17" s="9">
        <v>130</v>
      </c>
      <c r="D17" s="9">
        <v>1179</v>
      </c>
      <c r="E17" s="9">
        <v>1345</v>
      </c>
      <c r="F17" s="10">
        <f t="shared" si="0"/>
        <v>14.079728583545375</v>
      </c>
      <c r="G17" s="1"/>
      <c r="H17" s="1"/>
      <c r="I17" s="1"/>
    </row>
    <row r="18" spans="1:9" x14ac:dyDescent="0.25">
      <c r="A18" s="11" t="s">
        <v>52</v>
      </c>
      <c r="B18" s="12">
        <v>1194</v>
      </c>
      <c r="C18" s="12">
        <v>1164</v>
      </c>
      <c r="D18" s="12">
        <v>9489</v>
      </c>
      <c r="E18" s="12">
        <v>13195</v>
      </c>
      <c r="F18" s="13">
        <f t="shared" si="0"/>
        <v>39.055748761724089</v>
      </c>
      <c r="G18" s="1"/>
      <c r="H18" s="1"/>
      <c r="I18" s="1"/>
    </row>
    <row r="19" spans="1:9" x14ac:dyDescent="0.25">
      <c r="A19" s="8" t="s">
        <v>53</v>
      </c>
      <c r="B19" s="9">
        <v>91</v>
      </c>
      <c r="C19" s="9">
        <v>111</v>
      </c>
      <c r="D19" s="9">
        <v>1038</v>
      </c>
      <c r="E19" s="9">
        <v>1186</v>
      </c>
      <c r="F19" s="10">
        <f t="shared" si="0"/>
        <v>14.25818882466281</v>
      </c>
      <c r="G19" s="1"/>
      <c r="H19" s="1"/>
      <c r="I19" s="1"/>
    </row>
    <row r="20" spans="1:9" x14ac:dyDescent="0.25">
      <c r="A20" s="11" t="s">
        <v>54</v>
      </c>
      <c r="B20" s="12">
        <v>89</v>
      </c>
      <c r="C20" s="12">
        <v>96</v>
      </c>
      <c r="D20" s="12">
        <v>935</v>
      </c>
      <c r="E20" s="12">
        <v>1001</v>
      </c>
      <c r="F20" s="13">
        <f t="shared" si="0"/>
        <v>7.058823529411768</v>
      </c>
      <c r="G20" s="1"/>
      <c r="H20" s="1"/>
      <c r="I20" s="1"/>
    </row>
    <row r="21" spans="1:9" x14ac:dyDescent="0.25">
      <c r="A21" s="8" t="s">
        <v>55</v>
      </c>
      <c r="B21" s="9">
        <v>131</v>
      </c>
      <c r="C21" s="9">
        <v>164</v>
      </c>
      <c r="D21" s="9">
        <v>1438</v>
      </c>
      <c r="E21" s="9">
        <v>1548</v>
      </c>
      <c r="F21" s="10">
        <f t="shared" si="0"/>
        <v>7.6495132127955543</v>
      </c>
      <c r="G21" s="1"/>
      <c r="H21" s="1"/>
      <c r="I21" s="1"/>
    </row>
    <row r="22" spans="1:9" x14ac:dyDescent="0.25">
      <c r="A22" s="11" t="s">
        <v>56</v>
      </c>
      <c r="B22" s="12">
        <v>1008</v>
      </c>
      <c r="C22" s="12">
        <v>958</v>
      </c>
      <c r="D22" s="12">
        <v>9609</v>
      </c>
      <c r="E22" s="12">
        <v>9899</v>
      </c>
      <c r="F22" s="13">
        <f t="shared" si="0"/>
        <v>3.0180039546258683</v>
      </c>
      <c r="G22" s="1"/>
      <c r="H22" s="1"/>
      <c r="I22" s="1"/>
    </row>
    <row r="23" spans="1:9" x14ac:dyDescent="0.25">
      <c r="A23" s="8" t="s">
        <v>57</v>
      </c>
      <c r="B23" s="9">
        <v>161</v>
      </c>
      <c r="C23" s="9">
        <v>164</v>
      </c>
      <c r="D23" s="9">
        <v>1714</v>
      </c>
      <c r="E23" s="9">
        <v>1866</v>
      </c>
      <c r="F23" s="10">
        <f t="shared" si="0"/>
        <v>8.86814469078179</v>
      </c>
      <c r="G23" s="1"/>
      <c r="H23" s="1"/>
      <c r="I23" s="1"/>
    </row>
    <row r="24" spans="1:9" x14ac:dyDescent="0.25">
      <c r="A24" s="11" t="s">
        <v>58</v>
      </c>
      <c r="B24" s="12">
        <v>80</v>
      </c>
      <c r="C24" s="12">
        <v>104</v>
      </c>
      <c r="D24" s="12">
        <v>976</v>
      </c>
      <c r="E24" s="12">
        <v>1068</v>
      </c>
      <c r="F24" s="13">
        <f t="shared" si="0"/>
        <v>9.4262295081967267</v>
      </c>
      <c r="G24" s="1"/>
      <c r="H24" s="1"/>
      <c r="I24" s="1"/>
    </row>
    <row r="25" spans="1:9" x14ac:dyDescent="0.25">
      <c r="A25" s="8" t="s">
        <v>59</v>
      </c>
      <c r="B25" s="9">
        <v>87</v>
      </c>
      <c r="C25" s="9">
        <v>88</v>
      </c>
      <c r="D25" s="9">
        <v>1063</v>
      </c>
      <c r="E25" s="9">
        <v>1246</v>
      </c>
      <c r="F25" s="10">
        <f t="shared" si="0"/>
        <v>17.215428033866417</v>
      </c>
      <c r="G25" s="1"/>
      <c r="H25" s="1"/>
      <c r="I25" s="1"/>
    </row>
    <row r="26" spans="1:9" x14ac:dyDescent="0.25">
      <c r="A26" s="11" t="s">
        <v>60</v>
      </c>
      <c r="B26" s="12">
        <v>38</v>
      </c>
      <c r="C26" s="12">
        <v>31</v>
      </c>
      <c r="D26" s="12">
        <v>433</v>
      </c>
      <c r="E26" s="12">
        <v>410</v>
      </c>
      <c r="F26" s="13">
        <f t="shared" si="0"/>
        <v>-5.3117782909930753</v>
      </c>
      <c r="G26" s="1"/>
      <c r="H26" s="1"/>
      <c r="I26" s="1"/>
    </row>
    <row r="27" spans="1:9" x14ac:dyDescent="0.25">
      <c r="A27" s="8" t="s">
        <v>61</v>
      </c>
      <c r="B27" s="9">
        <v>131</v>
      </c>
      <c r="C27" s="9">
        <v>130</v>
      </c>
      <c r="D27" s="9">
        <v>1421</v>
      </c>
      <c r="E27" s="9">
        <v>1327</v>
      </c>
      <c r="F27" s="10">
        <f t="shared" si="0"/>
        <v>-6.6150598170302572</v>
      </c>
      <c r="G27" s="1"/>
      <c r="H27" s="1"/>
      <c r="I27" s="1"/>
    </row>
    <row r="28" spans="1:9" x14ac:dyDescent="0.25">
      <c r="A28" s="11" t="s">
        <v>62</v>
      </c>
      <c r="B28" s="12">
        <v>1522</v>
      </c>
      <c r="C28" s="12">
        <v>1579</v>
      </c>
      <c r="D28" s="12">
        <v>16141</v>
      </c>
      <c r="E28" s="12">
        <v>16418</v>
      </c>
      <c r="F28" s="13">
        <f t="shared" si="0"/>
        <v>1.7161266340375505</v>
      </c>
      <c r="G28" s="1"/>
      <c r="H28" s="1"/>
      <c r="I28" s="1"/>
    </row>
    <row r="29" spans="1:9" x14ac:dyDescent="0.25">
      <c r="A29" s="8" t="s">
        <v>63</v>
      </c>
      <c r="B29" s="9">
        <v>124</v>
      </c>
      <c r="C29" s="9">
        <v>121</v>
      </c>
      <c r="D29" s="9">
        <v>1414</v>
      </c>
      <c r="E29" s="9">
        <v>1388</v>
      </c>
      <c r="F29" s="10">
        <f t="shared" si="0"/>
        <v>-1.8387553041018379</v>
      </c>
      <c r="G29" s="1"/>
      <c r="H29" s="1"/>
      <c r="I29" s="1"/>
    </row>
    <row r="30" spans="1:9" x14ac:dyDescent="0.25">
      <c r="A30" s="11" t="s">
        <v>64</v>
      </c>
      <c r="B30" s="12">
        <v>124</v>
      </c>
      <c r="C30" s="12">
        <v>98</v>
      </c>
      <c r="D30" s="12">
        <v>1364</v>
      </c>
      <c r="E30" s="12">
        <v>1189</v>
      </c>
      <c r="F30" s="13">
        <f t="shared" si="0"/>
        <v>-12.829912023460409</v>
      </c>
      <c r="G30" s="1"/>
      <c r="H30" s="1"/>
      <c r="I30" s="1"/>
    </row>
    <row r="31" spans="1:9" x14ac:dyDescent="0.25">
      <c r="A31" s="8" t="s">
        <v>65</v>
      </c>
      <c r="B31" s="9">
        <v>232</v>
      </c>
      <c r="C31" s="9">
        <v>241</v>
      </c>
      <c r="D31" s="9">
        <v>2466</v>
      </c>
      <c r="E31" s="9">
        <v>2632</v>
      </c>
      <c r="F31" s="10">
        <f t="shared" si="0"/>
        <v>6.7315490673154841</v>
      </c>
      <c r="G31" s="1"/>
      <c r="H31" s="1"/>
      <c r="I31" s="1"/>
    </row>
    <row r="32" spans="1:9" x14ac:dyDescent="0.25">
      <c r="A32" s="11" t="s">
        <v>66</v>
      </c>
      <c r="B32" s="12">
        <v>635</v>
      </c>
      <c r="C32" s="12">
        <v>632</v>
      </c>
      <c r="D32" s="12">
        <v>6570</v>
      </c>
      <c r="E32" s="12">
        <v>6760</v>
      </c>
      <c r="F32" s="13">
        <f t="shared" si="0"/>
        <v>2.8919330289193255</v>
      </c>
      <c r="G32" s="1"/>
      <c r="H32" s="1"/>
      <c r="I32" s="1"/>
    </row>
    <row r="33" spans="1:9" x14ac:dyDescent="0.25">
      <c r="A33" s="8" t="s">
        <v>67</v>
      </c>
      <c r="B33" s="9">
        <v>190</v>
      </c>
      <c r="C33" s="9">
        <v>191</v>
      </c>
      <c r="D33" s="9">
        <v>2199</v>
      </c>
      <c r="E33" s="9">
        <v>2303</v>
      </c>
      <c r="F33" s="10">
        <f t="shared" si="0"/>
        <v>4.7294224647567091</v>
      </c>
      <c r="G33" s="1"/>
      <c r="H33" s="1"/>
      <c r="I33" s="1"/>
    </row>
    <row r="34" spans="1:9" x14ac:dyDescent="0.25">
      <c r="A34" s="11" t="s">
        <v>68</v>
      </c>
      <c r="B34" s="12">
        <v>30</v>
      </c>
      <c r="C34" s="12">
        <v>33</v>
      </c>
      <c r="D34" s="12">
        <v>336</v>
      </c>
      <c r="E34" s="12">
        <v>298</v>
      </c>
      <c r="F34" s="13">
        <f t="shared" si="0"/>
        <v>-11.30952380952381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10448</v>
      </c>
      <c r="C35" s="15">
        <f t="shared" ref="C35:E35" si="1">SUM(C7:C34)</f>
        <v>10611</v>
      </c>
      <c r="D35" s="15">
        <f t="shared" si="1"/>
        <v>112342</v>
      </c>
      <c r="E35" s="15">
        <f t="shared" si="1"/>
        <v>121452</v>
      </c>
      <c r="F35" s="16">
        <f t="shared" si="0"/>
        <v>8.1091666518310177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1441</v>
      </c>
      <c r="C38" s="41">
        <f>D7</f>
        <v>1322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24056</v>
      </c>
      <c r="G38" s="42">
        <f>LOOKUP(E38,$A$38:$A$65,$C$38:$C$65)</f>
        <v>20498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1331</v>
      </c>
      <c r="C39" s="41">
        <f t="shared" ref="C39:C65" si="5">D8</f>
        <v>1331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16418</v>
      </c>
      <c r="G39" s="42">
        <f t="shared" ref="G39:G65" si="8">LOOKUP(E39,$A$38:$A$65,$C$38:$C$65)</f>
        <v>16141</v>
      </c>
    </row>
    <row r="40" spans="1:9" x14ac:dyDescent="0.25">
      <c r="A40" s="42" t="str">
        <f t="shared" si="3"/>
        <v>ALMERIA</v>
      </c>
      <c r="B40" s="41">
        <f t="shared" si="4"/>
        <v>2295</v>
      </c>
      <c r="C40" s="41">
        <f t="shared" si="5"/>
        <v>2181</v>
      </c>
      <c r="D40" s="41">
        <f t="shared" si="6"/>
        <v>11</v>
      </c>
      <c r="E40" s="42" t="str">
        <f t="shared" si="2"/>
        <v>CEUTA</v>
      </c>
      <c r="F40" s="42">
        <f t="shared" si="7"/>
        <v>13195</v>
      </c>
      <c r="G40" s="42">
        <f t="shared" si="8"/>
        <v>9489</v>
      </c>
    </row>
    <row r="41" spans="1:9" x14ac:dyDescent="0.25">
      <c r="A41" s="42" t="str">
        <f t="shared" si="3"/>
        <v>AVILES</v>
      </c>
      <c r="B41" s="41">
        <f t="shared" si="4"/>
        <v>916</v>
      </c>
      <c r="C41" s="41">
        <f t="shared" si="5"/>
        <v>936</v>
      </c>
      <c r="D41" s="41">
        <f t="shared" si="6"/>
        <v>26</v>
      </c>
      <c r="E41" s="42" t="str">
        <f t="shared" si="2"/>
        <v>BALEARES</v>
      </c>
      <c r="F41" s="42">
        <f t="shared" si="7"/>
        <v>10698</v>
      </c>
      <c r="G41" s="42">
        <f t="shared" si="8"/>
        <v>10860</v>
      </c>
    </row>
    <row r="42" spans="1:9" x14ac:dyDescent="0.25">
      <c r="A42" s="42" t="str">
        <f t="shared" si="3"/>
        <v>BAHIA DE ALGECIRAS</v>
      </c>
      <c r="B42" s="41">
        <f t="shared" si="4"/>
        <v>24056</v>
      </c>
      <c r="C42" s="41">
        <f t="shared" si="5"/>
        <v>20498</v>
      </c>
      <c r="D42" s="41">
        <f t="shared" si="6"/>
        <v>1</v>
      </c>
      <c r="E42" s="42" t="str">
        <f t="shared" si="2"/>
        <v>LAS PALMAS</v>
      </c>
      <c r="F42" s="42">
        <f t="shared" si="7"/>
        <v>9899</v>
      </c>
      <c r="G42" s="42">
        <f t="shared" si="8"/>
        <v>9609</v>
      </c>
    </row>
    <row r="43" spans="1:9" x14ac:dyDescent="0.25">
      <c r="A43" s="42" t="str">
        <f t="shared" si="3"/>
        <v>BAHIA DE CADIZ</v>
      </c>
      <c r="B43" s="41">
        <f t="shared" si="4"/>
        <v>1720</v>
      </c>
      <c r="C43" s="41">
        <f t="shared" si="5"/>
        <v>1626</v>
      </c>
      <c r="D43" s="41">
        <f t="shared" si="6"/>
        <v>13</v>
      </c>
      <c r="E43" s="42" t="str">
        <f t="shared" si="2"/>
        <v>BARCELONA</v>
      </c>
      <c r="F43" s="42">
        <f t="shared" si="7"/>
        <v>9285</v>
      </c>
      <c r="G43" s="42">
        <f t="shared" si="8"/>
        <v>8859</v>
      </c>
    </row>
    <row r="44" spans="1:9" x14ac:dyDescent="0.25">
      <c r="A44" s="42" t="str">
        <f t="shared" si="3"/>
        <v>BALEARES</v>
      </c>
      <c r="B44" s="41">
        <f t="shared" si="4"/>
        <v>10698</v>
      </c>
      <c r="C44" s="41">
        <f t="shared" si="5"/>
        <v>10860</v>
      </c>
      <c r="D44" s="41">
        <f t="shared" si="6"/>
        <v>4</v>
      </c>
      <c r="E44" s="42" t="str">
        <f t="shared" si="2"/>
        <v>VALENCIA</v>
      </c>
      <c r="F44" s="42">
        <f t="shared" si="7"/>
        <v>6760</v>
      </c>
      <c r="G44" s="42">
        <f t="shared" si="8"/>
        <v>6570</v>
      </c>
    </row>
    <row r="45" spans="1:9" x14ac:dyDescent="0.25">
      <c r="A45" s="42" t="str">
        <f t="shared" si="3"/>
        <v>BARCELONA</v>
      </c>
      <c r="B45" s="41">
        <f t="shared" si="4"/>
        <v>9285</v>
      </c>
      <c r="C45" s="41">
        <f t="shared" si="5"/>
        <v>8859</v>
      </c>
      <c r="D45" s="41">
        <f t="shared" si="6"/>
        <v>6</v>
      </c>
      <c r="E45" s="42" t="str">
        <f t="shared" si="2"/>
        <v>BILBAO</v>
      </c>
      <c r="F45" s="42">
        <f t="shared" si="7"/>
        <v>3252</v>
      </c>
      <c r="G45" s="42">
        <f t="shared" si="8"/>
        <v>3386</v>
      </c>
    </row>
    <row r="46" spans="1:9" x14ac:dyDescent="0.25">
      <c r="A46" s="42" t="str">
        <f t="shared" si="3"/>
        <v>BILBAO</v>
      </c>
      <c r="B46" s="41">
        <f t="shared" si="4"/>
        <v>3252</v>
      </c>
      <c r="C46" s="41">
        <f t="shared" si="5"/>
        <v>3386</v>
      </c>
      <c r="D46" s="41">
        <f t="shared" si="6"/>
        <v>8</v>
      </c>
      <c r="E46" s="42" t="str">
        <f t="shared" si="2"/>
        <v>TARRAGONA</v>
      </c>
      <c r="F46" s="42">
        <f t="shared" si="7"/>
        <v>2632</v>
      </c>
      <c r="G46" s="42">
        <f t="shared" si="8"/>
        <v>2466</v>
      </c>
    </row>
    <row r="47" spans="1:9" x14ac:dyDescent="0.25">
      <c r="A47" s="42" t="str">
        <f t="shared" si="3"/>
        <v>CARTAGENA</v>
      </c>
      <c r="B47" s="41">
        <f t="shared" si="4"/>
        <v>1379</v>
      </c>
      <c r="C47" s="41">
        <f t="shared" si="5"/>
        <v>1558</v>
      </c>
      <c r="D47" s="41">
        <f t="shared" si="6"/>
        <v>17</v>
      </c>
      <c r="E47" s="42" t="str">
        <f t="shared" si="2"/>
        <v>VIGO</v>
      </c>
      <c r="F47" s="42">
        <f t="shared" si="7"/>
        <v>2303</v>
      </c>
      <c r="G47" s="42">
        <f t="shared" si="8"/>
        <v>2199</v>
      </c>
    </row>
    <row r="48" spans="1:9" x14ac:dyDescent="0.25">
      <c r="A48" s="42" t="str">
        <f t="shared" si="3"/>
        <v>CASTELLON</v>
      </c>
      <c r="B48" s="41">
        <f t="shared" si="4"/>
        <v>1345</v>
      </c>
      <c r="C48" s="41">
        <f t="shared" si="5"/>
        <v>1179</v>
      </c>
      <c r="D48" s="41">
        <f t="shared" si="6"/>
        <v>18</v>
      </c>
      <c r="E48" s="42" t="str">
        <f t="shared" si="2"/>
        <v>ALMERIA</v>
      </c>
      <c r="F48" s="42">
        <f t="shared" si="7"/>
        <v>2295</v>
      </c>
      <c r="G48" s="42">
        <f t="shared" si="8"/>
        <v>2181</v>
      </c>
    </row>
    <row r="49" spans="1:7" x14ac:dyDescent="0.25">
      <c r="A49" s="42" t="str">
        <f t="shared" si="3"/>
        <v>CEUTA</v>
      </c>
      <c r="B49" s="41">
        <f t="shared" si="4"/>
        <v>13195</v>
      </c>
      <c r="C49" s="41">
        <f t="shared" si="5"/>
        <v>9489</v>
      </c>
      <c r="D49" s="41">
        <f t="shared" si="6"/>
        <v>3</v>
      </c>
      <c r="E49" s="42" t="str">
        <f t="shared" si="2"/>
        <v>MALAGA</v>
      </c>
      <c r="F49" s="42">
        <f t="shared" si="7"/>
        <v>1866</v>
      </c>
      <c r="G49" s="42">
        <f t="shared" si="8"/>
        <v>1714</v>
      </c>
    </row>
    <row r="50" spans="1:7" x14ac:dyDescent="0.25">
      <c r="A50" s="42" t="str">
        <f t="shared" si="3"/>
        <v>FERROL-SAN CIBRAO</v>
      </c>
      <c r="B50" s="41">
        <f t="shared" si="4"/>
        <v>1186</v>
      </c>
      <c r="C50" s="41">
        <f t="shared" si="5"/>
        <v>1038</v>
      </c>
      <c r="D50" s="41">
        <f t="shared" si="6"/>
        <v>23</v>
      </c>
      <c r="E50" s="42" t="str">
        <f t="shared" si="2"/>
        <v>BAHIA DE CADIZ</v>
      </c>
      <c r="F50" s="42">
        <f t="shared" si="7"/>
        <v>1720</v>
      </c>
      <c r="G50" s="42">
        <f t="shared" si="8"/>
        <v>1626</v>
      </c>
    </row>
    <row r="51" spans="1:7" x14ac:dyDescent="0.25">
      <c r="A51" s="42" t="str">
        <f t="shared" si="3"/>
        <v>GIJON</v>
      </c>
      <c r="B51" s="41">
        <f t="shared" si="4"/>
        <v>1001</v>
      </c>
      <c r="C51" s="41">
        <f t="shared" si="5"/>
        <v>935</v>
      </c>
      <c r="D51" s="41">
        <f t="shared" si="6"/>
        <v>25</v>
      </c>
      <c r="E51" s="42" t="str">
        <f t="shared" si="2"/>
        <v>HUELVA</v>
      </c>
      <c r="F51" s="42">
        <f t="shared" si="7"/>
        <v>1548</v>
      </c>
      <c r="G51" s="42">
        <f t="shared" si="8"/>
        <v>1438</v>
      </c>
    </row>
    <row r="52" spans="1:7" x14ac:dyDescent="0.25">
      <c r="A52" s="42" t="str">
        <f t="shared" si="3"/>
        <v>HUELVA</v>
      </c>
      <c r="B52" s="41">
        <f t="shared" si="4"/>
        <v>1548</v>
      </c>
      <c r="C52" s="41">
        <f t="shared" si="5"/>
        <v>1438</v>
      </c>
      <c r="D52" s="41">
        <f t="shared" si="6"/>
        <v>14</v>
      </c>
      <c r="E52" s="42" t="str">
        <f t="shared" si="2"/>
        <v>A CORUÑA</v>
      </c>
      <c r="F52" s="42">
        <f t="shared" si="7"/>
        <v>1441</v>
      </c>
      <c r="G52" s="42">
        <f t="shared" si="8"/>
        <v>1322</v>
      </c>
    </row>
    <row r="53" spans="1:7" x14ac:dyDescent="0.25">
      <c r="A53" s="42" t="str">
        <f t="shared" si="3"/>
        <v>LAS PALMAS</v>
      </c>
      <c r="B53" s="41">
        <f t="shared" si="4"/>
        <v>9899</v>
      </c>
      <c r="C53" s="41">
        <f t="shared" si="5"/>
        <v>9609</v>
      </c>
      <c r="D53" s="41">
        <f t="shared" si="6"/>
        <v>5</v>
      </c>
      <c r="E53" s="42" t="str">
        <f t="shared" si="2"/>
        <v>SANTANDER</v>
      </c>
      <c r="F53" s="42">
        <f t="shared" si="7"/>
        <v>1388</v>
      </c>
      <c r="G53" s="42">
        <f t="shared" si="8"/>
        <v>1414</v>
      </c>
    </row>
    <row r="54" spans="1:7" x14ac:dyDescent="0.25">
      <c r="A54" s="42" t="str">
        <f t="shared" si="3"/>
        <v>MALAGA</v>
      </c>
      <c r="B54" s="41">
        <f t="shared" si="4"/>
        <v>1866</v>
      </c>
      <c r="C54" s="41">
        <f t="shared" si="5"/>
        <v>1714</v>
      </c>
      <c r="D54" s="41">
        <f t="shared" si="6"/>
        <v>12</v>
      </c>
      <c r="E54" s="42" t="str">
        <f t="shared" si="2"/>
        <v>CARTAGENA</v>
      </c>
      <c r="F54" s="42">
        <f t="shared" si="7"/>
        <v>1379</v>
      </c>
      <c r="G54" s="42">
        <f t="shared" si="8"/>
        <v>1558</v>
      </c>
    </row>
    <row r="55" spans="1:7" x14ac:dyDescent="0.25">
      <c r="A55" s="42" t="str">
        <f t="shared" si="3"/>
        <v>MARIN Y RIA DE PONTEVEDRA</v>
      </c>
      <c r="B55" s="41">
        <f t="shared" si="4"/>
        <v>1068</v>
      </c>
      <c r="C55" s="41">
        <f t="shared" si="5"/>
        <v>976</v>
      </c>
      <c r="D55" s="41">
        <f t="shared" si="6"/>
        <v>24</v>
      </c>
      <c r="E55" s="42" t="str">
        <f t="shared" si="2"/>
        <v>CASTELLON</v>
      </c>
      <c r="F55" s="42">
        <f t="shared" ref="F55:F65" si="9">LOOKUP(E55,$A$38:$A$65,$B$38:$B$65)</f>
        <v>1345</v>
      </c>
      <c r="G55" s="42">
        <f t="shared" si="8"/>
        <v>1179</v>
      </c>
    </row>
    <row r="56" spans="1:7" x14ac:dyDescent="0.25">
      <c r="A56" s="42" t="str">
        <f t="shared" si="3"/>
        <v>MELILLA</v>
      </c>
      <c r="B56" s="41">
        <f t="shared" si="4"/>
        <v>1246</v>
      </c>
      <c r="C56" s="41">
        <f t="shared" si="5"/>
        <v>1063</v>
      </c>
      <c r="D56" s="41">
        <f t="shared" si="6"/>
        <v>21</v>
      </c>
      <c r="E56" s="42" t="str">
        <f t="shared" si="2"/>
        <v>ALICANTE</v>
      </c>
      <c r="F56" s="42">
        <f t="shared" si="9"/>
        <v>1331</v>
      </c>
      <c r="G56" s="42">
        <f t="shared" si="8"/>
        <v>1331</v>
      </c>
    </row>
    <row r="57" spans="1:7" x14ac:dyDescent="0.25">
      <c r="A57" s="42" t="str">
        <f t="shared" si="3"/>
        <v>MOTRIL</v>
      </c>
      <c r="B57" s="41">
        <f t="shared" si="4"/>
        <v>410</v>
      </c>
      <c r="C57" s="41">
        <f t="shared" si="5"/>
        <v>433</v>
      </c>
      <c r="D57" s="41">
        <f t="shared" si="6"/>
        <v>27</v>
      </c>
      <c r="E57" s="42" t="str">
        <f t="shared" si="2"/>
        <v>PASAIA</v>
      </c>
      <c r="F57" s="42">
        <f t="shared" si="9"/>
        <v>1327</v>
      </c>
      <c r="G57" s="42">
        <f t="shared" si="8"/>
        <v>1421</v>
      </c>
    </row>
    <row r="58" spans="1:7" x14ac:dyDescent="0.25">
      <c r="A58" s="42" t="str">
        <f t="shared" si="3"/>
        <v>PASAIA</v>
      </c>
      <c r="B58" s="41">
        <f t="shared" si="4"/>
        <v>1327</v>
      </c>
      <c r="C58" s="41">
        <f t="shared" si="5"/>
        <v>1421</v>
      </c>
      <c r="D58" s="41">
        <f t="shared" si="6"/>
        <v>20</v>
      </c>
      <c r="E58" s="42" t="str">
        <f t="shared" si="2"/>
        <v>MELILLA</v>
      </c>
      <c r="F58" s="42">
        <f t="shared" si="9"/>
        <v>1246</v>
      </c>
      <c r="G58" s="42">
        <f t="shared" si="8"/>
        <v>1063</v>
      </c>
    </row>
    <row r="59" spans="1:7" x14ac:dyDescent="0.25">
      <c r="A59" s="42" t="str">
        <f t="shared" si="3"/>
        <v>SANTA CRUZ DE TENERIFE</v>
      </c>
      <c r="B59" s="41">
        <f t="shared" si="4"/>
        <v>16418</v>
      </c>
      <c r="C59" s="41">
        <f t="shared" si="5"/>
        <v>16141</v>
      </c>
      <c r="D59" s="41">
        <f t="shared" si="6"/>
        <v>2</v>
      </c>
      <c r="E59" s="42" t="str">
        <f t="shared" si="2"/>
        <v>SEVILLA</v>
      </c>
      <c r="F59" s="42">
        <f t="shared" si="9"/>
        <v>1189</v>
      </c>
      <c r="G59" s="42">
        <f t="shared" si="8"/>
        <v>1364</v>
      </c>
    </row>
    <row r="60" spans="1:7" x14ac:dyDescent="0.25">
      <c r="A60" s="42" t="str">
        <f t="shared" si="3"/>
        <v>SANTANDER</v>
      </c>
      <c r="B60" s="41">
        <f t="shared" si="4"/>
        <v>1388</v>
      </c>
      <c r="C60" s="41">
        <f t="shared" si="5"/>
        <v>1414</v>
      </c>
      <c r="D60" s="41">
        <f t="shared" si="6"/>
        <v>16</v>
      </c>
      <c r="E60" s="42" t="str">
        <f t="shared" si="2"/>
        <v>FERROL-SAN CIBRAO</v>
      </c>
      <c r="F60" s="42">
        <f t="shared" si="9"/>
        <v>1186</v>
      </c>
      <c r="G60" s="42">
        <f t="shared" si="8"/>
        <v>1038</v>
      </c>
    </row>
    <row r="61" spans="1:7" x14ac:dyDescent="0.25">
      <c r="A61" s="42" t="str">
        <f t="shared" si="3"/>
        <v>SEVILLA</v>
      </c>
      <c r="B61" s="41">
        <f t="shared" si="4"/>
        <v>1189</v>
      </c>
      <c r="C61" s="41">
        <f t="shared" si="5"/>
        <v>1364</v>
      </c>
      <c r="D61" s="41">
        <f t="shared" si="6"/>
        <v>22</v>
      </c>
      <c r="E61" s="42" t="str">
        <f t="shared" si="2"/>
        <v>MARIN Y RIA DE PONTEVEDRA</v>
      </c>
      <c r="F61" s="42">
        <f t="shared" si="9"/>
        <v>1068</v>
      </c>
      <c r="G61" s="42">
        <f t="shared" si="8"/>
        <v>976</v>
      </c>
    </row>
    <row r="62" spans="1:7" x14ac:dyDescent="0.25">
      <c r="A62" s="42" t="str">
        <f t="shared" si="3"/>
        <v>TARRAGONA</v>
      </c>
      <c r="B62" s="41">
        <f t="shared" si="4"/>
        <v>2632</v>
      </c>
      <c r="C62" s="41">
        <f t="shared" si="5"/>
        <v>2466</v>
      </c>
      <c r="D62" s="41">
        <f t="shared" si="6"/>
        <v>9</v>
      </c>
      <c r="E62" s="42" t="str">
        <f t="shared" si="2"/>
        <v>GIJON</v>
      </c>
      <c r="F62" s="42">
        <f t="shared" si="9"/>
        <v>1001</v>
      </c>
      <c r="G62" s="42">
        <f t="shared" si="8"/>
        <v>935</v>
      </c>
    </row>
    <row r="63" spans="1:7" x14ac:dyDescent="0.25">
      <c r="A63" s="42" t="str">
        <f t="shared" si="3"/>
        <v>VALENCIA</v>
      </c>
      <c r="B63" s="41">
        <f t="shared" si="4"/>
        <v>6760</v>
      </c>
      <c r="C63" s="41">
        <f t="shared" si="5"/>
        <v>6570</v>
      </c>
      <c r="D63" s="41">
        <f t="shared" si="6"/>
        <v>7</v>
      </c>
      <c r="E63" s="42" t="str">
        <f t="shared" si="2"/>
        <v>AVILES</v>
      </c>
      <c r="F63" s="42">
        <f t="shared" si="9"/>
        <v>916</v>
      </c>
      <c r="G63" s="42">
        <f t="shared" si="8"/>
        <v>936</v>
      </c>
    </row>
    <row r="64" spans="1:7" x14ac:dyDescent="0.25">
      <c r="A64" s="42" t="str">
        <f t="shared" si="3"/>
        <v>VIGO</v>
      </c>
      <c r="B64" s="41">
        <f t="shared" si="4"/>
        <v>2303</v>
      </c>
      <c r="C64" s="41">
        <f t="shared" si="5"/>
        <v>2199</v>
      </c>
      <c r="D64" s="41">
        <f t="shared" si="6"/>
        <v>10</v>
      </c>
      <c r="E64" s="42" t="str">
        <f t="shared" si="2"/>
        <v>MOTRIL</v>
      </c>
      <c r="F64" s="42">
        <f t="shared" si="9"/>
        <v>410</v>
      </c>
      <c r="G64" s="42">
        <f t="shared" si="8"/>
        <v>433</v>
      </c>
    </row>
    <row r="65" spans="1:7" x14ac:dyDescent="0.25">
      <c r="A65" s="42" t="str">
        <f t="shared" si="3"/>
        <v>VILAGARCIA</v>
      </c>
      <c r="B65" s="41">
        <f t="shared" si="4"/>
        <v>298</v>
      </c>
      <c r="C65" s="41">
        <f t="shared" si="5"/>
        <v>336</v>
      </c>
      <c r="D65" s="41">
        <f t="shared" si="6"/>
        <v>28</v>
      </c>
      <c r="E65" s="42" t="str">
        <f t="shared" si="2"/>
        <v>VILAGARCIA</v>
      </c>
      <c r="F65" s="42">
        <f t="shared" si="9"/>
        <v>298</v>
      </c>
      <c r="G65" s="42">
        <f t="shared" si="8"/>
        <v>336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862713</v>
      </c>
      <c r="C7" s="9">
        <v>1512421</v>
      </c>
      <c r="D7" s="9">
        <v>11105826</v>
      </c>
      <c r="E7" s="9">
        <v>12285784</v>
      </c>
      <c r="F7" s="10">
        <f>((E7*100)/D7)-100</f>
        <v>10.624675733259281</v>
      </c>
      <c r="G7" s="1"/>
      <c r="H7" s="1"/>
      <c r="I7" s="1"/>
    </row>
    <row r="8" spans="1:12" x14ac:dyDescent="0.25">
      <c r="A8" s="11" t="s">
        <v>42</v>
      </c>
      <c r="B8" s="12">
        <v>1108609</v>
      </c>
      <c r="C8" s="12">
        <v>1208039</v>
      </c>
      <c r="D8" s="12">
        <v>14034424</v>
      </c>
      <c r="E8" s="12">
        <v>14134376</v>
      </c>
      <c r="F8" s="13">
        <f t="shared" ref="F8:F35" si="0">((E8*100)/D8)-100</f>
        <v>0.71219167954453155</v>
      </c>
      <c r="G8" s="1"/>
      <c r="H8" s="1"/>
      <c r="I8" s="1"/>
    </row>
    <row r="9" spans="1:12" x14ac:dyDescent="0.25">
      <c r="A9" s="8" t="s">
        <v>43</v>
      </c>
      <c r="B9" s="9">
        <v>2590065</v>
      </c>
      <c r="C9" s="9">
        <v>2451001</v>
      </c>
      <c r="D9" s="9">
        <v>27261844</v>
      </c>
      <c r="E9" s="9">
        <v>30080804</v>
      </c>
      <c r="F9" s="10">
        <f t="shared" si="0"/>
        <v>10.340313003038233</v>
      </c>
      <c r="G9" s="1"/>
      <c r="H9" s="1"/>
      <c r="I9" s="1"/>
    </row>
    <row r="10" spans="1:12" x14ac:dyDescent="0.25">
      <c r="A10" s="11" t="s">
        <v>44</v>
      </c>
      <c r="B10" s="12">
        <v>402943</v>
      </c>
      <c r="C10" s="12">
        <v>421028</v>
      </c>
      <c r="D10" s="12">
        <v>5652726</v>
      </c>
      <c r="E10" s="12">
        <v>5265883</v>
      </c>
      <c r="F10" s="13">
        <f t="shared" si="0"/>
        <v>-6.843476934845242</v>
      </c>
      <c r="G10" s="1"/>
      <c r="H10" s="1"/>
      <c r="I10" s="1"/>
    </row>
    <row r="11" spans="1:12" x14ac:dyDescent="0.25">
      <c r="A11" s="8" t="s">
        <v>45</v>
      </c>
      <c r="B11" s="9">
        <v>19884885</v>
      </c>
      <c r="C11" s="9">
        <v>21038934</v>
      </c>
      <c r="D11" s="9">
        <v>218731306</v>
      </c>
      <c r="E11" s="9">
        <v>239693931</v>
      </c>
      <c r="F11" s="10">
        <f t="shared" si="0"/>
        <v>9.5837332951324328</v>
      </c>
      <c r="G11" s="1"/>
      <c r="H11" s="1"/>
      <c r="I11" s="1"/>
    </row>
    <row r="12" spans="1:12" x14ac:dyDescent="0.25">
      <c r="A12" s="11" t="s">
        <v>46</v>
      </c>
      <c r="B12" s="12">
        <v>2009173</v>
      </c>
      <c r="C12" s="12">
        <v>2352560</v>
      </c>
      <c r="D12" s="12">
        <v>22186149</v>
      </c>
      <c r="E12" s="12">
        <v>22073409</v>
      </c>
      <c r="F12" s="13">
        <f t="shared" si="0"/>
        <v>-0.50815488528451169</v>
      </c>
      <c r="G12" s="1"/>
      <c r="H12" s="1"/>
      <c r="I12" s="1"/>
    </row>
    <row r="13" spans="1:12" x14ac:dyDescent="0.25">
      <c r="A13" s="8" t="s">
        <v>47</v>
      </c>
      <c r="B13" s="9">
        <v>8250964</v>
      </c>
      <c r="C13" s="9">
        <v>10048822</v>
      </c>
      <c r="D13" s="9">
        <v>121166820</v>
      </c>
      <c r="E13" s="9">
        <v>134167815</v>
      </c>
      <c r="F13" s="10">
        <f t="shared" si="0"/>
        <v>10.72983098838445</v>
      </c>
      <c r="G13" s="1"/>
      <c r="H13" s="1"/>
      <c r="I13" s="1"/>
    </row>
    <row r="14" spans="1:12" x14ac:dyDescent="0.25">
      <c r="A14" s="11" t="s">
        <v>48</v>
      </c>
      <c r="B14" s="12">
        <v>17305589</v>
      </c>
      <c r="C14" s="12">
        <v>20888873</v>
      </c>
      <c r="D14" s="12">
        <v>200815806</v>
      </c>
      <c r="E14" s="12">
        <v>222599860</v>
      </c>
      <c r="F14" s="13">
        <f t="shared" si="0"/>
        <v>10.847778585715503</v>
      </c>
      <c r="G14" s="1"/>
      <c r="H14" s="1"/>
      <c r="I14" s="1"/>
    </row>
    <row r="15" spans="1:12" x14ac:dyDescent="0.25">
      <c r="A15" s="8" t="s">
        <v>49</v>
      </c>
      <c r="B15" s="9">
        <v>3992757</v>
      </c>
      <c r="C15" s="9">
        <v>3805790</v>
      </c>
      <c r="D15" s="9">
        <v>45397336</v>
      </c>
      <c r="E15" s="9">
        <v>42747257</v>
      </c>
      <c r="F15" s="10">
        <f t="shared" si="0"/>
        <v>-5.8375209505685461</v>
      </c>
      <c r="G15" s="1"/>
      <c r="H15" s="1"/>
      <c r="I15" s="1"/>
    </row>
    <row r="16" spans="1:12" x14ac:dyDescent="0.25">
      <c r="A16" s="11" t="s">
        <v>50</v>
      </c>
      <c r="B16" s="12">
        <v>2021100</v>
      </c>
      <c r="C16" s="12">
        <v>2437339</v>
      </c>
      <c r="D16" s="12">
        <v>25605677</v>
      </c>
      <c r="E16" s="12">
        <v>23896748</v>
      </c>
      <c r="F16" s="13">
        <f t="shared" si="0"/>
        <v>-6.6740238893117265</v>
      </c>
      <c r="G16" s="1"/>
      <c r="H16" s="1"/>
      <c r="I16" s="1"/>
    </row>
    <row r="17" spans="1:9" x14ac:dyDescent="0.25">
      <c r="A17" s="8" t="s">
        <v>51</v>
      </c>
      <c r="B17" s="9">
        <v>1068597</v>
      </c>
      <c r="C17" s="9">
        <v>1198336</v>
      </c>
      <c r="D17" s="9">
        <v>11088410</v>
      </c>
      <c r="E17" s="9">
        <v>12299111</v>
      </c>
      <c r="F17" s="10">
        <f t="shared" si="0"/>
        <v>10.91861682603728</v>
      </c>
      <c r="G17" s="1"/>
      <c r="H17" s="1"/>
      <c r="I17" s="1"/>
    </row>
    <row r="18" spans="1:9" x14ac:dyDescent="0.25">
      <c r="A18" s="11" t="s">
        <v>52</v>
      </c>
      <c r="B18" s="12">
        <v>6249409</v>
      </c>
      <c r="C18" s="12">
        <v>6185648</v>
      </c>
      <c r="D18" s="12">
        <v>54337421</v>
      </c>
      <c r="E18" s="12">
        <v>69610703</v>
      </c>
      <c r="F18" s="13">
        <f t="shared" si="0"/>
        <v>28.108220299966035</v>
      </c>
      <c r="G18" s="1"/>
      <c r="H18" s="1"/>
      <c r="I18" s="1"/>
    </row>
    <row r="19" spans="1:9" x14ac:dyDescent="0.25">
      <c r="A19" s="8" t="s">
        <v>53</v>
      </c>
      <c r="B19" s="9">
        <v>970140</v>
      </c>
      <c r="C19" s="9">
        <v>1022745</v>
      </c>
      <c r="D19" s="9">
        <v>9552267</v>
      </c>
      <c r="E19" s="9">
        <v>11377668</v>
      </c>
      <c r="F19" s="10">
        <f t="shared" si="0"/>
        <v>19.109610315540806</v>
      </c>
      <c r="G19" s="1"/>
      <c r="H19" s="1"/>
      <c r="I19" s="1"/>
    </row>
    <row r="20" spans="1:9" x14ac:dyDescent="0.25">
      <c r="A20" s="11" t="s">
        <v>54</v>
      </c>
      <c r="B20" s="12">
        <v>1250159</v>
      </c>
      <c r="C20" s="12">
        <v>1217628</v>
      </c>
      <c r="D20" s="12">
        <v>12854143</v>
      </c>
      <c r="E20" s="12">
        <v>12980553</v>
      </c>
      <c r="F20" s="13">
        <f t="shared" si="0"/>
        <v>0.98341834224187608</v>
      </c>
      <c r="G20" s="1"/>
      <c r="H20" s="1"/>
      <c r="I20" s="1"/>
    </row>
    <row r="21" spans="1:9" x14ac:dyDescent="0.25">
      <c r="A21" s="8" t="s">
        <v>55</v>
      </c>
      <c r="B21" s="9">
        <v>1845547</v>
      </c>
      <c r="C21" s="9">
        <v>1578737</v>
      </c>
      <c r="D21" s="9">
        <v>19420229</v>
      </c>
      <c r="E21" s="9">
        <v>19199277</v>
      </c>
      <c r="F21" s="10">
        <f t="shared" si="0"/>
        <v>-1.1377414756540674</v>
      </c>
      <c r="G21" s="1"/>
      <c r="H21" s="1"/>
      <c r="I21" s="1"/>
    </row>
    <row r="22" spans="1:9" x14ac:dyDescent="0.25">
      <c r="A22" s="11" t="s">
        <v>56</v>
      </c>
      <c r="B22" s="12">
        <v>13230502</v>
      </c>
      <c r="C22" s="12">
        <v>14211689</v>
      </c>
      <c r="D22" s="12">
        <v>123687725</v>
      </c>
      <c r="E22" s="12">
        <v>130676790</v>
      </c>
      <c r="F22" s="13">
        <f t="shared" si="0"/>
        <v>5.6505728438290816</v>
      </c>
      <c r="G22" s="1"/>
      <c r="H22" s="1"/>
      <c r="I22" s="1"/>
    </row>
    <row r="23" spans="1:9" x14ac:dyDescent="0.25">
      <c r="A23" s="8" t="s">
        <v>57</v>
      </c>
      <c r="B23" s="9">
        <v>3724925</v>
      </c>
      <c r="C23" s="9">
        <v>3594039</v>
      </c>
      <c r="D23" s="9">
        <v>29564639</v>
      </c>
      <c r="E23" s="9">
        <v>36586282</v>
      </c>
      <c r="F23" s="10">
        <f t="shared" si="0"/>
        <v>23.750139482508146</v>
      </c>
      <c r="G23" s="1"/>
      <c r="H23" s="1"/>
      <c r="I23" s="1"/>
    </row>
    <row r="24" spans="1:9" x14ac:dyDescent="0.25">
      <c r="A24" s="11" t="s">
        <v>58</v>
      </c>
      <c r="B24" s="12">
        <v>283344</v>
      </c>
      <c r="C24" s="12">
        <v>323957</v>
      </c>
      <c r="D24" s="12">
        <v>2657746</v>
      </c>
      <c r="E24" s="12">
        <v>3252381</v>
      </c>
      <c r="F24" s="13">
        <f t="shared" si="0"/>
        <v>22.373657979355443</v>
      </c>
      <c r="G24" s="1"/>
      <c r="H24" s="1"/>
      <c r="I24" s="1"/>
    </row>
    <row r="25" spans="1:9" x14ac:dyDescent="0.25">
      <c r="A25" s="8" t="s">
        <v>59</v>
      </c>
      <c r="B25" s="9">
        <v>1144956</v>
      </c>
      <c r="C25" s="9">
        <v>1084653</v>
      </c>
      <c r="D25" s="9">
        <v>10128549</v>
      </c>
      <c r="E25" s="9">
        <v>14222432</v>
      </c>
      <c r="F25" s="10">
        <f t="shared" si="0"/>
        <v>40.419244651923975</v>
      </c>
      <c r="G25" s="1"/>
      <c r="H25" s="1"/>
      <c r="I25" s="1"/>
    </row>
    <row r="26" spans="1:9" x14ac:dyDescent="0.25">
      <c r="A26" s="11" t="s">
        <v>60</v>
      </c>
      <c r="B26" s="12">
        <v>305855</v>
      </c>
      <c r="C26" s="12">
        <v>216141</v>
      </c>
      <c r="D26" s="12">
        <v>3674802</v>
      </c>
      <c r="E26" s="12">
        <v>3472523</v>
      </c>
      <c r="F26" s="13">
        <f t="shared" si="0"/>
        <v>-5.5044870444720573</v>
      </c>
      <c r="G26" s="1"/>
      <c r="H26" s="1"/>
      <c r="I26" s="1"/>
    </row>
    <row r="27" spans="1:9" x14ac:dyDescent="0.25">
      <c r="A27" s="8" t="s">
        <v>61</v>
      </c>
      <c r="B27" s="9">
        <v>734244</v>
      </c>
      <c r="C27" s="9">
        <v>724861</v>
      </c>
      <c r="D27" s="9">
        <v>7483346</v>
      </c>
      <c r="E27" s="9">
        <v>7305617</v>
      </c>
      <c r="F27" s="10">
        <f t="shared" si="0"/>
        <v>-2.3749937527945377</v>
      </c>
      <c r="G27" s="1"/>
      <c r="H27" s="1"/>
      <c r="I27" s="1"/>
    </row>
    <row r="28" spans="1:9" x14ac:dyDescent="0.25">
      <c r="A28" s="11" t="s">
        <v>62</v>
      </c>
      <c r="B28" s="12">
        <v>14428684</v>
      </c>
      <c r="C28" s="12">
        <v>16563106</v>
      </c>
      <c r="D28" s="12">
        <v>134576991</v>
      </c>
      <c r="E28" s="12">
        <v>156814304</v>
      </c>
      <c r="F28" s="13">
        <f t="shared" si="0"/>
        <v>16.523859565265511</v>
      </c>
      <c r="G28" s="1"/>
      <c r="H28" s="1"/>
      <c r="I28" s="1"/>
    </row>
    <row r="29" spans="1:9" x14ac:dyDescent="0.25">
      <c r="A29" s="8" t="s">
        <v>63</v>
      </c>
      <c r="B29" s="9">
        <v>1891801</v>
      </c>
      <c r="C29" s="9">
        <v>2004906</v>
      </c>
      <c r="D29" s="9">
        <v>21018637</v>
      </c>
      <c r="E29" s="9">
        <v>22625711</v>
      </c>
      <c r="F29" s="10">
        <f t="shared" si="0"/>
        <v>7.6459477367633326</v>
      </c>
      <c r="G29" s="1"/>
      <c r="H29" s="1"/>
      <c r="I29" s="1"/>
    </row>
    <row r="30" spans="1:9" x14ac:dyDescent="0.25">
      <c r="A30" s="11" t="s">
        <v>64</v>
      </c>
      <c r="B30" s="12">
        <v>435628</v>
      </c>
      <c r="C30" s="12">
        <v>422560</v>
      </c>
      <c r="D30" s="12">
        <v>4974965</v>
      </c>
      <c r="E30" s="12">
        <v>4748293</v>
      </c>
      <c r="F30" s="13">
        <f t="shared" si="0"/>
        <v>-4.5562531595699625</v>
      </c>
      <c r="G30" s="1"/>
      <c r="H30" s="1"/>
      <c r="I30" s="1"/>
    </row>
    <row r="31" spans="1:9" x14ac:dyDescent="0.25">
      <c r="A31" s="8" t="s">
        <v>65</v>
      </c>
      <c r="B31" s="9">
        <v>3371430</v>
      </c>
      <c r="C31" s="9">
        <v>3588146</v>
      </c>
      <c r="D31" s="9">
        <v>35905721</v>
      </c>
      <c r="E31" s="9">
        <v>38719995</v>
      </c>
      <c r="F31" s="10">
        <f t="shared" si="0"/>
        <v>7.8379542914623528</v>
      </c>
      <c r="G31" s="1"/>
      <c r="H31" s="1"/>
      <c r="I31" s="1"/>
    </row>
    <row r="32" spans="1:9" x14ac:dyDescent="0.25">
      <c r="A32" s="11" t="s">
        <v>66</v>
      </c>
      <c r="B32" s="12">
        <v>12031229</v>
      </c>
      <c r="C32" s="12">
        <v>14096283</v>
      </c>
      <c r="D32" s="12">
        <v>122232671</v>
      </c>
      <c r="E32" s="12">
        <v>142497558</v>
      </c>
      <c r="F32" s="13">
        <f t="shared" si="0"/>
        <v>16.578944756921828</v>
      </c>
      <c r="G32" s="1"/>
      <c r="H32" s="1"/>
      <c r="I32" s="1"/>
    </row>
    <row r="33" spans="1:9" x14ac:dyDescent="0.25">
      <c r="A33" s="8" t="s">
        <v>67</v>
      </c>
      <c r="B33" s="9">
        <v>2621393</v>
      </c>
      <c r="C33" s="9">
        <v>2508460</v>
      </c>
      <c r="D33" s="9">
        <v>30088964</v>
      </c>
      <c r="E33" s="9">
        <v>32796653</v>
      </c>
      <c r="F33" s="10">
        <f t="shared" si="0"/>
        <v>8.9989439317352407</v>
      </c>
      <c r="G33" s="1"/>
      <c r="H33" s="1"/>
      <c r="I33" s="1"/>
    </row>
    <row r="34" spans="1:9" x14ac:dyDescent="0.25">
      <c r="A34" s="11" t="s">
        <v>68</v>
      </c>
      <c r="B34" s="12">
        <v>166993</v>
      </c>
      <c r="C34" s="12">
        <v>255825</v>
      </c>
      <c r="D34" s="12">
        <v>1841050</v>
      </c>
      <c r="E34" s="12">
        <v>1888805</v>
      </c>
      <c r="F34" s="13">
        <f t="shared" si="0"/>
        <v>2.5939002199831549</v>
      </c>
      <c r="G34" s="1"/>
      <c r="H34" s="1"/>
      <c r="I34" s="1"/>
    </row>
    <row r="35" spans="1:9" x14ac:dyDescent="0.25">
      <c r="A35" s="14" t="s">
        <v>69</v>
      </c>
      <c r="B35" s="15">
        <f>SUM(B7:B34)</f>
        <v>124183634</v>
      </c>
      <c r="C35" s="15">
        <f t="shared" ref="C35:E35" si="1">SUM(C7:C34)</f>
        <v>136962527</v>
      </c>
      <c r="D35" s="15">
        <f t="shared" si="1"/>
        <v>1327046190</v>
      </c>
      <c r="E35" s="15">
        <f t="shared" si="1"/>
        <v>1468020523</v>
      </c>
      <c r="F35" s="16">
        <f t="shared" si="0"/>
        <v>10.623167005211783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12285784</v>
      </c>
      <c r="C38" s="41">
        <f>D7</f>
        <v>11105826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239693931</v>
      </c>
      <c r="G38" s="42">
        <f>LOOKUP(E38,$A$38:$A$65,$C$38:$C$65)</f>
        <v>218731306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14134376</v>
      </c>
      <c r="C39" s="41">
        <f t="shared" ref="C39:C65" si="5">D8</f>
        <v>14034424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222599860</v>
      </c>
      <c r="G39" s="42">
        <f t="shared" ref="G39:G65" si="8">LOOKUP(E39,$A$38:$A$65,$C$38:$C$65)</f>
        <v>200815806</v>
      </c>
    </row>
    <row r="40" spans="1:9" x14ac:dyDescent="0.25">
      <c r="A40" s="42" t="str">
        <f t="shared" si="3"/>
        <v>ALMERIA</v>
      </c>
      <c r="B40" s="41">
        <f t="shared" si="4"/>
        <v>30080804</v>
      </c>
      <c r="C40" s="41">
        <f t="shared" si="5"/>
        <v>27261844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156814304</v>
      </c>
      <c r="G40" s="42">
        <f t="shared" si="8"/>
        <v>134576991</v>
      </c>
    </row>
    <row r="41" spans="1:9" x14ac:dyDescent="0.25">
      <c r="A41" s="42" t="str">
        <f t="shared" si="3"/>
        <v>AVILES</v>
      </c>
      <c r="B41" s="41">
        <f t="shared" si="4"/>
        <v>5265883</v>
      </c>
      <c r="C41" s="41">
        <f t="shared" si="5"/>
        <v>5652726</v>
      </c>
      <c r="D41" s="41">
        <f t="shared" si="6"/>
        <v>24</v>
      </c>
      <c r="E41" s="42" t="str">
        <f t="shared" si="2"/>
        <v>VALENCIA</v>
      </c>
      <c r="F41" s="42">
        <f t="shared" si="7"/>
        <v>142497558</v>
      </c>
      <c r="G41" s="42">
        <f t="shared" si="8"/>
        <v>122232671</v>
      </c>
    </row>
    <row r="42" spans="1:9" x14ac:dyDescent="0.25">
      <c r="A42" s="42" t="str">
        <f t="shared" si="3"/>
        <v>BAHIA DE ALGECIRAS</v>
      </c>
      <c r="B42" s="41">
        <f t="shared" si="4"/>
        <v>239693931</v>
      </c>
      <c r="C42" s="41">
        <f t="shared" si="5"/>
        <v>218731306</v>
      </c>
      <c r="D42" s="41">
        <f t="shared" si="6"/>
        <v>1</v>
      </c>
      <c r="E42" s="42" t="str">
        <f t="shared" si="2"/>
        <v>BALEARES</v>
      </c>
      <c r="F42" s="42">
        <f t="shared" si="7"/>
        <v>134167815</v>
      </c>
      <c r="G42" s="42">
        <f t="shared" si="8"/>
        <v>121166820</v>
      </c>
    </row>
    <row r="43" spans="1:9" x14ac:dyDescent="0.25">
      <c r="A43" s="42" t="str">
        <f t="shared" si="3"/>
        <v>BAHIA DE CADIZ</v>
      </c>
      <c r="B43" s="41">
        <f t="shared" si="4"/>
        <v>22073409</v>
      </c>
      <c r="C43" s="41">
        <f t="shared" si="5"/>
        <v>22186149</v>
      </c>
      <c r="D43" s="41">
        <f t="shared" si="6"/>
        <v>15</v>
      </c>
      <c r="E43" s="42" t="str">
        <f t="shared" si="2"/>
        <v>LAS PALMAS</v>
      </c>
      <c r="F43" s="42">
        <f t="shared" si="7"/>
        <v>130676790</v>
      </c>
      <c r="G43" s="42">
        <f t="shared" si="8"/>
        <v>123687725</v>
      </c>
    </row>
    <row r="44" spans="1:9" x14ac:dyDescent="0.25">
      <c r="A44" s="42" t="str">
        <f t="shared" si="3"/>
        <v>BALEARES</v>
      </c>
      <c r="B44" s="41">
        <f t="shared" si="4"/>
        <v>134167815</v>
      </c>
      <c r="C44" s="41">
        <f t="shared" si="5"/>
        <v>121166820</v>
      </c>
      <c r="D44" s="41">
        <f t="shared" si="6"/>
        <v>5</v>
      </c>
      <c r="E44" s="42" t="str">
        <f t="shared" si="2"/>
        <v>CEUTA</v>
      </c>
      <c r="F44" s="42">
        <f t="shared" si="7"/>
        <v>69610703</v>
      </c>
      <c r="G44" s="42">
        <f t="shared" si="8"/>
        <v>54337421</v>
      </c>
    </row>
    <row r="45" spans="1:9" x14ac:dyDescent="0.25">
      <c r="A45" s="42" t="str">
        <f t="shared" si="3"/>
        <v>BARCELONA</v>
      </c>
      <c r="B45" s="41">
        <f t="shared" si="4"/>
        <v>222599860</v>
      </c>
      <c r="C45" s="41">
        <f t="shared" si="5"/>
        <v>200815806</v>
      </c>
      <c r="D45" s="41">
        <f t="shared" si="6"/>
        <v>2</v>
      </c>
      <c r="E45" s="42" t="str">
        <f t="shared" si="2"/>
        <v>BILBAO</v>
      </c>
      <c r="F45" s="42">
        <f t="shared" si="7"/>
        <v>42747257</v>
      </c>
      <c r="G45" s="42">
        <f t="shared" si="8"/>
        <v>45397336</v>
      </c>
    </row>
    <row r="46" spans="1:9" x14ac:dyDescent="0.25">
      <c r="A46" s="42" t="str">
        <f t="shared" si="3"/>
        <v>BILBAO</v>
      </c>
      <c r="B46" s="41">
        <f t="shared" si="4"/>
        <v>42747257</v>
      </c>
      <c r="C46" s="41">
        <f t="shared" si="5"/>
        <v>45397336</v>
      </c>
      <c r="D46" s="41">
        <f t="shared" si="6"/>
        <v>8</v>
      </c>
      <c r="E46" s="42" t="str">
        <f t="shared" si="2"/>
        <v>TARRAGONA</v>
      </c>
      <c r="F46" s="42">
        <f t="shared" si="7"/>
        <v>38719995</v>
      </c>
      <c r="G46" s="42">
        <f t="shared" si="8"/>
        <v>35905721</v>
      </c>
    </row>
    <row r="47" spans="1:9" x14ac:dyDescent="0.25">
      <c r="A47" s="42" t="str">
        <f t="shared" si="3"/>
        <v>CARTAGENA</v>
      </c>
      <c r="B47" s="41">
        <f t="shared" si="4"/>
        <v>23896748</v>
      </c>
      <c r="C47" s="41">
        <f t="shared" si="5"/>
        <v>25605677</v>
      </c>
      <c r="D47" s="41">
        <f t="shared" si="6"/>
        <v>13</v>
      </c>
      <c r="E47" s="42" t="str">
        <f t="shared" si="2"/>
        <v>MALAGA</v>
      </c>
      <c r="F47" s="42">
        <f t="shared" si="7"/>
        <v>36586282</v>
      </c>
      <c r="G47" s="42">
        <f t="shared" si="8"/>
        <v>29564639</v>
      </c>
    </row>
    <row r="48" spans="1:9" x14ac:dyDescent="0.25">
      <c r="A48" s="42" t="str">
        <f t="shared" si="3"/>
        <v>CASTELLON</v>
      </c>
      <c r="B48" s="41">
        <f t="shared" si="4"/>
        <v>12299111</v>
      </c>
      <c r="C48" s="41">
        <f t="shared" si="5"/>
        <v>11088410</v>
      </c>
      <c r="D48" s="41">
        <f t="shared" si="6"/>
        <v>20</v>
      </c>
      <c r="E48" s="42" t="str">
        <f t="shared" si="2"/>
        <v>VIGO</v>
      </c>
      <c r="F48" s="42">
        <f t="shared" si="7"/>
        <v>32796653</v>
      </c>
      <c r="G48" s="42">
        <f t="shared" si="8"/>
        <v>30088964</v>
      </c>
    </row>
    <row r="49" spans="1:7" x14ac:dyDescent="0.25">
      <c r="A49" s="42" t="str">
        <f t="shared" si="3"/>
        <v>CEUTA</v>
      </c>
      <c r="B49" s="41">
        <f t="shared" si="4"/>
        <v>69610703</v>
      </c>
      <c r="C49" s="41">
        <f t="shared" si="5"/>
        <v>54337421</v>
      </c>
      <c r="D49" s="41">
        <f t="shared" si="6"/>
        <v>7</v>
      </c>
      <c r="E49" s="42" t="str">
        <f t="shared" si="2"/>
        <v>ALMERIA</v>
      </c>
      <c r="F49" s="42">
        <f t="shared" si="7"/>
        <v>30080804</v>
      </c>
      <c r="G49" s="42">
        <f t="shared" si="8"/>
        <v>27261844</v>
      </c>
    </row>
    <row r="50" spans="1:7" x14ac:dyDescent="0.25">
      <c r="A50" s="42" t="str">
        <f t="shared" si="3"/>
        <v>FERROL-SAN CIBRAO</v>
      </c>
      <c r="B50" s="41">
        <f t="shared" si="4"/>
        <v>11377668</v>
      </c>
      <c r="C50" s="41">
        <f t="shared" si="5"/>
        <v>9552267</v>
      </c>
      <c r="D50" s="41">
        <f t="shared" si="6"/>
        <v>22</v>
      </c>
      <c r="E50" s="42" t="str">
        <f t="shared" si="2"/>
        <v>CARTAGENA</v>
      </c>
      <c r="F50" s="42">
        <f t="shared" si="7"/>
        <v>23896748</v>
      </c>
      <c r="G50" s="42">
        <f t="shared" si="8"/>
        <v>25605677</v>
      </c>
    </row>
    <row r="51" spans="1:7" x14ac:dyDescent="0.25">
      <c r="A51" s="42" t="str">
        <f t="shared" si="3"/>
        <v>GIJON</v>
      </c>
      <c r="B51" s="41">
        <f t="shared" si="4"/>
        <v>12980553</v>
      </c>
      <c r="C51" s="41">
        <f t="shared" si="5"/>
        <v>12854143</v>
      </c>
      <c r="D51" s="41">
        <f t="shared" si="6"/>
        <v>19</v>
      </c>
      <c r="E51" s="42" t="str">
        <f t="shared" si="2"/>
        <v>SANTANDER</v>
      </c>
      <c r="F51" s="42">
        <f t="shared" si="7"/>
        <v>22625711</v>
      </c>
      <c r="G51" s="42">
        <f t="shared" si="8"/>
        <v>21018637</v>
      </c>
    </row>
    <row r="52" spans="1:7" x14ac:dyDescent="0.25">
      <c r="A52" s="42" t="str">
        <f t="shared" si="3"/>
        <v>HUELVA</v>
      </c>
      <c r="B52" s="41">
        <f t="shared" si="4"/>
        <v>19199277</v>
      </c>
      <c r="C52" s="41">
        <f t="shared" si="5"/>
        <v>19420229</v>
      </c>
      <c r="D52" s="41">
        <f t="shared" si="6"/>
        <v>16</v>
      </c>
      <c r="E52" s="42" t="str">
        <f t="shared" si="2"/>
        <v>BAHIA DE CADIZ</v>
      </c>
      <c r="F52" s="42">
        <f t="shared" si="7"/>
        <v>22073409</v>
      </c>
      <c r="G52" s="42">
        <f t="shared" si="8"/>
        <v>22186149</v>
      </c>
    </row>
    <row r="53" spans="1:7" x14ac:dyDescent="0.25">
      <c r="A53" s="42" t="str">
        <f t="shared" si="3"/>
        <v>LAS PALMAS</v>
      </c>
      <c r="B53" s="41">
        <f t="shared" si="4"/>
        <v>130676790</v>
      </c>
      <c r="C53" s="41">
        <f t="shared" si="5"/>
        <v>123687725</v>
      </c>
      <c r="D53" s="41">
        <f t="shared" si="6"/>
        <v>6</v>
      </c>
      <c r="E53" s="42" t="str">
        <f t="shared" si="2"/>
        <v>HUELVA</v>
      </c>
      <c r="F53" s="42">
        <f t="shared" si="7"/>
        <v>19199277</v>
      </c>
      <c r="G53" s="42">
        <f t="shared" si="8"/>
        <v>19420229</v>
      </c>
    </row>
    <row r="54" spans="1:7" x14ac:dyDescent="0.25">
      <c r="A54" s="42" t="str">
        <f t="shared" si="3"/>
        <v>MALAGA</v>
      </c>
      <c r="B54" s="41">
        <f t="shared" si="4"/>
        <v>36586282</v>
      </c>
      <c r="C54" s="41">
        <f t="shared" si="5"/>
        <v>29564639</v>
      </c>
      <c r="D54" s="41">
        <f t="shared" si="6"/>
        <v>10</v>
      </c>
      <c r="E54" s="42" t="str">
        <f t="shared" si="2"/>
        <v>MELILLA</v>
      </c>
      <c r="F54" s="42">
        <f t="shared" si="7"/>
        <v>14222432</v>
      </c>
      <c r="G54" s="42">
        <f t="shared" si="8"/>
        <v>10128549</v>
      </c>
    </row>
    <row r="55" spans="1:7" x14ac:dyDescent="0.25">
      <c r="A55" s="42" t="str">
        <f t="shared" si="3"/>
        <v>MARIN Y RIA DE PONTEVEDRA</v>
      </c>
      <c r="B55" s="41">
        <f t="shared" si="4"/>
        <v>3252381</v>
      </c>
      <c r="C55" s="41">
        <f t="shared" si="5"/>
        <v>2657746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14134376</v>
      </c>
      <c r="G55" s="42">
        <f t="shared" si="8"/>
        <v>14034424</v>
      </c>
    </row>
    <row r="56" spans="1:7" x14ac:dyDescent="0.25">
      <c r="A56" s="42" t="str">
        <f t="shared" si="3"/>
        <v>MELILLA</v>
      </c>
      <c r="B56" s="41">
        <f t="shared" si="4"/>
        <v>14222432</v>
      </c>
      <c r="C56" s="41">
        <f t="shared" si="5"/>
        <v>10128549</v>
      </c>
      <c r="D56" s="41">
        <f t="shared" si="6"/>
        <v>17</v>
      </c>
      <c r="E56" s="42" t="str">
        <f t="shared" si="2"/>
        <v>GIJON</v>
      </c>
      <c r="F56" s="42">
        <f t="shared" si="9"/>
        <v>12980553</v>
      </c>
      <c r="G56" s="42">
        <f t="shared" si="8"/>
        <v>12854143</v>
      </c>
    </row>
    <row r="57" spans="1:7" x14ac:dyDescent="0.25">
      <c r="A57" s="42" t="str">
        <f t="shared" si="3"/>
        <v>MOTRIL</v>
      </c>
      <c r="B57" s="41">
        <f t="shared" si="4"/>
        <v>3472523</v>
      </c>
      <c r="C57" s="41">
        <f t="shared" si="5"/>
        <v>3674802</v>
      </c>
      <c r="D57" s="41">
        <f t="shared" si="6"/>
        <v>26</v>
      </c>
      <c r="E57" s="42" t="str">
        <f t="shared" si="2"/>
        <v>CASTELLON</v>
      </c>
      <c r="F57" s="42">
        <f t="shared" si="9"/>
        <v>12299111</v>
      </c>
      <c r="G57" s="42">
        <f t="shared" si="8"/>
        <v>11088410</v>
      </c>
    </row>
    <row r="58" spans="1:7" x14ac:dyDescent="0.25">
      <c r="A58" s="42" t="str">
        <f t="shared" si="3"/>
        <v>PASAIA</v>
      </c>
      <c r="B58" s="41">
        <f t="shared" si="4"/>
        <v>7305617</v>
      </c>
      <c r="C58" s="41">
        <f t="shared" si="5"/>
        <v>7483346</v>
      </c>
      <c r="D58" s="41">
        <f t="shared" si="6"/>
        <v>23</v>
      </c>
      <c r="E58" s="42" t="str">
        <f t="shared" si="2"/>
        <v>A CORUÑA</v>
      </c>
      <c r="F58" s="42">
        <f t="shared" si="9"/>
        <v>12285784</v>
      </c>
      <c r="G58" s="42">
        <f t="shared" si="8"/>
        <v>11105826</v>
      </c>
    </row>
    <row r="59" spans="1:7" x14ac:dyDescent="0.25">
      <c r="A59" s="42" t="str">
        <f t="shared" si="3"/>
        <v>SANTA CRUZ DE TENERIFE</v>
      </c>
      <c r="B59" s="41">
        <f t="shared" si="4"/>
        <v>156814304</v>
      </c>
      <c r="C59" s="41">
        <f t="shared" si="5"/>
        <v>134576991</v>
      </c>
      <c r="D59" s="41">
        <f t="shared" si="6"/>
        <v>3</v>
      </c>
      <c r="E59" s="42" t="str">
        <f t="shared" si="2"/>
        <v>FERROL-SAN CIBRAO</v>
      </c>
      <c r="F59" s="42">
        <f t="shared" si="9"/>
        <v>11377668</v>
      </c>
      <c r="G59" s="42">
        <f t="shared" si="8"/>
        <v>9552267</v>
      </c>
    </row>
    <row r="60" spans="1:7" x14ac:dyDescent="0.25">
      <c r="A60" s="42" t="str">
        <f t="shared" si="3"/>
        <v>SANTANDER</v>
      </c>
      <c r="B60" s="41">
        <f t="shared" si="4"/>
        <v>22625711</v>
      </c>
      <c r="C60" s="41">
        <f t="shared" si="5"/>
        <v>21018637</v>
      </c>
      <c r="D60" s="41">
        <f t="shared" si="6"/>
        <v>14</v>
      </c>
      <c r="E60" s="42" t="str">
        <f t="shared" si="2"/>
        <v>PASAIA</v>
      </c>
      <c r="F60" s="42">
        <f t="shared" si="9"/>
        <v>7305617</v>
      </c>
      <c r="G60" s="42">
        <f t="shared" si="8"/>
        <v>7483346</v>
      </c>
    </row>
    <row r="61" spans="1:7" x14ac:dyDescent="0.25">
      <c r="A61" s="42" t="str">
        <f t="shared" si="3"/>
        <v>SEVILLA</v>
      </c>
      <c r="B61" s="41">
        <f t="shared" si="4"/>
        <v>4748293</v>
      </c>
      <c r="C61" s="41">
        <f t="shared" si="5"/>
        <v>4974965</v>
      </c>
      <c r="D61" s="41">
        <f t="shared" si="6"/>
        <v>25</v>
      </c>
      <c r="E61" s="42" t="str">
        <f t="shared" si="2"/>
        <v>AVILES</v>
      </c>
      <c r="F61" s="42">
        <f t="shared" si="9"/>
        <v>5265883</v>
      </c>
      <c r="G61" s="42">
        <f t="shared" si="8"/>
        <v>5652726</v>
      </c>
    </row>
    <row r="62" spans="1:7" x14ac:dyDescent="0.25">
      <c r="A62" s="42" t="str">
        <f t="shared" si="3"/>
        <v>TARRAGONA</v>
      </c>
      <c r="B62" s="41">
        <f t="shared" si="4"/>
        <v>38719995</v>
      </c>
      <c r="C62" s="41">
        <f t="shared" si="5"/>
        <v>35905721</v>
      </c>
      <c r="D62" s="41">
        <f t="shared" si="6"/>
        <v>9</v>
      </c>
      <c r="E62" s="42" t="str">
        <f t="shared" si="2"/>
        <v>SEVILLA</v>
      </c>
      <c r="F62" s="42">
        <f t="shared" si="9"/>
        <v>4748293</v>
      </c>
      <c r="G62" s="42">
        <f t="shared" si="8"/>
        <v>4974965</v>
      </c>
    </row>
    <row r="63" spans="1:7" x14ac:dyDescent="0.25">
      <c r="A63" s="42" t="str">
        <f t="shared" si="3"/>
        <v>VALENCIA</v>
      </c>
      <c r="B63" s="41">
        <f t="shared" si="4"/>
        <v>142497558</v>
      </c>
      <c r="C63" s="41">
        <f t="shared" si="5"/>
        <v>122232671</v>
      </c>
      <c r="D63" s="41">
        <f t="shared" si="6"/>
        <v>4</v>
      </c>
      <c r="E63" s="42" t="str">
        <f t="shared" si="2"/>
        <v>MOTRIL</v>
      </c>
      <c r="F63" s="42">
        <f t="shared" si="9"/>
        <v>3472523</v>
      </c>
      <c r="G63" s="42">
        <f t="shared" si="8"/>
        <v>3674802</v>
      </c>
    </row>
    <row r="64" spans="1:7" x14ac:dyDescent="0.25">
      <c r="A64" s="42" t="str">
        <f t="shared" si="3"/>
        <v>VIGO</v>
      </c>
      <c r="B64" s="41">
        <f t="shared" si="4"/>
        <v>32796653</v>
      </c>
      <c r="C64" s="41">
        <f t="shared" si="5"/>
        <v>30088964</v>
      </c>
      <c r="D64" s="41">
        <f t="shared" si="6"/>
        <v>11</v>
      </c>
      <c r="E64" s="42" t="str">
        <f t="shared" si="2"/>
        <v>MARIN Y RIA DE PONTEVEDRA</v>
      </c>
      <c r="F64" s="42">
        <f t="shared" si="9"/>
        <v>3252381</v>
      </c>
      <c r="G64" s="42">
        <f t="shared" si="8"/>
        <v>2657746</v>
      </c>
    </row>
    <row r="65" spans="1:7" x14ac:dyDescent="0.25">
      <c r="A65" s="42" t="str">
        <f t="shared" si="3"/>
        <v>VILAGARCIA</v>
      </c>
      <c r="B65" s="41">
        <f t="shared" si="4"/>
        <v>1888805</v>
      </c>
      <c r="C65" s="41">
        <f t="shared" si="5"/>
        <v>1841050</v>
      </c>
      <c r="D65" s="41">
        <f t="shared" si="6"/>
        <v>28</v>
      </c>
      <c r="E65" s="42" t="str">
        <f t="shared" si="2"/>
        <v>VILAGARCIA</v>
      </c>
      <c r="F65" s="42">
        <f t="shared" si="9"/>
        <v>1888805</v>
      </c>
      <c r="G65" s="42">
        <f t="shared" si="8"/>
        <v>1841050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Noviembre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39469</v>
      </c>
    </row>
    <row r="6" spans="1:12" x14ac:dyDescent="0.25">
      <c r="A6" s="48"/>
      <c r="B6" s="7">
        <f>'Resumen general'!D7</f>
        <v>2006</v>
      </c>
      <c r="C6" s="7">
        <f>'Resumen general'!E7</f>
        <v>2007</v>
      </c>
      <c r="D6" s="7">
        <f>'Resumen general'!F7</f>
        <v>2006</v>
      </c>
      <c r="E6" s="7">
        <f>'Resumen general'!G7</f>
        <v>2007</v>
      </c>
      <c r="F6" s="7" t="s">
        <v>40</v>
      </c>
    </row>
    <row r="7" spans="1:12" x14ac:dyDescent="0.25">
      <c r="A7" s="8" t="s">
        <v>41</v>
      </c>
      <c r="B7" s="9">
        <v>3</v>
      </c>
      <c r="C7" s="9">
        <v>8</v>
      </c>
      <c r="D7" s="9">
        <v>63</v>
      </c>
      <c r="E7" s="9">
        <v>58</v>
      </c>
      <c r="F7" s="10">
        <f>((E7*100)/D7)-100</f>
        <v>-7.9365079365079367</v>
      </c>
      <c r="G7" s="1"/>
      <c r="H7" s="1"/>
      <c r="I7" s="1"/>
    </row>
    <row r="8" spans="1:12" x14ac:dyDescent="0.25">
      <c r="A8" s="11" t="s">
        <v>42</v>
      </c>
      <c r="B8" s="12">
        <v>6</v>
      </c>
      <c r="C8" s="12">
        <v>8</v>
      </c>
      <c r="D8" s="12">
        <v>50</v>
      </c>
      <c r="E8" s="12">
        <v>65</v>
      </c>
      <c r="F8" s="13">
        <f t="shared" ref="F8:F35" si="0">((E8*100)/D8)-100</f>
        <v>30</v>
      </c>
      <c r="G8" s="1"/>
      <c r="H8" s="1"/>
      <c r="I8" s="1"/>
    </row>
    <row r="9" spans="1:12" x14ac:dyDescent="0.25">
      <c r="A9" s="8" t="s">
        <v>43</v>
      </c>
      <c r="B9" s="9">
        <v>5</v>
      </c>
      <c r="C9" s="9">
        <v>4</v>
      </c>
      <c r="D9" s="9">
        <v>44</v>
      </c>
      <c r="E9" s="9">
        <v>49</v>
      </c>
      <c r="F9" s="10">
        <f t="shared" si="0"/>
        <v>11.36363636363636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3</v>
      </c>
      <c r="E11" s="9">
        <v>1</v>
      </c>
      <c r="F11" s="18">
        <f t="shared" si="0"/>
        <v>-66.666666666666657</v>
      </c>
      <c r="G11" s="1"/>
      <c r="H11" s="1"/>
      <c r="I11" s="1"/>
    </row>
    <row r="12" spans="1:12" x14ac:dyDescent="0.25">
      <c r="A12" s="11" t="s">
        <v>46</v>
      </c>
      <c r="B12" s="12">
        <v>31</v>
      </c>
      <c r="C12" s="12">
        <v>22</v>
      </c>
      <c r="D12" s="12">
        <v>262</v>
      </c>
      <c r="E12" s="12">
        <v>215</v>
      </c>
      <c r="F12" s="13">
        <f t="shared" si="0"/>
        <v>-17.938931297709928</v>
      </c>
      <c r="G12" s="1"/>
      <c r="H12" s="1"/>
      <c r="I12" s="1"/>
    </row>
    <row r="13" spans="1:12" x14ac:dyDescent="0.25">
      <c r="A13" s="8" t="s">
        <v>47</v>
      </c>
      <c r="B13" s="9">
        <v>38</v>
      </c>
      <c r="C13" s="9">
        <v>41</v>
      </c>
      <c r="D13" s="9">
        <v>651</v>
      </c>
      <c r="E13" s="9">
        <v>703</v>
      </c>
      <c r="F13" s="10">
        <f t="shared" si="0"/>
        <v>7.9877112135176702</v>
      </c>
      <c r="G13" s="1"/>
      <c r="H13" s="1"/>
      <c r="I13" s="1"/>
    </row>
    <row r="14" spans="1:12" x14ac:dyDescent="0.25">
      <c r="A14" s="11" t="s">
        <v>48</v>
      </c>
      <c r="B14" s="12">
        <v>49</v>
      </c>
      <c r="C14" s="12">
        <v>67</v>
      </c>
      <c r="D14" s="12">
        <v>694</v>
      </c>
      <c r="E14" s="12">
        <v>789</v>
      </c>
      <c r="F14" s="13">
        <f t="shared" si="0"/>
        <v>13.68876080691642</v>
      </c>
      <c r="G14" s="1"/>
      <c r="H14" s="1"/>
      <c r="I14" s="1"/>
    </row>
    <row r="15" spans="1:12" x14ac:dyDescent="0.25">
      <c r="A15" s="8" t="s">
        <v>49</v>
      </c>
      <c r="B15" s="9">
        <v>1</v>
      </c>
      <c r="C15" s="9">
        <v>0</v>
      </c>
      <c r="D15" s="9">
        <v>21</v>
      </c>
      <c r="E15" s="9">
        <v>21</v>
      </c>
      <c r="F15" s="10">
        <f t="shared" si="0"/>
        <v>0</v>
      </c>
      <c r="G15" s="1"/>
      <c r="H15" s="1"/>
      <c r="I15" s="1"/>
    </row>
    <row r="16" spans="1:12" x14ac:dyDescent="0.25">
      <c r="A16" s="11" t="s">
        <v>50</v>
      </c>
      <c r="B16" s="12">
        <v>3</v>
      </c>
      <c r="C16" s="12">
        <v>6</v>
      </c>
      <c r="D16" s="12">
        <v>38</v>
      </c>
      <c r="E16" s="12">
        <v>45</v>
      </c>
      <c r="F16" s="13">
        <f t="shared" si="0"/>
        <v>18.421052631578945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2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</v>
      </c>
      <c r="C18" s="12">
        <v>0</v>
      </c>
      <c r="D18" s="12">
        <v>5</v>
      </c>
      <c r="E18" s="12">
        <v>13</v>
      </c>
      <c r="F18" s="13">
        <f t="shared" si="0"/>
        <v>160</v>
      </c>
      <c r="G18" s="1"/>
      <c r="H18" s="1"/>
      <c r="I18" s="1"/>
    </row>
    <row r="19" spans="1:9" x14ac:dyDescent="0.25">
      <c r="A19" s="8" t="s">
        <v>53</v>
      </c>
      <c r="B19" s="9">
        <v>1</v>
      </c>
      <c r="C19" s="9">
        <v>2</v>
      </c>
      <c r="D19" s="9">
        <v>4</v>
      </c>
      <c r="E19" s="9">
        <v>4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3</v>
      </c>
      <c r="E20" s="12">
        <v>3</v>
      </c>
      <c r="F20" s="13">
        <f t="shared" si="0"/>
        <v>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1</v>
      </c>
      <c r="D21" s="9">
        <v>3</v>
      </c>
      <c r="E21" s="9">
        <v>3</v>
      </c>
      <c r="F21" s="18">
        <f t="shared" si="0"/>
        <v>0</v>
      </c>
      <c r="G21" s="1"/>
      <c r="H21" s="1"/>
      <c r="I21" s="1"/>
    </row>
    <row r="22" spans="1:9" x14ac:dyDescent="0.25">
      <c r="A22" s="11" t="s">
        <v>56</v>
      </c>
      <c r="B22" s="12">
        <v>70</v>
      </c>
      <c r="C22" s="12">
        <v>16</v>
      </c>
      <c r="D22" s="12">
        <v>308</v>
      </c>
      <c r="E22" s="12">
        <v>268</v>
      </c>
      <c r="F22" s="13">
        <f t="shared" si="0"/>
        <v>-12.987012987012989</v>
      </c>
      <c r="G22" s="1"/>
      <c r="H22" s="1"/>
      <c r="I22" s="1"/>
    </row>
    <row r="23" spans="1:9" x14ac:dyDescent="0.25">
      <c r="A23" s="8" t="s">
        <v>57</v>
      </c>
      <c r="B23" s="9">
        <v>33</v>
      </c>
      <c r="C23" s="9">
        <v>40</v>
      </c>
      <c r="D23" s="9">
        <v>218</v>
      </c>
      <c r="E23" s="9">
        <v>218</v>
      </c>
      <c r="F23" s="10">
        <f t="shared" si="0"/>
        <v>0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1</v>
      </c>
      <c r="D25" s="9">
        <v>2</v>
      </c>
      <c r="E25" s="9">
        <v>3</v>
      </c>
      <c r="F25" s="10">
        <f t="shared" si="0"/>
        <v>50</v>
      </c>
      <c r="G25" s="1"/>
      <c r="H25" s="1"/>
      <c r="I25" s="1"/>
    </row>
    <row r="26" spans="1:9" x14ac:dyDescent="0.25">
      <c r="A26" s="11" t="s">
        <v>60</v>
      </c>
      <c r="B26" s="12">
        <v>3</v>
      </c>
      <c r="C26" s="12">
        <v>3</v>
      </c>
      <c r="D26" s="12">
        <v>21</v>
      </c>
      <c r="E26" s="12">
        <v>29</v>
      </c>
      <c r="F26" s="13">
        <f t="shared" si="0"/>
        <v>38.095238095238102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75</v>
      </c>
      <c r="C28" s="12">
        <v>69</v>
      </c>
      <c r="D28" s="12">
        <v>300</v>
      </c>
      <c r="E28" s="12">
        <v>314</v>
      </c>
      <c r="F28" s="13">
        <f t="shared" si="0"/>
        <v>4.6666666666666714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12</v>
      </c>
      <c r="E29" s="9">
        <v>10</v>
      </c>
      <c r="F29" s="10">
        <f t="shared" si="0"/>
        <v>-16.666666666666671</v>
      </c>
      <c r="G29" s="1"/>
      <c r="H29" s="1"/>
      <c r="I29" s="1"/>
    </row>
    <row r="30" spans="1:9" x14ac:dyDescent="0.25">
      <c r="A30" s="11" t="s">
        <v>64</v>
      </c>
      <c r="B30" s="12">
        <v>8</v>
      </c>
      <c r="C30" s="12">
        <v>5</v>
      </c>
      <c r="D30" s="12">
        <v>54</v>
      </c>
      <c r="E30" s="12">
        <v>74</v>
      </c>
      <c r="F30" s="13">
        <f t="shared" si="0"/>
        <v>37.037037037037038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3</v>
      </c>
      <c r="D31" s="9">
        <v>3</v>
      </c>
      <c r="E31" s="9">
        <v>17</v>
      </c>
      <c r="F31" s="10">
        <f t="shared" si="0"/>
        <v>466.66666666666663</v>
      </c>
      <c r="G31" s="1"/>
      <c r="H31" s="1"/>
      <c r="I31" s="1"/>
    </row>
    <row r="32" spans="1:9" x14ac:dyDescent="0.25">
      <c r="A32" s="11" t="s">
        <v>66</v>
      </c>
      <c r="B32" s="12">
        <v>2</v>
      </c>
      <c r="C32" s="12">
        <v>22</v>
      </c>
      <c r="D32" s="12">
        <v>83</v>
      </c>
      <c r="E32" s="12">
        <v>193</v>
      </c>
      <c r="F32" s="13">
        <f t="shared" si="0"/>
        <v>132.53012048192772</v>
      </c>
      <c r="G32" s="1"/>
      <c r="H32" s="1"/>
      <c r="I32" s="1"/>
    </row>
    <row r="33" spans="1:9" x14ac:dyDescent="0.25">
      <c r="A33" s="8" t="s">
        <v>67</v>
      </c>
      <c r="B33" s="9">
        <v>3</v>
      </c>
      <c r="C33" s="9">
        <v>3</v>
      </c>
      <c r="D33" s="9">
        <v>96</v>
      </c>
      <c r="E33" s="9">
        <v>83</v>
      </c>
      <c r="F33" s="10">
        <f t="shared" si="0"/>
        <v>-13.541666666666671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17</v>
      </c>
      <c r="E34" s="12">
        <v>13</v>
      </c>
      <c r="F34" s="13">
        <f t="shared" si="0"/>
        <v>-23.529411764705884</v>
      </c>
      <c r="G34" s="1"/>
      <c r="H34" s="1"/>
      <c r="I34" s="1"/>
    </row>
    <row r="35" spans="1:9" x14ac:dyDescent="0.25">
      <c r="A35" s="14" t="s">
        <v>69</v>
      </c>
      <c r="B35" s="15">
        <f>SUM(B7:B34)</f>
        <v>332</v>
      </c>
      <c r="C35" s="15">
        <f t="shared" ref="C35:E35" si="1">SUM(C7:C34)</f>
        <v>321</v>
      </c>
      <c r="D35" s="15">
        <f t="shared" si="1"/>
        <v>2955</v>
      </c>
      <c r="E35" s="15">
        <f t="shared" si="1"/>
        <v>3193</v>
      </c>
      <c r="F35" s="16">
        <f t="shared" si="0"/>
        <v>8.0541455160744562</v>
      </c>
      <c r="G35" s="1"/>
      <c r="H35" s="1"/>
      <c r="I35" s="1"/>
    </row>
    <row r="37" spans="1:9" x14ac:dyDescent="0.25">
      <c r="A37" s="42"/>
      <c r="B37" s="42">
        <f>E6</f>
        <v>2007</v>
      </c>
      <c r="C37" s="42">
        <f>D6</f>
        <v>2006</v>
      </c>
      <c r="D37" s="42"/>
      <c r="E37" s="42"/>
      <c r="F37" s="42">
        <f>B37</f>
        <v>2007</v>
      </c>
      <c r="G37" s="42">
        <f>C37</f>
        <v>2006</v>
      </c>
    </row>
    <row r="38" spans="1:9" x14ac:dyDescent="0.25">
      <c r="A38" s="42" t="str">
        <f>A7</f>
        <v>A CORUÑA</v>
      </c>
      <c r="B38" s="41">
        <f>E7</f>
        <v>58</v>
      </c>
      <c r="C38" s="41">
        <f>D7</f>
        <v>63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789</v>
      </c>
      <c r="G38" s="42">
        <f>LOOKUP(E38,$A$38:$A$65,$C$38:$C$65)</f>
        <v>694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65</v>
      </c>
      <c r="C39" s="41">
        <f t="shared" ref="C39:C65" si="5">D8</f>
        <v>50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703</v>
      </c>
      <c r="G39" s="42">
        <f t="shared" ref="G39:G65" si="8">LOOKUP(E39,$A$38:$A$65,$C$38:$C$65)</f>
        <v>651</v>
      </c>
    </row>
    <row r="40" spans="1:9" x14ac:dyDescent="0.25">
      <c r="A40" s="42" t="str">
        <f t="shared" si="3"/>
        <v>ALMERIA</v>
      </c>
      <c r="B40" s="41">
        <f t="shared" si="4"/>
        <v>49</v>
      </c>
      <c r="C40" s="41">
        <f t="shared" si="5"/>
        <v>44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314</v>
      </c>
      <c r="G40" s="42">
        <f t="shared" si="8"/>
        <v>300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268</v>
      </c>
      <c r="G41" s="42">
        <f t="shared" si="8"/>
        <v>308</v>
      </c>
    </row>
    <row r="42" spans="1:9" x14ac:dyDescent="0.25">
      <c r="A42" s="42" t="str">
        <f t="shared" si="3"/>
        <v>BAHIA DE ALGECIRAS</v>
      </c>
      <c r="B42" s="41">
        <f t="shared" si="4"/>
        <v>1</v>
      </c>
      <c r="C42" s="41">
        <f t="shared" si="5"/>
        <v>3</v>
      </c>
      <c r="D42" s="41">
        <f t="shared" si="6"/>
        <v>25</v>
      </c>
      <c r="E42" s="42" t="str">
        <f t="shared" si="2"/>
        <v>MALAGA</v>
      </c>
      <c r="F42" s="42">
        <f t="shared" si="7"/>
        <v>218</v>
      </c>
      <c r="G42" s="42">
        <f t="shared" si="8"/>
        <v>218</v>
      </c>
    </row>
    <row r="43" spans="1:9" x14ac:dyDescent="0.25">
      <c r="A43" s="42" t="str">
        <f t="shared" si="3"/>
        <v>BAHIA DE CADIZ</v>
      </c>
      <c r="B43" s="41">
        <f t="shared" si="4"/>
        <v>215</v>
      </c>
      <c r="C43" s="41">
        <f t="shared" si="5"/>
        <v>262</v>
      </c>
      <c r="D43" s="41">
        <f t="shared" si="6"/>
        <v>6</v>
      </c>
      <c r="E43" s="42" t="str">
        <f t="shared" si="2"/>
        <v>BAHIA DE CADIZ</v>
      </c>
      <c r="F43" s="42">
        <f t="shared" si="7"/>
        <v>215</v>
      </c>
      <c r="G43" s="42">
        <f t="shared" si="8"/>
        <v>262</v>
      </c>
    </row>
    <row r="44" spans="1:9" x14ac:dyDescent="0.25">
      <c r="A44" s="42" t="str">
        <f t="shared" si="3"/>
        <v>BALEARES</v>
      </c>
      <c r="B44" s="41">
        <f t="shared" si="4"/>
        <v>703</v>
      </c>
      <c r="C44" s="41">
        <f t="shared" si="5"/>
        <v>651</v>
      </c>
      <c r="D44" s="41">
        <f t="shared" si="6"/>
        <v>2</v>
      </c>
      <c r="E44" s="42" t="str">
        <f t="shared" si="2"/>
        <v>VALENCIA</v>
      </c>
      <c r="F44" s="42">
        <f t="shared" si="7"/>
        <v>193</v>
      </c>
      <c r="G44" s="42">
        <f t="shared" si="8"/>
        <v>83</v>
      </c>
    </row>
    <row r="45" spans="1:9" x14ac:dyDescent="0.25">
      <c r="A45" s="42" t="str">
        <f t="shared" si="3"/>
        <v>BARCELONA</v>
      </c>
      <c r="B45" s="41">
        <f t="shared" si="4"/>
        <v>789</v>
      </c>
      <c r="C45" s="41">
        <f t="shared" si="5"/>
        <v>694</v>
      </c>
      <c r="D45" s="41">
        <f t="shared" si="6"/>
        <v>1</v>
      </c>
      <c r="E45" s="42" t="str">
        <f t="shared" si="2"/>
        <v>VIGO</v>
      </c>
      <c r="F45" s="42">
        <f t="shared" si="7"/>
        <v>83</v>
      </c>
      <c r="G45" s="42">
        <f t="shared" si="8"/>
        <v>96</v>
      </c>
    </row>
    <row r="46" spans="1:9" x14ac:dyDescent="0.25">
      <c r="A46" s="42" t="str">
        <f t="shared" si="3"/>
        <v>BILBAO</v>
      </c>
      <c r="B46" s="41">
        <f t="shared" si="4"/>
        <v>21</v>
      </c>
      <c r="C46" s="41">
        <f t="shared" si="5"/>
        <v>21</v>
      </c>
      <c r="D46" s="41">
        <f t="shared" si="6"/>
        <v>15</v>
      </c>
      <c r="E46" s="42" t="str">
        <f t="shared" si="2"/>
        <v>SEVILLA</v>
      </c>
      <c r="F46" s="42">
        <f t="shared" si="7"/>
        <v>74</v>
      </c>
      <c r="G46" s="42">
        <f t="shared" si="8"/>
        <v>54</v>
      </c>
    </row>
    <row r="47" spans="1:9" x14ac:dyDescent="0.25">
      <c r="A47" s="42" t="str">
        <f t="shared" si="3"/>
        <v>CARTAGENA</v>
      </c>
      <c r="B47" s="41">
        <f t="shared" si="4"/>
        <v>45</v>
      </c>
      <c r="C47" s="41">
        <f t="shared" si="5"/>
        <v>38</v>
      </c>
      <c r="D47" s="41">
        <f t="shared" si="6"/>
        <v>13</v>
      </c>
      <c r="E47" s="42" t="str">
        <f t="shared" si="2"/>
        <v>ALICANTE</v>
      </c>
      <c r="F47" s="42">
        <f t="shared" si="7"/>
        <v>65</v>
      </c>
      <c r="G47" s="42">
        <f t="shared" si="8"/>
        <v>50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0</v>
      </c>
      <c r="D48" s="41">
        <f t="shared" si="6"/>
        <v>24</v>
      </c>
      <c r="E48" s="42" t="str">
        <f t="shared" si="2"/>
        <v>A CORUÑA</v>
      </c>
      <c r="F48" s="42">
        <f t="shared" si="7"/>
        <v>58</v>
      </c>
      <c r="G48" s="42">
        <f t="shared" si="8"/>
        <v>63</v>
      </c>
    </row>
    <row r="49" spans="1:7" x14ac:dyDescent="0.25">
      <c r="A49" s="42" t="str">
        <f t="shared" si="3"/>
        <v>CEUTA</v>
      </c>
      <c r="B49" s="41">
        <f t="shared" si="4"/>
        <v>13</v>
      </c>
      <c r="C49" s="41">
        <f t="shared" si="5"/>
        <v>5</v>
      </c>
      <c r="D49" s="41">
        <f t="shared" si="6"/>
        <v>18</v>
      </c>
      <c r="E49" s="42" t="str">
        <f t="shared" si="2"/>
        <v>ALMERIA</v>
      </c>
      <c r="F49" s="42">
        <f t="shared" si="7"/>
        <v>49</v>
      </c>
      <c r="G49" s="42">
        <f t="shared" si="8"/>
        <v>44</v>
      </c>
    </row>
    <row r="50" spans="1:7" x14ac:dyDescent="0.25">
      <c r="A50" s="42" t="str">
        <f t="shared" si="3"/>
        <v>FERROL-SAN CIBRAO</v>
      </c>
      <c r="B50" s="41">
        <f t="shared" si="4"/>
        <v>4</v>
      </c>
      <c r="C50" s="41">
        <f t="shared" si="5"/>
        <v>4</v>
      </c>
      <c r="D50" s="41">
        <f t="shared" si="6"/>
        <v>20</v>
      </c>
      <c r="E50" s="42" t="str">
        <f t="shared" si="2"/>
        <v>CARTAGENA</v>
      </c>
      <c r="F50" s="42">
        <f t="shared" si="7"/>
        <v>45</v>
      </c>
      <c r="G50" s="42">
        <f t="shared" si="8"/>
        <v>38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3</v>
      </c>
      <c r="D51" s="41">
        <f t="shared" si="6"/>
        <v>23</v>
      </c>
      <c r="E51" s="42" t="str">
        <f t="shared" si="2"/>
        <v>MOTRIL</v>
      </c>
      <c r="F51" s="42">
        <f t="shared" si="7"/>
        <v>29</v>
      </c>
      <c r="G51" s="42">
        <f t="shared" si="8"/>
        <v>21</v>
      </c>
    </row>
    <row r="52" spans="1:7" x14ac:dyDescent="0.25">
      <c r="A52" s="42" t="str">
        <f t="shared" si="3"/>
        <v>HUELVA</v>
      </c>
      <c r="B52" s="41">
        <f t="shared" si="4"/>
        <v>3</v>
      </c>
      <c r="C52" s="41">
        <f t="shared" si="5"/>
        <v>3</v>
      </c>
      <c r="D52" s="41">
        <f t="shared" si="6"/>
        <v>23</v>
      </c>
      <c r="E52" s="42" t="str">
        <f t="shared" si="2"/>
        <v>BILBAO</v>
      </c>
      <c r="F52" s="42">
        <f t="shared" si="7"/>
        <v>21</v>
      </c>
      <c r="G52" s="42">
        <f t="shared" si="8"/>
        <v>21</v>
      </c>
    </row>
    <row r="53" spans="1:7" x14ac:dyDescent="0.25">
      <c r="A53" s="42" t="str">
        <f t="shared" si="3"/>
        <v>LAS PALMAS</v>
      </c>
      <c r="B53" s="41">
        <f t="shared" si="4"/>
        <v>268</v>
      </c>
      <c r="C53" s="41">
        <f t="shared" si="5"/>
        <v>308</v>
      </c>
      <c r="D53" s="41">
        <f t="shared" si="6"/>
        <v>4</v>
      </c>
      <c r="E53" s="42" t="str">
        <f t="shared" si="2"/>
        <v>TARRAGONA</v>
      </c>
      <c r="F53" s="42">
        <f t="shared" si="7"/>
        <v>17</v>
      </c>
      <c r="G53" s="42">
        <f t="shared" si="8"/>
        <v>3</v>
      </c>
    </row>
    <row r="54" spans="1:7" x14ac:dyDescent="0.25">
      <c r="A54" s="42" t="str">
        <f t="shared" si="3"/>
        <v>MALAGA</v>
      </c>
      <c r="B54" s="41">
        <f t="shared" si="4"/>
        <v>218</v>
      </c>
      <c r="C54" s="41">
        <f t="shared" si="5"/>
        <v>218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CEUTA</v>
      </c>
      <c r="F55" s="42">
        <f t="shared" ref="F55:F65" si="9">LOOKUP(E55,$A$38:$A$65,$B$38:$B$65)</f>
        <v>13</v>
      </c>
      <c r="G55" s="42">
        <f t="shared" si="8"/>
        <v>5</v>
      </c>
    </row>
    <row r="56" spans="1:7" x14ac:dyDescent="0.25">
      <c r="A56" s="42" t="str">
        <f t="shared" si="3"/>
        <v>MELILLA</v>
      </c>
      <c r="B56" s="41">
        <f t="shared" si="4"/>
        <v>3</v>
      </c>
      <c r="C56" s="41">
        <f t="shared" si="5"/>
        <v>2</v>
      </c>
      <c r="D56" s="41">
        <f t="shared" si="6"/>
        <v>23</v>
      </c>
      <c r="E56" s="42" t="str">
        <f t="shared" si="2"/>
        <v>SANTANDER</v>
      </c>
      <c r="F56" s="42">
        <f t="shared" si="9"/>
        <v>10</v>
      </c>
      <c r="G56" s="42">
        <f t="shared" si="8"/>
        <v>12</v>
      </c>
    </row>
    <row r="57" spans="1:7" x14ac:dyDescent="0.25">
      <c r="A57" s="42" t="str">
        <f t="shared" si="3"/>
        <v>MOTRIL</v>
      </c>
      <c r="B57" s="41">
        <f t="shared" si="4"/>
        <v>29</v>
      </c>
      <c r="C57" s="41">
        <f t="shared" si="5"/>
        <v>21</v>
      </c>
      <c r="D57" s="41">
        <f t="shared" si="6"/>
        <v>14</v>
      </c>
      <c r="E57" s="42" t="str">
        <f t="shared" si="2"/>
        <v>FERROL-SAN CIBRAO</v>
      </c>
      <c r="F57" s="42">
        <f t="shared" si="9"/>
        <v>4</v>
      </c>
      <c r="G57" s="42">
        <f t="shared" si="8"/>
        <v>4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314</v>
      </c>
      <c r="C59" s="41">
        <f t="shared" si="5"/>
        <v>300</v>
      </c>
      <c r="D59" s="41">
        <f t="shared" si="6"/>
        <v>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10</v>
      </c>
      <c r="C60" s="41">
        <f t="shared" si="5"/>
        <v>12</v>
      </c>
      <c r="D60" s="41">
        <f t="shared" si="6"/>
        <v>19</v>
      </c>
      <c r="E60" s="42" t="str">
        <f t="shared" si="2"/>
        <v>GIJON</v>
      </c>
      <c r="F60" s="42">
        <f t="shared" si="9"/>
        <v>3</v>
      </c>
      <c r="G60" s="42">
        <f t="shared" si="8"/>
        <v>3</v>
      </c>
    </row>
    <row r="61" spans="1:7" x14ac:dyDescent="0.25">
      <c r="A61" s="42" t="str">
        <f t="shared" si="3"/>
        <v>SEVILLA</v>
      </c>
      <c r="B61" s="41">
        <f t="shared" si="4"/>
        <v>74</v>
      </c>
      <c r="C61" s="41">
        <f t="shared" si="5"/>
        <v>54</v>
      </c>
      <c r="D61" s="41">
        <f t="shared" si="6"/>
        <v>9</v>
      </c>
      <c r="E61" s="42" t="str">
        <f t="shared" si="2"/>
        <v>CASTELLON</v>
      </c>
      <c r="F61" s="42">
        <f t="shared" si="9"/>
        <v>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17</v>
      </c>
      <c r="C62" s="41">
        <f t="shared" si="5"/>
        <v>3</v>
      </c>
      <c r="D62" s="41">
        <f t="shared" si="6"/>
        <v>16</v>
      </c>
      <c r="E62" s="42" t="str">
        <f t="shared" si="2"/>
        <v>BAHIA DE ALGECIRAS</v>
      </c>
      <c r="F62" s="42">
        <f t="shared" si="9"/>
        <v>1</v>
      </c>
      <c r="G62" s="42">
        <f t="shared" si="8"/>
        <v>3</v>
      </c>
    </row>
    <row r="63" spans="1:7" x14ac:dyDescent="0.25">
      <c r="A63" s="42" t="str">
        <f t="shared" si="3"/>
        <v>VALENCIA</v>
      </c>
      <c r="B63" s="41">
        <f t="shared" si="4"/>
        <v>193</v>
      </c>
      <c r="C63" s="41">
        <f t="shared" si="5"/>
        <v>83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83</v>
      </c>
      <c r="C64" s="41">
        <f t="shared" si="5"/>
        <v>96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</v>
      </c>
      <c r="C65" s="41">
        <f t="shared" si="5"/>
        <v>17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2</A_x00f1_o>
  </documentManagement>
</p:properties>
</file>

<file path=customXml/itemProps1.xml><?xml version="1.0" encoding="utf-8"?>
<ds:datastoreItem xmlns:ds="http://schemas.openxmlformats.org/officeDocument/2006/customXml" ds:itemID="{5B54F36D-2ECC-4175-A8EB-930BB047EC15}"/>
</file>

<file path=customXml/itemProps2.xml><?xml version="1.0" encoding="utf-8"?>
<ds:datastoreItem xmlns:ds="http://schemas.openxmlformats.org/officeDocument/2006/customXml" ds:itemID="{278536D4-4447-401D-AFCF-9A6CAEF5843E}"/>
</file>

<file path=customXml/itemProps3.xml><?xml version="1.0" encoding="utf-8"?>
<ds:datastoreItem xmlns:ds="http://schemas.openxmlformats.org/officeDocument/2006/customXml" ds:itemID="{12FB22C3-2187-4D01-9009-C1F7922059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2017-10-05T11:41:54Z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