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07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D42" i="21" s="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55" i="24" l="1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5" i="23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65" i="12" l="1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<sst xmlns="http://schemas.openxmlformats.org/spreadsheetml/2006/main" count="653" uniqueCount="92">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</sst>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74697379</c:v>
                </c:pt>
                <c:pt idx="1">
                  <c:v>53594361</c:v>
                </c:pt>
                <c:pt idx="2">
                  <c:v>51389463</c:v>
                </c:pt>
                <c:pt idx="3">
                  <c:v>40014330</c:v>
                </c:pt>
                <c:pt idx="4">
                  <c:v>36139739</c:v>
                </c:pt>
                <c:pt idx="5">
                  <c:v>26694763</c:v>
                </c:pt>
                <c:pt idx="6">
                  <c:v>24047342</c:v>
                </c:pt>
                <c:pt idx="7">
                  <c:v>21897568</c:v>
                </c:pt>
                <c:pt idx="8">
                  <c:v>20782127</c:v>
                </c:pt>
                <c:pt idx="9">
                  <c:v>19873656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71708675</c:v>
                </c:pt>
                <c:pt idx="1">
                  <c:v>47540374</c:v>
                </c:pt>
                <c:pt idx="2">
                  <c:v>47657520</c:v>
                </c:pt>
                <c:pt idx="3">
                  <c:v>38590828</c:v>
                </c:pt>
                <c:pt idx="4">
                  <c:v>31515518</c:v>
                </c:pt>
                <c:pt idx="5">
                  <c:v>25889800</c:v>
                </c:pt>
                <c:pt idx="6">
                  <c:v>25659562</c:v>
                </c:pt>
                <c:pt idx="7">
                  <c:v>21587284</c:v>
                </c:pt>
                <c:pt idx="8">
                  <c:v>20488293</c:v>
                </c:pt>
                <c:pt idx="9">
                  <c:v>19923538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69462051</c:v>
                </c:pt>
                <c:pt idx="1">
                  <c:v>53255037</c:v>
                </c:pt>
                <c:pt idx="2">
                  <c:v>50046105</c:v>
                </c:pt>
                <c:pt idx="3">
                  <c:v>38422503</c:v>
                </c:pt>
                <c:pt idx="4">
                  <c:v>35919562</c:v>
                </c:pt>
                <c:pt idx="5">
                  <c:v>24506785</c:v>
                </c:pt>
                <c:pt idx="6">
                  <c:v>23939559</c:v>
                </c:pt>
                <c:pt idx="7">
                  <c:v>21783188</c:v>
                </c:pt>
                <c:pt idx="8">
                  <c:v>20531209</c:v>
                </c:pt>
                <c:pt idx="9">
                  <c:v>18750942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66324949</c:v>
                </c:pt>
                <c:pt idx="1">
                  <c:v>47285771</c:v>
                </c:pt>
                <c:pt idx="2">
                  <c:v>46406119</c:v>
                </c:pt>
                <c:pt idx="3">
                  <c:v>37208293</c:v>
                </c:pt>
                <c:pt idx="4">
                  <c:v>31327848</c:v>
                </c:pt>
                <c:pt idx="5">
                  <c:v>23719668</c:v>
                </c:pt>
                <c:pt idx="6">
                  <c:v>25520390</c:v>
                </c:pt>
                <c:pt idx="7">
                  <c:v>21460012</c:v>
                </c:pt>
                <c:pt idx="8">
                  <c:v>20255002</c:v>
                </c:pt>
                <c:pt idx="9">
                  <c:v>18863541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22682180</c:v>
                </c:pt>
                <c:pt idx="1">
                  <c:v>20594596</c:v>
                </c:pt>
                <c:pt idx="2">
                  <c:v>19588784</c:v>
                </c:pt>
                <c:pt idx="3">
                  <c:v>17532087</c:v>
                </c:pt>
                <c:pt idx="4">
                  <c:v>13463433</c:v>
                </c:pt>
                <c:pt idx="5">
                  <c:v>10990527</c:v>
                </c:pt>
                <c:pt idx="6">
                  <c:v>9585968</c:v>
                </c:pt>
                <c:pt idx="7">
                  <c:v>8360925</c:v>
                </c:pt>
                <c:pt idx="8">
                  <c:v>7354235</c:v>
                </c:pt>
                <c:pt idx="9">
                  <c:v>5543232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22289779</c:v>
                </c:pt>
                <c:pt idx="1">
                  <c:v>18646119</c:v>
                </c:pt>
                <c:pt idx="2">
                  <c:v>20262632</c:v>
                </c:pt>
                <c:pt idx="3">
                  <c:v>19348682</c:v>
                </c:pt>
                <c:pt idx="4">
                  <c:v>13381338</c:v>
                </c:pt>
                <c:pt idx="5">
                  <c:v>10536375</c:v>
                </c:pt>
                <c:pt idx="6">
                  <c:v>9542821</c:v>
                </c:pt>
                <c:pt idx="7">
                  <c:v>8205047</c:v>
                </c:pt>
                <c:pt idx="8">
                  <c:v>8120272</c:v>
                </c:pt>
                <c:pt idx="9">
                  <c:v>4355962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BAHIA DE CADIZ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18305091</c:v>
                </c:pt>
                <c:pt idx="1">
                  <c:v>13626199</c:v>
                </c:pt>
                <c:pt idx="2">
                  <c:v>8726704</c:v>
                </c:pt>
                <c:pt idx="3">
                  <c:v>7603640</c:v>
                </c:pt>
                <c:pt idx="4">
                  <c:v>7322671</c:v>
                </c:pt>
                <c:pt idx="5">
                  <c:v>6065259</c:v>
                </c:pt>
                <c:pt idx="6">
                  <c:v>5832384</c:v>
                </c:pt>
                <c:pt idx="7">
                  <c:v>5371083</c:v>
                </c:pt>
                <c:pt idx="8">
                  <c:v>4405625</c:v>
                </c:pt>
                <c:pt idx="9">
                  <c:v>4374837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BAHIA DE CADIZ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18298185</c:v>
                </c:pt>
                <c:pt idx="1">
                  <c:v>11237751</c:v>
                </c:pt>
                <c:pt idx="2">
                  <c:v>8709257</c:v>
                </c:pt>
                <c:pt idx="3">
                  <c:v>7394282</c:v>
                </c:pt>
                <c:pt idx="4">
                  <c:v>7148231</c:v>
                </c:pt>
                <c:pt idx="5">
                  <c:v>5964929</c:v>
                </c:pt>
                <c:pt idx="6">
                  <c:v>5524178</c:v>
                </c:pt>
                <c:pt idx="7">
                  <c:v>5173022</c:v>
                </c:pt>
                <c:pt idx="8">
                  <c:v>2699354</c:v>
                </c:pt>
                <c:pt idx="9">
                  <c:v>4164897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47193415</c:v>
                </c:pt>
                <c:pt idx="1">
                  <c:v>40389134</c:v>
                </c:pt>
                <c:pt idx="2">
                  <c:v>35185325</c:v>
                </c:pt>
                <c:pt idx="3">
                  <c:v>18217050</c:v>
                </c:pt>
                <c:pt idx="4">
                  <c:v>9907939</c:v>
                </c:pt>
                <c:pt idx="5">
                  <c:v>9894345</c:v>
                </c:pt>
                <c:pt idx="6">
                  <c:v>7448916</c:v>
                </c:pt>
                <c:pt idx="7">
                  <c:v>4537741</c:v>
                </c:pt>
                <c:pt idx="8">
                  <c:v>4315555</c:v>
                </c:pt>
                <c:pt idx="9">
                  <c:v>2658931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43354091</c:v>
                </c:pt>
                <c:pt idx="1">
                  <c:v>35781578</c:v>
                </c:pt>
                <c:pt idx="2">
                  <c:v>31762162</c:v>
                </c:pt>
                <c:pt idx="3">
                  <c:v>17207110</c:v>
                </c:pt>
                <c:pt idx="4">
                  <c:v>9394336</c:v>
                </c:pt>
                <c:pt idx="5">
                  <c:v>9937796</c:v>
                </c:pt>
                <c:pt idx="6">
                  <c:v>7333756</c:v>
                </c:pt>
                <c:pt idx="7">
                  <c:v>4050136</c:v>
                </c:pt>
                <c:pt idx="8">
                  <c:v>3932990</c:v>
                </c:pt>
                <c:pt idx="9">
                  <c:v>2987479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GIJON</c:v>
                </c:pt>
                <c:pt idx="4">
                  <c:v>AVILES</c:v>
                </c:pt>
                <c:pt idx="5">
                  <c:v>SANTANDER</c:v>
                </c:pt>
                <c:pt idx="6">
                  <c:v>PASAIA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HUELVA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89718</c:v>
                </c:pt>
                <c:pt idx="1">
                  <c:v>31094</c:v>
                </c:pt>
                <c:pt idx="2">
                  <c:v>21611</c:v>
                </c:pt>
                <c:pt idx="3">
                  <c:v>12435</c:v>
                </c:pt>
                <c:pt idx="4">
                  <c:v>10406</c:v>
                </c:pt>
                <c:pt idx="5">
                  <c:v>8514</c:v>
                </c:pt>
                <c:pt idx="6">
                  <c:v>6708</c:v>
                </c:pt>
                <c:pt idx="7">
                  <c:v>5613</c:v>
                </c:pt>
                <c:pt idx="8">
                  <c:v>5582</c:v>
                </c:pt>
                <c:pt idx="9">
                  <c:v>5166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GIJON</c:v>
                </c:pt>
                <c:pt idx="4">
                  <c:v>AVILES</c:v>
                </c:pt>
                <c:pt idx="5">
                  <c:v>SANTANDER</c:v>
                </c:pt>
                <c:pt idx="6">
                  <c:v>PASAIA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HUELVA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91985</c:v>
                </c:pt>
                <c:pt idx="1">
                  <c:v>30757</c:v>
                </c:pt>
                <c:pt idx="2">
                  <c:v>23535</c:v>
                </c:pt>
                <c:pt idx="3">
                  <c:v>13470</c:v>
                </c:pt>
                <c:pt idx="4">
                  <c:v>14205</c:v>
                </c:pt>
                <c:pt idx="5">
                  <c:v>6515</c:v>
                </c:pt>
                <c:pt idx="6">
                  <c:v>7313</c:v>
                </c:pt>
                <c:pt idx="7">
                  <c:v>7456</c:v>
                </c:pt>
                <c:pt idx="8">
                  <c:v>8584</c:v>
                </c:pt>
                <c:pt idx="9">
                  <c:v>3019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3117559</c:v>
                </c:pt>
                <c:pt idx="1">
                  <c:v>2184122</c:v>
                </c:pt>
                <c:pt idx="2">
                  <c:v>1340273</c:v>
                </c:pt>
                <c:pt idx="3">
                  <c:v>1079023</c:v>
                </c:pt>
                <c:pt idx="4">
                  <c:v>563104</c:v>
                </c:pt>
                <c:pt idx="5">
                  <c:v>405714</c:v>
                </c:pt>
                <c:pt idx="6">
                  <c:v>338248</c:v>
                </c:pt>
                <c:pt idx="7">
                  <c:v>243658</c:v>
                </c:pt>
                <c:pt idx="8">
                  <c:v>234511</c:v>
                </c:pt>
                <c:pt idx="9">
                  <c:v>182826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3053269</c:v>
                </c:pt>
                <c:pt idx="1">
                  <c:v>2165264</c:v>
                </c:pt>
                <c:pt idx="2">
                  <c:v>1247918</c:v>
                </c:pt>
                <c:pt idx="3">
                  <c:v>1002766</c:v>
                </c:pt>
                <c:pt idx="4">
                  <c:v>509307</c:v>
                </c:pt>
                <c:pt idx="5">
                  <c:v>446725</c:v>
                </c:pt>
                <c:pt idx="6">
                  <c:v>253027</c:v>
                </c:pt>
                <c:pt idx="7">
                  <c:v>246295</c:v>
                </c:pt>
                <c:pt idx="8">
                  <c:v>219821</c:v>
                </c:pt>
                <c:pt idx="9">
                  <c:v>180891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BAHIA DE CADIZ</c:v>
                </c:pt>
                <c:pt idx="7">
                  <c:v>BILBAO</c:v>
                </c:pt>
                <c:pt idx="8">
                  <c:v>CEUTA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40466097</c:v>
                </c:pt>
                <c:pt idx="1">
                  <c:v>14343213</c:v>
                </c:pt>
                <c:pt idx="2">
                  <c:v>12180215</c:v>
                </c:pt>
                <c:pt idx="3">
                  <c:v>10997442</c:v>
                </c:pt>
                <c:pt idx="4">
                  <c:v>3828094</c:v>
                </c:pt>
                <c:pt idx="5">
                  <c:v>2275355</c:v>
                </c:pt>
                <c:pt idx="6">
                  <c:v>1958587</c:v>
                </c:pt>
                <c:pt idx="7">
                  <c:v>1113058</c:v>
                </c:pt>
                <c:pt idx="8">
                  <c:v>936384</c:v>
                </c:pt>
                <c:pt idx="9">
                  <c:v>368354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BAHIA DE CADIZ</c:v>
                </c:pt>
                <c:pt idx="7">
                  <c:v>BILBAO</c:v>
                </c:pt>
                <c:pt idx="8">
                  <c:v>CEUTA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36629782</c:v>
                </c:pt>
                <c:pt idx="1">
                  <c:v>11037218</c:v>
                </c:pt>
                <c:pt idx="2">
                  <c:v>10924889</c:v>
                </c:pt>
                <c:pt idx="3">
                  <c:v>10013661</c:v>
                </c:pt>
                <c:pt idx="4">
                  <c:v>2712163</c:v>
                </c:pt>
                <c:pt idx="5">
                  <c:v>3532855</c:v>
                </c:pt>
                <c:pt idx="6">
                  <c:v>170856</c:v>
                </c:pt>
                <c:pt idx="7">
                  <c:v>1139790</c:v>
                </c:pt>
                <c:pt idx="8">
                  <c:v>858674</c:v>
                </c:pt>
                <c:pt idx="9">
                  <c:v>335698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40293292</c:v>
                </c:pt>
                <c:pt idx="1">
                  <c:v>14310282</c:v>
                </c:pt>
                <c:pt idx="2">
                  <c:v>11629345</c:v>
                </c:pt>
                <c:pt idx="3">
                  <c:v>10872480</c:v>
                </c:pt>
                <c:pt idx="4">
                  <c:v>2275355</c:v>
                </c:pt>
                <c:pt idx="5">
                  <c:v>327137</c:v>
                </c:pt>
                <c:pt idx="6">
                  <c:v>78012</c:v>
                </c:pt>
                <c:pt idx="7">
                  <c:v>41242</c:v>
                </c:pt>
                <c:pt idx="8">
                  <c:v>32973</c:v>
                </c:pt>
                <c:pt idx="9">
                  <c:v>10348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36479029</c:v>
                </c:pt>
                <c:pt idx="1">
                  <c:v>10934856</c:v>
                </c:pt>
                <c:pt idx="2">
                  <c:v>10236342</c:v>
                </c:pt>
                <c:pt idx="3">
                  <c:v>9691093</c:v>
                </c:pt>
                <c:pt idx="4">
                  <c:v>3531602</c:v>
                </c:pt>
                <c:pt idx="5">
                  <c:v>301817</c:v>
                </c:pt>
                <c:pt idx="6">
                  <c:v>136757</c:v>
                </c:pt>
                <c:pt idx="7">
                  <c:v>99536</c:v>
                </c:pt>
                <c:pt idx="8">
                  <c:v>46682</c:v>
                </c:pt>
                <c:pt idx="9">
                  <c:v>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42468177</c:v>
                </c:pt>
                <c:pt idx="1">
                  <c:v>32526654</c:v>
                </c:pt>
                <c:pt idx="2">
                  <c:v>25417260</c:v>
                </c:pt>
                <c:pt idx="3">
                  <c:v>14796425</c:v>
                </c:pt>
                <c:pt idx="4">
                  <c:v>5920114</c:v>
                </c:pt>
                <c:pt idx="5">
                  <c:v>4071222</c:v>
                </c:pt>
                <c:pt idx="6">
                  <c:v>3769814</c:v>
                </c:pt>
                <c:pt idx="7">
                  <c:v>2430655</c:v>
                </c:pt>
                <c:pt idx="8">
                  <c:v>1331219</c:v>
                </c:pt>
                <c:pt idx="9">
                  <c:v>1326976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39122648</c:v>
                </c:pt>
                <c:pt idx="1">
                  <c:v>28157269</c:v>
                </c:pt>
                <c:pt idx="2">
                  <c:v>22572587</c:v>
                </c:pt>
                <c:pt idx="3">
                  <c:v>13734175</c:v>
                </c:pt>
                <c:pt idx="4">
                  <c:v>5629098</c:v>
                </c:pt>
                <c:pt idx="5">
                  <c:v>3615026</c:v>
                </c:pt>
                <c:pt idx="6">
                  <c:v>3636750</c:v>
                </c:pt>
                <c:pt idx="7">
                  <c:v>2334121</c:v>
                </c:pt>
                <c:pt idx="8">
                  <c:v>1270185</c:v>
                </c:pt>
                <c:pt idx="9">
                  <c:v>944675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10301589</c:v>
                </c:pt>
                <c:pt idx="1">
                  <c:v>9762550</c:v>
                </c:pt>
                <c:pt idx="2">
                  <c:v>4820468</c:v>
                </c:pt>
                <c:pt idx="3">
                  <c:v>4439998</c:v>
                </c:pt>
                <c:pt idx="4">
                  <c:v>3851853</c:v>
                </c:pt>
                <c:pt idx="5">
                  <c:v>2649575</c:v>
                </c:pt>
                <c:pt idx="6">
                  <c:v>1351659</c:v>
                </c:pt>
                <c:pt idx="7">
                  <c:v>1351060</c:v>
                </c:pt>
                <c:pt idx="8">
                  <c:v>985221</c:v>
                </c:pt>
                <c:pt idx="9">
                  <c:v>938027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9391987</c:v>
                </c:pt>
                <c:pt idx="1">
                  <c:v>9798196</c:v>
                </c:pt>
                <c:pt idx="2">
                  <c:v>4155376</c:v>
                </c:pt>
                <c:pt idx="3">
                  <c:v>3897265</c:v>
                </c:pt>
                <c:pt idx="4">
                  <c:v>3807637</c:v>
                </c:pt>
                <c:pt idx="5">
                  <c:v>2939299</c:v>
                </c:pt>
                <c:pt idx="6">
                  <c:v>1715757</c:v>
                </c:pt>
                <c:pt idx="7">
                  <c:v>1092212</c:v>
                </c:pt>
                <c:pt idx="8">
                  <c:v>940239</c:v>
                </c:pt>
                <c:pt idx="9">
                  <c:v>870019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3420533</c:v>
                </c:pt>
                <c:pt idx="1">
                  <c:v>3042665</c:v>
                </c:pt>
                <c:pt idx="2">
                  <c:v>2610100</c:v>
                </c:pt>
                <c:pt idx="3">
                  <c:v>1317320</c:v>
                </c:pt>
                <c:pt idx="4">
                  <c:v>554558</c:v>
                </c:pt>
                <c:pt idx="5">
                  <c:v>542405</c:v>
                </c:pt>
                <c:pt idx="6">
                  <c:v>486697</c:v>
                </c:pt>
                <c:pt idx="7">
                  <c:v>244065</c:v>
                </c:pt>
                <c:pt idx="8">
                  <c:v>194271</c:v>
                </c:pt>
                <c:pt idx="9">
                  <c:v>179259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3256776</c:v>
                </c:pt>
                <c:pt idx="1">
                  <c:v>2612049</c:v>
                </c:pt>
                <c:pt idx="2">
                  <c:v>2318239</c:v>
                </c:pt>
                <c:pt idx="3">
                  <c:v>1311958</c:v>
                </c:pt>
                <c:pt idx="4">
                  <c:v>523113</c:v>
                </c:pt>
                <c:pt idx="5">
                  <c:v>464838</c:v>
                </c:pt>
                <c:pt idx="6">
                  <c:v>465729</c:v>
                </c:pt>
                <c:pt idx="7">
                  <c:v>226927</c:v>
                </c:pt>
                <c:pt idx="8">
                  <c:v>201382</c:v>
                </c:pt>
                <c:pt idx="9">
                  <c:v>172729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3249693</c:v>
                </c:pt>
                <c:pt idx="1">
                  <c:v>1034296</c:v>
                </c:pt>
                <c:pt idx="2">
                  <c:v>989005</c:v>
                </c:pt>
                <c:pt idx="3">
                  <c:v>927081</c:v>
                </c:pt>
                <c:pt idx="4">
                  <c:v>527352</c:v>
                </c:pt>
                <c:pt idx="5">
                  <c:v>24506</c:v>
                </c:pt>
                <c:pt idx="6">
                  <c:v>8439</c:v>
                </c:pt>
                <c:pt idx="7">
                  <c:v>5405</c:v>
                </c:pt>
                <c:pt idx="8">
                  <c:v>2527</c:v>
                </c:pt>
                <c:pt idx="9">
                  <c:v>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2883039</c:v>
                </c:pt>
                <c:pt idx="1">
                  <c:v>808347</c:v>
                </c:pt>
                <c:pt idx="2">
                  <c:v>866808</c:v>
                </c:pt>
                <c:pt idx="3">
                  <c:v>769705</c:v>
                </c:pt>
                <c:pt idx="4">
                  <c:v>451382</c:v>
                </c:pt>
                <c:pt idx="5">
                  <c:v>22105</c:v>
                </c:pt>
                <c:pt idx="6">
                  <c:v>24375</c:v>
                </c:pt>
                <c:pt idx="7">
                  <c:v>8027</c:v>
                </c:pt>
                <c:pt idx="8">
                  <c:v>3433</c:v>
                </c:pt>
                <c:pt idx="9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5793708</c:v>
                </c:pt>
                <c:pt idx="1">
                  <c:v>5224923</c:v>
                </c:pt>
                <c:pt idx="2">
                  <c:v>4953777</c:v>
                </c:pt>
                <c:pt idx="3">
                  <c:v>2879864</c:v>
                </c:pt>
                <c:pt idx="4">
                  <c:v>2603786</c:v>
                </c:pt>
                <c:pt idx="5">
                  <c:v>1114783</c:v>
                </c:pt>
                <c:pt idx="6">
                  <c:v>907782</c:v>
                </c:pt>
                <c:pt idx="7">
                  <c:v>612224</c:v>
                </c:pt>
                <c:pt idx="8">
                  <c:v>518572</c:v>
                </c:pt>
                <c:pt idx="9">
                  <c:v>474814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5469262</c:v>
                </c:pt>
                <c:pt idx="1">
                  <c:v>5165712</c:v>
                </c:pt>
                <c:pt idx="2">
                  <c:v>4637915</c:v>
                </c:pt>
                <c:pt idx="3">
                  <c:v>2538751</c:v>
                </c:pt>
                <c:pt idx="4">
                  <c:v>2408094</c:v>
                </c:pt>
                <c:pt idx="5">
                  <c:v>1083507</c:v>
                </c:pt>
                <c:pt idx="6">
                  <c:v>780603</c:v>
                </c:pt>
                <c:pt idx="7">
                  <c:v>500461</c:v>
                </c:pt>
                <c:pt idx="8">
                  <c:v>443176</c:v>
                </c:pt>
                <c:pt idx="9">
                  <c:v>345063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1765838</c:v>
                </c:pt>
                <c:pt idx="1">
                  <c:v>1219886</c:v>
                </c:pt>
                <c:pt idx="2">
                  <c:v>521293</c:v>
                </c:pt>
                <c:pt idx="3">
                  <c:v>439493</c:v>
                </c:pt>
                <c:pt idx="4">
                  <c:v>292567</c:v>
                </c:pt>
                <c:pt idx="5">
                  <c:v>187164</c:v>
                </c:pt>
                <c:pt idx="6">
                  <c:v>179209</c:v>
                </c:pt>
                <c:pt idx="7">
                  <c:v>150478</c:v>
                </c:pt>
                <c:pt idx="8">
                  <c:v>72063</c:v>
                </c:pt>
                <c:pt idx="9">
                  <c:v>49854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1402643</c:v>
                </c:pt>
                <c:pt idx="1">
                  <c:v>1060060</c:v>
                </c:pt>
                <c:pt idx="2">
                  <c:v>446355</c:v>
                </c:pt>
                <c:pt idx="3">
                  <c:v>362305</c:v>
                </c:pt>
                <c:pt idx="4">
                  <c:v>222280</c:v>
                </c:pt>
                <c:pt idx="5">
                  <c:v>171938</c:v>
                </c:pt>
                <c:pt idx="6">
                  <c:v>88170</c:v>
                </c:pt>
                <c:pt idx="7">
                  <c:v>129268</c:v>
                </c:pt>
                <c:pt idx="8">
                  <c:v>51527</c:v>
                </c:pt>
                <c:pt idx="9">
                  <c:v>39988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1287232</c:v>
                </c:pt>
                <c:pt idx="1">
                  <c:v>767527</c:v>
                </c:pt>
                <c:pt idx="2">
                  <c:v>586927</c:v>
                </c:pt>
                <c:pt idx="3">
                  <c:v>576060</c:v>
                </c:pt>
                <c:pt idx="4">
                  <c:v>261183</c:v>
                </c:pt>
                <c:pt idx="5">
                  <c:v>246595</c:v>
                </c:pt>
                <c:pt idx="6">
                  <c:v>141190</c:v>
                </c:pt>
                <c:pt idx="7">
                  <c:v>93178</c:v>
                </c:pt>
                <c:pt idx="8">
                  <c:v>79158</c:v>
                </c:pt>
                <c:pt idx="9">
                  <c:v>65234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1122893</c:v>
                </c:pt>
                <c:pt idx="1">
                  <c:v>691489</c:v>
                </c:pt>
                <c:pt idx="2">
                  <c:v>441731</c:v>
                </c:pt>
                <c:pt idx="3">
                  <c:v>562637</c:v>
                </c:pt>
                <c:pt idx="4">
                  <c:v>253490</c:v>
                </c:pt>
                <c:pt idx="5">
                  <c:v>248691</c:v>
                </c:pt>
                <c:pt idx="6">
                  <c:v>121755</c:v>
                </c:pt>
                <c:pt idx="7">
                  <c:v>72988</c:v>
                </c:pt>
                <c:pt idx="8">
                  <c:v>64947</c:v>
                </c:pt>
                <c:pt idx="9">
                  <c:v>67977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26297</c:v>
                </c:pt>
                <c:pt idx="1">
                  <c:v>18050</c:v>
                </c:pt>
                <c:pt idx="2">
                  <c:v>14173</c:v>
                </c:pt>
                <c:pt idx="3">
                  <c:v>11469</c:v>
                </c:pt>
                <c:pt idx="4">
                  <c:v>9982</c:v>
                </c:pt>
                <c:pt idx="5">
                  <c:v>9942</c:v>
                </c:pt>
                <c:pt idx="6">
                  <c:v>7287</c:v>
                </c:pt>
                <c:pt idx="7">
                  <c:v>3595</c:v>
                </c:pt>
                <c:pt idx="8">
                  <c:v>2968</c:v>
                </c:pt>
                <c:pt idx="9">
                  <c:v>2481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22293</c:v>
                </c:pt>
                <c:pt idx="1">
                  <c:v>17628</c:v>
                </c:pt>
                <c:pt idx="2">
                  <c:v>10190</c:v>
                </c:pt>
                <c:pt idx="3">
                  <c:v>11376</c:v>
                </c:pt>
                <c:pt idx="4">
                  <c:v>9544</c:v>
                </c:pt>
                <c:pt idx="5">
                  <c:v>9533</c:v>
                </c:pt>
                <c:pt idx="6">
                  <c:v>7045</c:v>
                </c:pt>
                <c:pt idx="7">
                  <c:v>3683</c:v>
                </c:pt>
                <c:pt idx="8">
                  <c:v>2729</c:v>
                </c:pt>
                <c:pt idx="9">
                  <c:v>2345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262043999</c:v>
                </c:pt>
                <c:pt idx="1">
                  <c:v>240386136</c:v>
                </c:pt>
                <c:pt idx="2">
                  <c:v>174457400</c:v>
                </c:pt>
                <c:pt idx="3">
                  <c:v>154111045</c:v>
                </c:pt>
                <c:pt idx="4">
                  <c:v>146201179</c:v>
                </c:pt>
                <c:pt idx="5">
                  <c:v>143874115</c:v>
                </c:pt>
                <c:pt idx="6">
                  <c:v>75831832</c:v>
                </c:pt>
                <c:pt idx="7">
                  <c:v>47074945</c:v>
                </c:pt>
                <c:pt idx="8">
                  <c:v>43147424</c:v>
                </c:pt>
                <c:pt idx="9">
                  <c:v>39841084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238450959</c:v>
                </c:pt>
                <c:pt idx="1">
                  <c:v>216238587</c:v>
                </c:pt>
                <c:pt idx="2">
                  <c:v>149341135</c:v>
                </c:pt>
                <c:pt idx="3">
                  <c:v>131558504</c:v>
                </c:pt>
                <c:pt idx="4">
                  <c:v>134970802</c:v>
                </c:pt>
                <c:pt idx="5">
                  <c:v>128472172</c:v>
                </c:pt>
                <c:pt idx="6">
                  <c:v>59251428</c:v>
                </c:pt>
                <c:pt idx="7">
                  <c:v>49790544</c:v>
                </c:pt>
                <c:pt idx="8">
                  <c:v>39937594</c:v>
                </c:pt>
                <c:pt idx="9">
                  <c:v>32660216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820</c:v>
                </c:pt>
                <c:pt idx="1">
                  <c:v>708</c:v>
                </c:pt>
                <c:pt idx="2">
                  <c:v>477</c:v>
                </c:pt>
                <c:pt idx="3">
                  <c:v>397</c:v>
                </c:pt>
                <c:pt idx="4">
                  <c:v>243</c:v>
                </c:pt>
                <c:pt idx="5">
                  <c:v>227</c:v>
                </c:pt>
                <c:pt idx="6">
                  <c:v>155</c:v>
                </c:pt>
                <c:pt idx="7">
                  <c:v>87</c:v>
                </c:pt>
                <c:pt idx="8">
                  <c:v>76</c:v>
                </c:pt>
                <c:pt idx="9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706</c:v>
                </c:pt>
                <c:pt idx="1">
                  <c:v>652</c:v>
                </c:pt>
                <c:pt idx="2">
                  <c:v>367</c:v>
                </c:pt>
                <c:pt idx="3">
                  <c:v>350</c:v>
                </c:pt>
                <c:pt idx="4">
                  <c:v>229</c:v>
                </c:pt>
                <c:pt idx="5">
                  <c:v>272</c:v>
                </c:pt>
                <c:pt idx="6">
                  <c:v>83</c:v>
                </c:pt>
                <c:pt idx="7">
                  <c:v>99</c:v>
                </c:pt>
                <c:pt idx="8">
                  <c:v>56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B33" sqref="B33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42999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2006</v>
      </c>
      <c r="E7" s="58">
        <v>2007</v>
      </c>
      <c r="F7" s="58">
        <v>2006</v>
      </c>
      <c r="G7" s="58">
        <v>2007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13586543</v>
      </c>
      <c r="E8" s="61">
        <v>14482359</v>
      </c>
      <c r="F8" s="61">
        <v>148805108</v>
      </c>
      <c r="G8" s="61">
        <v>150411077</v>
      </c>
      <c r="H8" s="61">
        <v>1605969</v>
      </c>
      <c r="I8" s="62">
        <f>((G8*100/F8)-100)</f>
        <v>1.0792431937215525</v>
      </c>
    </row>
    <row r="9" spans="1:9" x14ac:dyDescent="0.25">
      <c r="A9" s="63"/>
      <c r="B9" s="64"/>
      <c r="C9" s="60" t="s">
        <v>15</v>
      </c>
      <c r="D9" s="61">
        <v>9698627</v>
      </c>
      <c r="E9" s="61">
        <v>9806060</v>
      </c>
      <c r="F9" s="61">
        <v>113450097</v>
      </c>
      <c r="G9" s="61">
        <v>116860986</v>
      </c>
      <c r="H9" s="61">
        <v>3410889</v>
      </c>
      <c r="I9" s="62">
        <f t="shared" ref="I9:I19" si="0">((G9*100/F9)-100)</f>
        <v>3.006510430749131</v>
      </c>
    </row>
    <row r="10" spans="1:9" x14ac:dyDescent="0.25">
      <c r="A10" s="63"/>
      <c r="B10" s="59" t="s">
        <v>16</v>
      </c>
      <c r="C10" s="60" t="s">
        <v>17</v>
      </c>
      <c r="D10" s="61">
        <v>4782202</v>
      </c>
      <c r="E10" s="61">
        <v>4660680</v>
      </c>
      <c r="F10" s="61">
        <v>59242089</v>
      </c>
      <c r="G10" s="61">
        <v>61357446</v>
      </c>
      <c r="H10" s="61">
        <v>2115357</v>
      </c>
      <c r="I10" s="62">
        <f t="shared" si="0"/>
        <v>3.5706995409969409</v>
      </c>
    </row>
    <row r="11" spans="1:9" x14ac:dyDescent="0.25">
      <c r="A11" s="63"/>
      <c r="B11" s="63"/>
      <c r="C11" s="60" t="s">
        <v>18</v>
      </c>
      <c r="D11" s="61">
        <v>11401752</v>
      </c>
      <c r="E11" s="61">
        <v>11683850</v>
      </c>
      <c r="F11" s="61">
        <v>125784323</v>
      </c>
      <c r="G11" s="61">
        <v>139349731</v>
      </c>
      <c r="H11" s="61">
        <v>13565408</v>
      </c>
      <c r="I11" s="62">
        <f t="shared" si="0"/>
        <v>10.784657162721302</v>
      </c>
    </row>
    <row r="12" spans="1:9" x14ac:dyDescent="0.25">
      <c r="A12" s="64"/>
      <c r="B12" s="64"/>
      <c r="C12" s="60" t="s">
        <v>2</v>
      </c>
      <c r="D12" s="61">
        <v>16183954</v>
      </c>
      <c r="E12" s="61">
        <v>16344530</v>
      </c>
      <c r="F12" s="61">
        <v>185026412</v>
      </c>
      <c r="G12" s="61">
        <v>200707177</v>
      </c>
      <c r="H12" s="61">
        <v>15680765</v>
      </c>
      <c r="I12" s="62">
        <f t="shared" si="0"/>
        <v>8.4748792512930464</v>
      </c>
    </row>
    <row r="13" spans="1:9" x14ac:dyDescent="0.25">
      <c r="A13" s="65"/>
      <c r="B13" s="65"/>
      <c r="C13" s="66" t="s">
        <v>2</v>
      </c>
      <c r="D13" s="67">
        <v>39469124</v>
      </c>
      <c r="E13" s="67">
        <v>40632949</v>
      </c>
      <c r="F13" s="67">
        <v>447281617</v>
      </c>
      <c r="G13" s="67">
        <v>467979240</v>
      </c>
      <c r="H13" s="67">
        <v>20697623</v>
      </c>
      <c r="I13" s="68">
        <f t="shared" si="0"/>
        <v>4.627425365438171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19754</v>
      </c>
      <c r="E14" s="61">
        <v>21527</v>
      </c>
      <c r="F14" s="61">
        <v>247002</v>
      </c>
      <c r="G14" s="61">
        <v>229842</v>
      </c>
      <c r="H14" s="61">
        <v>-17160</v>
      </c>
      <c r="I14" s="62">
        <f t="shared" si="0"/>
        <v>-6.9473121675128198</v>
      </c>
    </row>
    <row r="15" spans="1:9" x14ac:dyDescent="0.25">
      <c r="A15" s="63"/>
      <c r="B15" s="59" t="s">
        <v>7</v>
      </c>
      <c r="C15" s="60" t="s">
        <v>8</v>
      </c>
      <c r="D15" s="61">
        <v>607539</v>
      </c>
      <c r="E15" s="61">
        <v>625048</v>
      </c>
      <c r="F15" s="61">
        <v>7401600</v>
      </c>
      <c r="G15" s="61">
        <v>7656294</v>
      </c>
      <c r="H15" s="61">
        <v>254694</v>
      </c>
      <c r="I15" s="62">
        <f t="shared" si="0"/>
        <v>3.4410667963683466</v>
      </c>
    </row>
    <row r="16" spans="1:9" x14ac:dyDescent="0.25">
      <c r="A16" s="63"/>
      <c r="B16" s="64"/>
      <c r="C16" s="60" t="s">
        <v>9</v>
      </c>
      <c r="D16" s="61">
        <v>277236</v>
      </c>
      <c r="E16" s="61">
        <v>303154</v>
      </c>
      <c r="F16" s="61">
        <v>3245276</v>
      </c>
      <c r="G16" s="61">
        <v>3296432</v>
      </c>
      <c r="H16" s="61">
        <v>51156</v>
      </c>
      <c r="I16" s="62">
        <f t="shared" si="0"/>
        <v>1.5763220139057523</v>
      </c>
    </row>
    <row r="17" spans="1:9" x14ac:dyDescent="0.25">
      <c r="A17" s="64"/>
      <c r="B17" s="69" t="s">
        <v>10</v>
      </c>
      <c r="C17" s="60" t="s">
        <v>11</v>
      </c>
      <c r="D17" s="61">
        <v>646016</v>
      </c>
      <c r="E17" s="61">
        <v>545828</v>
      </c>
      <c r="F17" s="61">
        <v>3988225</v>
      </c>
      <c r="G17" s="61">
        <v>3975407</v>
      </c>
      <c r="H17" s="61">
        <v>-12818</v>
      </c>
      <c r="I17" s="62">
        <f t="shared" si="0"/>
        <v>-0.32139610979821498</v>
      </c>
    </row>
    <row r="18" spans="1:9" x14ac:dyDescent="0.25">
      <c r="A18" s="70"/>
      <c r="B18" s="70"/>
      <c r="C18" s="66" t="s">
        <v>2</v>
      </c>
      <c r="D18" s="67">
        <v>1550545</v>
      </c>
      <c r="E18" s="67">
        <v>1495557</v>
      </c>
      <c r="F18" s="67">
        <v>14882103</v>
      </c>
      <c r="G18" s="67">
        <v>15157975</v>
      </c>
      <c r="H18" s="67">
        <v>275872</v>
      </c>
      <c r="I18" s="68">
        <f t="shared" si="0"/>
        <v>1.8537165076736812</v>
      </c>
    </row>
    <row r="19" spans="1:9" x14ac:dyDescent="0.25">
      <c r="A19" s="71"/>
      <c r="B19" s="71"/>
      <c r="C19" s="72" t="s">
        <v>1</v>
      </c>
      <c r="D19" s="73">
        <f>+D13+D18</f>
        <v>41019669</v>
      </c>
      <c r="E19" s="73">
        <f t="shared" ref="E19:G19" si="1">+E13+E18</f>
        <v>42128506</v>
      </c>
      <c r="F19" s="73">
        <f t="shared" si="1"/>
        <v>462163720</v>
      </c>
      <c r="G19" s="73">
        <f t="shared" si="1"/>
        <v>483137215</v>
      </c>
      <c r="H19" s="73">
        <f t="shared" ref="H19" si="2">G19-F19</f>
        <v>20973495</v>
      </c>
      <c r="I19" s="74">
        <f t="shared" si="0"/>
        <v>4.5381093522442626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7440729</v>
      </c>
      <c r="E21" s="61">
        <v>7840554</v>
      </c>
      <c r="F21" s="61">
        <v>77826663</v>
      </c>
      <c r="G21" s="61">
        <v>88967347</v>
      </c>
      <c r="H21" s="61">
        <v>11140684</v>
      </c>
      <c r="I21" s="62">
        <f t="shared" ref="I21:I31" si="3">((G21*100/F21)-100)</f>
        <v>14.31473941006567</v>
      </c>
    </row>
    <row r="22" spans="1:9" x14ac:dyDescent="0.25">
      <c r="A22" s="63"/>
      <c r="B22" s="64"/>
      <c r="C22" s="60" t="s">
        <v>22</v>
      </c>
      <c r="D22" s="61">
        <v>6971161</v>
      </c>
      <c r="E22" s="61">
        <v>7035353</v>
      </c>
      <c r="F22" s="61">
        <v>71477365</v>
      </c>
      <c r="G22" s="61">
        <v>79878272</v>
      </c>
      <c r="H22" s="61">
        <v>8400907</v>
      </c>
      <c r="I22" s="62">
        <f t="shared" si="3"/>
        <v>11.753241043510769</v>
      </c>
    </row>
    <row r="23" spans="1:9" x14ac:dyDescent="0.25">
      <c r="A23" s="63"/>
      <c r="B23" s="69" t="s">
        <v>23</v>
      </c>
      <c r="C23" s="60" t="s">
        <v>24</v>
      </c>
      <c r="D23" s="61">
        <v>3302693</v>
      </c>
      <c r="E23" s="61">
        <v>3226675</v>
      </c>
      <c r="F23" s="61">
        <v>43024056</v>
      </c>
      <c r="G23" s="61">
        <v>44605035</v>
      </c>
      <c r="H23" s="61">
        <v>1580979</v>
      </c>
      <c r="I23" s="62">
        <f t="shared" si="3"/>
        <v>3.6746396016219336</v>
      </c>
    </row>
    <row r="24" spans="1:9" x14ac:dyDescent="0.25">
      <c r="A24" s="63"/>
      <c r="B24" s="59" t="s">
        <v>25</v>
      </c>
      <c r="C24" s="60" t="s">
        <v>26</v>
      </c>
      <c r="D24" s="61">
        <v>1072345</v>
      </c>
      <c r="E24" s="61">
        <v>1088502</v>
      </c>
      <c r="F24" s="61">
        <v>12044417</v>
      </c>
      <c r="G24" s="61">
        <v>13188879</v>
      </c>
      <c r="H24" s="61">
        <v>1144462</v>
      </c>
      <c r="I24" s="62">
        <f t="shared" si="3"/>
        <v>9.5020124261722287</v>
      </c>
    </row>
    <row r="25" spans="1:9" x14ac:dyDescent="0.25">
      <c r="A25" s="63"/>
      <c r="B25" s="63"/>
      <c r="C25" s="60" t="s">
        <v>21</v>
      </c>
      <c r="D25" s="61">
        <v>584422</v>
      </c>
      <c r="E25" s="61">
        <v>552633</v>
      </c>
      <c r="F25" s="61">
        <v>5839138</v>
      </c>
      <c r="G25" s="61">
        <v>6770693</v>
      </c>
      <c r="H25" s="61">
        <v>931555</v>
      </c>
      <c r="I25" s="62">
        <f t="shared" si="3"/>
        <v>15.953639047407336</v>
      </c>
    </row>
    <row r="26" spans="1:9" x14ac:dyDescent="0.25">
      <c r="A26" s="63"/>
      <c r="B26" s="59" t="s">
        <v>27</v>
      </c>
      <c r="C26" s="60" t="s">
        <v>28</v>
      </c>
      <c r="D26" s="61">
        <v>1608507</v>
      </c>
      <c r="E26" s="61">
        <v>1756307</v>
      </c>
      <c r="F26" s="61">
        <v>24500870</v>
      </c>
      <c r="G26" s="61">
        <v>26287293</v>
      </c>
      <c r="H26" s="61">
        <v>1786423</v>
      </c>
      <c r="I26" s="62">
        <f t="shared" si="3"/>
        <v>7.2912635347234556</v>
      </c>
    </row>
    <row r="27" spans="1:9" x14ac:dyDescent="0.25">
      <c r="A27" s="63"/>
      <c r="B27" s="64"/>
      <c r="C27" s="60" t="s">
        <v>29</v>
      </c>
      <c r="D27" s="61">
        <v>162561</v>
      </c>
      <c r="E27" s="61">
        <v>333767</v>
      </c>
      <c r="F27" s="61">
        <v>4089229</v>
      </c>
      <c r="G27" s="61">
        <v>5033907</v>
      </c>
      <c r="H27" s="61">
        <v>944678</v>
      </c>
      <c r="I27" s="62">
        <f t="shared" si="3"/>
        <v>23.101616466086881</v>
      </c>
    </row>
    <row r="28" spans="1:9" x14ac:dyDescent="0.25">
      <c r="A28" s="63"/>
      <c r="B28" s="69" t="s">
        <v>30</v>
      </c>
      <c r="C28" s="60" t="s">
        <v>31</v>
      </c>
      <c r="D28" s="61">
        <v>307264</v>
      </c>
      <c r="E28" s="61">
        <v>341664</v>
      </c>
      <c r="F28" s="61">
        <v>3795276</v>
      </c>
      <c r="G28" s="61">
        <v>4260547</v>
      </c>
      <c r="H28" s="61">
        <v>465271</v>
      </c>
      <c r="I28" s="62">
        <f t="shared" si="3"/>
        <v>12.259213822657429</v>
      </c>
    </row>
    <row r="29" spans="1:9" x14ac:dyDescent="0.25">
      <c r="A29" s="63"/>
      <c r="B29" s="59" t="s">
        <v>32</v>
      </c>
      <c r="C29" s="60" t="s">
        <v>33</v>
      </c>
      <c r="D29" s="61">
        <v>10171</v>
      </c>
      <c r="E29" s="61">
        <v>10895</v>
      </c>
      <c r="F29" s="61">
        <v>119819</v>
      </c>
      <c r="G29" s="61">
        <v>130211</v>
      </c>
      <c r="H29" s="61">
        <v>10392</v>
      </c>
      <c r="I29" s="62">
        <f t="shared" si="3"/>
        <v>8.6730818985302847</v>
      </c>
    </row>
    <row r="30" spans="1:9" x14ac:dyDescent="0.25">
      <c r="A30" s="63"/>
      <c r="B30" s="63"/>
      <c r="C30" s="60" t="s">
        <v>34</v>
      </c>
      <c r="D30" s="61">
        <v>119652010</v>
      </c>
      <c r="E30" s="61">
        <v>134497420</v>
      </c>
      <c r="F30" s="61">
        <v>1443538410</v>
      </c>
      <c r="G30" s="61">
        <v>1604380760</v>
      </c>
      <c r="H30" s="61">
        <v>160842350</v>
      </c>
      <c r="I30" s="62">
        <f t="shared" si="3"/>
        <v>11.142228629718275</v>
      </c>
    </row>
    <row r="31" spans="1:9" x14ac:dyDescent="0.25">
      <c r="A31" s="76"/>
      <c r="B31" s="77"/>
      <c r="C31" s="60" t="s">
        <v>35</v>
      </c>
      <c r="D31" s="61">
        <v>174</v>
      </c>
      <c r="E31" s="61">
        <v>259</v>
      </c>
      <c r="F31" s="61">
        <v>3111</v>
      </c>
      <c r="G31" s="61">
        <v>3547</v>
      </c>
      <c r="H31" s="61">
        <v>436</v>
      </c>
      <c r="I31" s="62">
        <f t="shared" si="3"/>
        <v>14.014786242365801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1086505</v>
      </c>
      <c r="C7" s="37">
        <v>1243128</v>
      </c>
      <c r="D7" s="37">
        <v>13807025</v>
      </c>
      <c r="E7" s="37">
        <v>14347263</v>
      </c>
      <c r="F7" s="10">
        <f>((E7*100)/D7)-100</f>
        <v>3.9127762859848474</v>
      </c>
      <c r="G7" s="1"/>
      <c r="H7" s="1"/>
      <c r="I7" s="1"/>
    </row>
    <row r="8" spans="1:12" x14ac:dyDescent="0.25">
      <c r="A8" s="11" t="s">
        <v>42</v>
      </c>
      <c r="B8" s="38">
        <v>314934</v>
      </c>
      <c r="C8" s="38">
        <v>210315</v>
      </c>
      <c r="D8" s="38">
        <v>3731140</v>
      </c>
      <c r="E8" s="38">
        <v>3651586</v>
      </c>
      <c r="F8" s="13">
        <f t="shared" ref="F8:F35" si="0">((E8*100)/D8)-100</f>
        <v>-2.1321633602598666</v>
      </c>
      <c r="G8" s="1"/>
      <c r="H8" s="1"/>
      <c r="I8" s="1"/>
    </row>
    <row r="9" spans="1:12" x14ac:dyDescent="0.25">
      <c r="A9" s="8" t="s">
        <v>43</v>
      </c>
      <c r="B9" s="37">
        <v>513811</v>
      </c>
      <c r="C9" s="37">
        <v>675321</v>
      </c>
      <c r="D9" s="37">
        <v>6694178</v>
      </c>
      <c r="E9" s="37">
        <v>6887174</v>
      </c>
      <c r="F9" s="10">
        <f t="shared" si="0"/>
        <v>2.8830425483158706</v>
      </c>
      <c r="G9" s="1"/>
      <c r="H9" s="1"/>
      <c r="I9" s="1"/>
    </row>
    <row r="10" spans="1:12" x14ac:dyDescent="0.25">
      <c r="A10" s="11" t="s">
        <v>44</v>
      </c>
      <c r="B10" s="38">
        <v>412076</v>
      </c>
      <c r="C10" s="38">
        <v>418494</v>
      </c>
      <c r="D10" s="38">
        <v>5988595</v>
      </c>
      <c r="E10" s="38">
        <v>5605598</v>
      </c>
      <c r="F10" s="13">
        <f t="shared" si="0"/>
        <v>-6.3954399988645037</v>
      </c>
      <c r="G10" s="1"/>
      <c r="H10" s="1"/>
      <c r="I10" s="1"/>
    </row>
    <row r="11" spans="1:12" x14ac:dyDescent="0.25">
      <c r="A11" s="8" t="s">
        <v>45</v>
      </c>
      <c r="B11" s="37">
        <v>6634149</v>
      </c>
      <c r="C11" s="37">
        <v>6442273</v>
      </c>
      <c r="D11" s="37">
        <v>71708675</v>
      </c>
      <c r="E11" s="37">
        <v>74697379</v>
      </c>
      <c r="F11" s="10">
        <f t="shared" si="0"/>
        <v>4.1678416174891026</v>
      </c>
      <c r="G11" s="1"/>
      <c r="H11" s="1"/>
      <c r="I11" s="1"/>
    </row>
    <row r="12" spans="1:12" x14ac:dyDescent="0.25">
      <c r="A12" s="11" t="s">
        <v>46</v>
      </c>
      <c r="B12" s="38">
        <v>414728</v>
      </c>
      <c r="C12" s="38">
        <v>418256</v>
      </c>
      <c r="D12" s="38">
        <v>5871720</v>
      </c>
      <c r="E12" s="38">
        <v>7253510</v>
      </c>
      <c r="F12" s="13">
        <f t="shared" si="0"/>
        <v>23.532968193306218</v>
      </c>
      <c r="G12" s="1"/>
      <c r="H12" s="1"/>
      <c r="I12" s="1"/>
    </row>
    <row r="13" spans="1:12" x14ac:dyDescent="0.25">
      <c r="A13" s="8" t="s">
        <v>47</v>
      </c>
      <c r="B13" s="37">
        <v>948622</v>
      </c>
      <c r="C13" s="37">
        <v>963891</v>
      </c>
      <c r="D13" s="37">
        <v>14544787</v>
      </c>
      <c r="E13" s="37">
        <v>14662078</v>
      </c>
      <c r="F13" s="10">
        <f t="shared" si="0"/>
        <v>0.80641263429983212</v>
      </c>
      <c r="G13" s="1"/>
      <c r="H13" s="1"/>
      <c r="I13" s="1"/>
    </row>
    <row r="14" spans="1:12" x14ac:dyDescent="0.25">
      <c r="A14" s="11" t="s">
        <v>48</v>
      </c>
      <c r="B14" s="38">
        <v>4063227</v>
      </c>
      <c r="C14" s="38">
        <v>4180604</v>
      </c>
      <c r="D14" s="38">
        <v>47657520</v>
      </c>
      <c r="E14" s="38">
        <v>51389463</v>
      </c>
      <c r="F14" s="13">
        <f t="shared" si="0"/>
        <v>7.830753677488886</v>
      </c>
      <c r="G14" s="1"/>
      <c r="H14" s="1"/>
      <c r="I14" s="1"/>
    </row>
    <row r="15" spans="1:12" x14ac:dyDescent="0.25">
      <c r="A15" s="8" t="s">
        <v>49</v>
      </c>
      <c r="B15" s="37">
        <v>3763836</v>
      </c>
      <c r="C15" s="37">
        <v>4224112</v>
      </c>
      <c r="D15" s="37">
        <v>38590828</v>
      </c>
      <c r="E15" s="37">
        <v>40014330</v>
      </c>
      <c r="F15" s="10">
        <f t="shared" si="0"/>
        <v>3.68870551313384</v>
      </c>
      <c r="G15" s="1"/>
      <c r="H15" s="1"/>
      <c r="I15" s="1"/>
    </row>
    <row r="16" spans="1:12" x14ac:dyDescent="0.25">
      <c r="A16" s="11" t="s">
        <v>50</v>
      </c>
      <c r="B16" s="38">
        <v>2197091</v>
      </c>
      <c r="C16" s="38">
        <v>2394298</v>
      </c>
      <c r="D16" s="38">
        <v>25659562</v>
      </c>
      <c r="E16" s="38">
        <v>24047342</v>
      </c>
      <c r="F16" s="13">
        <f t="shared" si="0"/>
        <v>-6.2831158224758497</v>
      </c>
      <c r="G16" s="1"/>
      <c r="H16" s="1"/>
      <c r="I16" s="1"/>
    </row>
    <row r="17" spans="1:9" x14ac:dyDescent="0.25">
      <c r="A17" s="8" t="s">
        <v>51</v>
      </c>
      <c r="B17" s="37">
        <v>1394565</v>
      </c>
      <c r="C17" s="37">
        <v>1014945</v>
      </c>
      <c r="D17" s="37">
        <v>13313719</v>
      </c>
      <c r="E17" s="37">
        <v>13147832</v>
      </c>
      <c r="F17" s="10">
        <f t="shared" si="0"/>
        <v>-1.2459854380282422</v>
      </c>
      <c r="G17" s="1"/>
      <c r="H17" s="1"/>
      <c r="I17" s="1"/>
    </row>
    <row r="18" spans="1:9" x14ac:dyDescent="0.25">
      <c r="A18" s="11" t="s">
        <v>52</v>
      </c>
      <c r="B18" s="38">
        <v>182905</v>
      </c>
      <c r="C18" s="38">
        <v>252367</v>
      </c>
      <c r="D18" s="38">
        <v>2432019</v>
      </c>
      <c r="E18" s="38">
        <v>2642513</v>
      </c>
      <c r="F18" s="13">
        <f t="shared" si="0"/>
        <v>8.6551133029799558</v>
      </c>
      <c r="G18" s="1"/>
      <c r="H18" s="1"/>
      <c r="I18" s="1"/>
    </row>
    <row r="19" spans="1:9" x14ac:dyDescent="0.25">
      <c r="A19" s="8" t="s">
        <v>53</v>
      </c>
      <c r="B19" s="37">
        <v>758864</v>
      </c>
      <c r="C19" s="37">
        <v>883185</v>
      </c>
      <c r="D19" s="37">
        <v>10227845</v>
      </c>
      <c r="E19" s="37">
        <v>11060390</v>
      </c>
      <c r="F19" s="10">
        <f t="shared" si="0"/>
        <v>8.1399845226438288</v>
      </c>
      <c r="G19" s="1"/>
      <c r="H19" s="1"/>
      <c r="I19" s="1"/>
    </row>
    <row r="20" spans="1:9" x14ac:dyDescent="0.25">
      <c r="A20" s="11" t="s">
        <v>54</v>
      </c>
      <c r="B20" s="38">
        <v>1632175</v>
      </c>
      <c r="C20" s="38">
        <v>1671018</v>
      </c>
      <c r="D20" s="38">
        <v>20488293</v>
      </c>
      <c r="E20" s="38">
        <v>20782127</v>
      </c>
      <c r="F20" s="13">
        <f t="shared" si="0"/>
        <v>1.4341555931477501</v>
      </c>
      <c r="G20" s="1"/>
      <c r="H20" s="1"/>
      <c r="I20" s="1"/>
    </row>
    <row r="21" spans="1:9" x14ac:dyDescent="0.25">
      <c r="A21" s="8" t="s">
        <v>55</v>
      </c>
      <c r="B21" s="37">
        <v>2777584</v>
      </c>
      <c r="C21" s="37">
        <v>3141811</v>
      </c>
      <c r="D21" s="37">
        <v>21587284</v>
      </c>
      <c r="E21" s="37">
        <v>21897568</v>
      </c>
      <c r="F21" s="10">
        <f t="shared" si="0"/>
        <v>1.4373461710143829</v>
      </c>
      <c r="G21" s="1"/>
      <c r="H21" s="1"/>
      <c r="I21" s="1"/>
    </row>
    <row r="22" spans="1:9" x14ac:dyDescent="0.25">
      <c r="A22" s="11" t="s">
        <v>56</v>
      </c>
      <c r="B22" s="38">
        <v>2113281</v>
      </c>
      <c r="C22" s="38">
        <v>2148508</v>
      </c>
      <c r="D22" s="38">
        <v>25889800</v>
      </c>
      <c r="E22" s="38">
        <v>26694763</v>
      </c>
      <c r="F22" s="13">
        <f t="shared" si="0"/>
        <v>3.1091897195034335</v>
      </c>
      <c r="G22" s="1"/>
      <c r="H22" s="1"/>
      <c r="I22" s="1"/>
    </row>
    <row r="23" spans="1:9" x14ac:dyDescent="0.25">
      <c r="A23" s="8" t="s">
        <v>57</v>
      </c>
      <c r="B23" s="37">
        <v>768696</v>
      </c>
      <c r="C23" s="37">
        <v>362116</v>
      </c>
      <c r="D23" s="37">
        <v>6198238</v>
      </c>
      <c r="E23" s="37">
        <v>6374694</v>
      </c>
      <c r="F23" s="10">
        <f t="shared" si="0"/>
        <v>2.8468735792333177</v>
      </c>
      <c r="G23" s="1"/>
      <c r="H23" s="1"/>
      <c r="I23" s="1"/>
    </row>
    <row r="24" spans="1:9" x14ac:dyDescent="0.25">
      <c r="A24" s="11" t="s">
        <v>58</v>
      </c>
      <c r="B24" s="38">
        <v>119005</v>
      </c>
      <c r="C24" s="38">
        <v>152800</v>
      </c>
      <c r="D24" s="38">
        <v>1833901</v>
      </c>
      <c r="E24" s="38">
        <v>1965409</v>
      </c>
      <c r="F24" s="13">
        <f t="shared" si="0"/>
        <v>7.1709432515713729</v>
      </c>
      <c r="G24" s="1"/>
      <c r="H24" s="1"/>
      <c r="I24" s="1"/>
    </row>
    <row r="25" spans="1:9" x14ac:dyDescent="0.25">
      <c r="A25" s="8" t="s">
        <v>59</v>
      </c>
      <c r="B25" s="37">
        <v>68839</v>
      </c>
      <c r="C25" s="37">
        <v>58125</v>
      </c>
      <c r="D25" s="37">
        <v>841916</v>
      </c>
      <c r="E25" s="37">
        <v>828996</v>
      </c>
      <c r="F25" s="10">
        <f t="shared" si="0"/>
        <v>-1.5345949002038139</v>
      </c>
      <c r="G25" s="1"/>
      <c r="H25" s="1"/>
      <c r="I25" s="1"/>
    </row>
    <row r="26" spans="1:9" x14ac:dyDescent="0.25">
      <c r="A26" s="11" t="s">
        <v>60</v>
      </c>
      <c r="B26" s="38">
        <v>240313</v>
      </c>
      <c r="C26" s="38">
        <v>251021</v>
      </c>
      <c r="D26" s="38">
        <v>2876528</v>
      </c>
      <c r="E26" s="38">
        <v>2753198</v>
      </c>
      <c r="F26" s="13">
        <f t="shared" si="0"/>
        <v>-4.2874604384174262</v>
      </c>
      <c r="G26" s="1"/>
      <c r="H26" s="1"/>
      <c r="I26" s="1"/>
    </row>
    <row r="27" spans="1:9" x14ac:dyDescent="0.25">
      <c r="A27" s="8" t="s">
        <v>61</v>
      </c>
      <c r="B27" s="37">
        <v>450328</v>
      </c>
      <c r="C27" s="37">
        <v>458437</v>
      </c>
      <c r="D27" s="37">
        <v>5504562</v>
      </c>
      <c r="E27" s="37">
        <v>5074383</v>
      </c>
      <c r="F27" s="10">
        <f t="shared" si="0"/>
        <v>-7.8149542143407587</v>
      </c>
      <c r="G27" s="1"/>
      <c r="H27" s="1"/>
      <c r="I27" s="1"/>
    </row>
    <row r="28" spans="1:9" x14ac:dyDescent="0.25">
      <c r="A28" s="11" t="s">
        <v>62</v>
      </c>
      <c r="B28" s="38">
        <v>1815879</v>
      </c>
      <c r="C28" s="38">
        <v>1821799</v>
      </c>
      <c r="D28" s="38">
        <v>19923538</v>
      </c>
      <c r="E28" s="38">
        <v>19873656</v>
      </c>
      <c r="F28" s="13">
        <f t="shared" si="0"/>
        <v>-0.25036717876112391</v>
      </c>
      <c r="G28" s="1"/>
      <c r="H28" s="1"/>
      <c r="I28" s="1"/>
    </row>
    <row r="29" spans="1:9" x14ac:dyDescent="0.25">
      <c r="A29" s="8" t="s">
        <v>63</v>
      </c>
      <c r="B29" s="37">
        <v>548530</v>
      </c>
      <c r="C29" s="37">
        <v>427322</v>
      </c>
      <c r="D29" s="37">
        <v>5928425</v>
      </c>
      <c r="E29" s="37">
        <v>6261489</v>
      </c>
      <c r="F29" s="10">
        <f t="shared" si="0"/>
        <v>5.6180857479010058</v>
      </c>
      <c r="G29" s="1"/>
      <c r="H29" s="1"/>
      <c r="I29" s="1"/>
    </row>
    <row r="30" spans="1:9" x14ac:dyDescent="0.25">
      <c r="A30" s="11" t="s">
        <v>64</v>
      </c>
      <c r="B30" s="38">
        <v>426827</v>
      </c>
      <c r="C30" s="38">
        <v>425830</v>
      </c>
      <c r="D30" s="38">
        <v>5339784</v>
      </c>
      <c r="E30" s="38">
        <v>4764977</v>
      </c>
      <c r="F30" s="13">
        <f t="shared" si="0"/>
        <v>-10.764611452448264</v>
      </c>
      <c r="G30" s="1"/>
      <c r="H30" s="1"/>
      <c r="I30" s="1"/>
    </row>
    <row r="31" spans="1:9" x14ac:dyDescent="0.25">
      <c r="A31" s="8" t="s">
        <v>65</v>
      </c>
      <c r="B31" s="37">
        <v>2722242</v>
      </c>
      <c r="C31" s="37">
        <v>2693152</v>
      </c>
      <c r="D31" s="37">
        <v>31515518</v>
      </c>
      <c r="E31" s="37">
        <v>36139739</v>
      </c>
      <c r="F31" s="10">
        <f t="shared" si="0"/>
        <v>14.672838314128299</v>
      </c>
      <c r="G31" s="1"/>
      <c r="H31" s="1"/>
      <c r="I31" s="1"/>
    </row>
    <row r="32" spans="1:9" x14ac:dyDescent="0.25">
      <c r="A32" s="11" t="s">
        <v>66</v>
      </c>
      <c r="B32" s="38">
        <v>4129031</v>
      </c>
      <c r="C32" s="38">
        <v>4619072</v>
      </c>
      <c r="D32" s="38">
        <v>47540374</v>
      </c>
      <c r="E32" s="38">
        <v>53594361</v>
      </c>
      <c r="F32" s="13">
        <f t="shared" si="0"/>
        <v>12.734411807530165</v>
      </c>
      <c r="G32" s="1"/>
      <c r="H32" s="1"/>
      <c r="I32" s="1"/>
    </row>
    <row r="33" spans="1:9" x14ac:dyDescent="0.25">
      <c r="A33" s="8" t="s">
        <v>67</v>
      </c>
      <c r="B33" s="37">
        <v>427305</v>
      </c>
      <c r="C33" s="37">
        <v>440462</v>
      </c>
      <c r="D33" s="37">
        <v>5263253</v>
      </c>
      <c r="E33" s="37">
        <v>5526132</v>
      </c>
      <c r="F33" s="10">
        <f t="shared" si="0"/>
        <v>4.9946107473837884</v>
      </c>
      <c r="G33" s="1"/>
      <c r="H33" s="1"/>
      <c r="I33" s="1"/>
    </row>
    <row r="34" spans="1:9" x14ac:dyDescent="0.25">
      <c r="A34" s="11" t="s">
        <v>68</v>
      </c>
      <c r="B34" s="38">
        <v>94321</v>
      </c>
      <c r="C34" s="38">
        <v>135844</v>
      </c>
      <c r="D34" s="38">
        <v>1204693</v>
      </c>
      <c r="E34" s="38">
        <v>1199265</v>
      </c>
      <c r="F34" s="13">
        <f t="shared" si="0"/>
        <v>-0.45057122437002306</v>
      </c>
      <c r="G34" s="1"/>
      <c r="H34" s="1"/>
      <c r="I34" s="1"/>
    </row>
    <row r="35" spans="1:9" x14ac:dyDescent="0.25">
      <c r="A35" s="14" t="s">
        <v>69</v>
      </c>
      <c r="B35" s="15">
        <f>SUM(B7:B34)</f>
        <v>41019669</v>
      </c>
      <c r="C35" s="15">
        <f t="shared" ref="C35:E35" si="1">SUM(C7:C34)</f>
        <v>42128506</v>
      </c>
      <c r="D35" s="15">
        <f t="shared" si="1"/>
        <v>462163720</v>
      </c>
      <c r="E35" s="15">
        <f t="shared" si="1"/>
        <v>483137215</v>
      </c>
      <c r="F35" s="16">
        <f t="shared" si="0"/>
        <v>4.5381093522442626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14347263</v>
      </c>
      <c r="C38" s="41">
        <f>D7</f>
        <v>13807025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74697379</v>
      </c>
      <c r="G38" s="42">
        <f>LOOKUP(E38,$A$38:$A$65,$C$38:$C$65)</f>
        <v>71708675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3651586</v>
      </c>
      <c r="C39" s="41">
        <f t="shared" ref="C39:C65" si="5">D8</f>
        <v>3731140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53594361</v>
      </c>
      <c r="G39" s="42">
        <f t="shared" ref="G39:G65" si="8">LOOKUP(E39,$A$38:$A$65,$C$38:$C$65)</f>
        <v>47540374</v>
      </c>
    </row>
    <row r="40" spans="1:9" x14ac:dyDescent="0.25">
      <c r="A40" s="42" t="str">
        <f t="shared" si="3"/>
        <v>ALMERIA</v>
      </c>
      <c r="B40" s="41">
        <f t="shared" si="4"/>
        <v>6887174</v>
      </c>
      <c r="C40" s="41">
        <f t="shared" si="5"/>
        <v>6694178</v>
      </c>
      <c r="D40" s="41">
        <f t="shared" si="6"/>
        <v>16</v>
      </c>
      <c r="E40" s="42" t="str">
        <f t="shared" si="2"/>
        <v>BARCELONA</v>
      </c>
      <c r="F40" s="42">
        <f t="shared" si="7"/>
        <v>51389463</v>
      </c>
      <c r="G40" s="42">
        <f t="shared" si="8"/>
        <v>47657520</v>
      </c>
    </row>
    <row r="41" spans="1:9" x14ac:dyDescent="0.25">
      <c r="A41" s="42" t="str">
        <f t="shared" si="3"/>
        <v>AVILES</v>
      </c>
      <c r="B41" s="41">
        <f t="shared" si="4"/>
        <v>5605598</v>
      </c>
      <c r="C41" s="41">
        <f t="shared" si="5"/>
        <v>5988595</v>
      </c>
      <c r="D41" s="41">
        <f t="shared" si="6"/>
        <v>19</v>
      </c>
      <c r="E41" s="42" t="str">
        <f t="shared" si="2"/>
        <v>BILBAO</v>
      </c>
      <c r="F41" s="42">
        <f t="shared" si="7"/>
        <v>40014330</v>
      </c>
      <c r="G41" s="42">
        <f t="shared" si="8"/>
        <v>38590828</v>
      </c>
    </row>
    <row r="42" spans="1:9" x14ac:dyDescent="0.25">
      <c r="A42" s="42" t="str">
        <f t="shared" si="3"/>
        <v>BAHIA DE ALGECIRAS</v>
      </c>
      <c r="B42" s="41">
        <f t="shared" si="4"/>
        <v>74697379</v>
      </c>
      <c r="C42" s="41">
        <f t="shared" si="5"/>
        <v>71708675</v>
      </c>
      <c r="D42" s="41">
        <f t="shared" si="6"/>
        <v>1</v>
      </c>
      <c r="E42" s="42" t="str">
        <f t="shared" si="2"/>
        <v>TARRAGONA</v>
      </c>
      <c r="F42" s="42">
        <f t="shared" si="7"/>
        <v>36139739</v>
      </c>
      <c r="G42" s="42">
        <f t="shared" si="8"/>
        <v>31515518</v>
      </c>
    </row>
    <row r="43" spans="1:9" x14ac:dyDescent="0.25">
      <c r="A43" s="42" t="str">
        <f t="shared" si="3"/>
        <v>BAHIA DE CADIZ</v>
      </c>
      <c r="B43" s="41">
        <f t="shared" si="4"/>
        <v>7253510</v>
      </c>
      <c r="C43" s="41">
        <f t="shared" si="5"/>
        <v>5871720</v>
      </c>
      <c r="D43" s="41">
        <f t="shared" si="6"/>
        <v>15</v>
      </c>
      <c r="E43" s="42" t="str">
        <f t="shared" si="2"/>
        <v>LAS PALMAS</v>
      </c>
      <c r="F43" s="42">
        <f t="shared" si="7"/>
        <v>26694763</v>
      </c>
      <c r="G43" s="42">
        <f t="shared" si="8"/>
        <v>25889800</v>
      </c>
    </row>
    <row r="44" spans="1:9" x14ac:dyDescent="0.25">
      <c r="A44" s="42" t="str">
        <f t="shared" si="3"/>
        <v>BALEARES</v>
      </c>
      <c r="B44" s="41">
        <f t="shared" si="4"/>
        <v>14662078</v>
      </c>
      <c r="C44" s="41">
        <f t="shared" si="5"/>
        <v>14544787</v>
      </c>
      <c r="D44" s="41">
        <f t="shared" si="6"/>
        <v>11</v>
      </c>
      <c r="E44" s="42" t="str">
        <f t="shared" si="2"/>
        <v>CARTAGENA</v>
      </c>
      <c r="F44" s="42">
        <f t="shared" si="7"/>
        <v>24047342</v>
      </c>
      <c r="G44" s="42">
        <f t="shared" si="8"/>
        <v>25659562</v>
      </c>
    </row>
    <row r="45" spans="1:9" x14ac:dyDescent="0.25">
      <c r="A45" s="42" t="str">
        <f t="shared" si="3"/>
        <v>BARCELONA</v>
      </c>
      <c r="B45" s="41">
        <f t="shared" si="4"/>
        <v>51389463</v>
      </c>
      <c r="C45" s="41">
        <f t="shared" si="5"/>
        <v>47657520</v>
      </c>
      <c r="D45" s="41">
        <f t="shared" si="6"/>
        <v>3</v>
      </c>
      <c r="E45" s="42" t="str">
        <f t="shared" si="2"/>
        <v>HUELVA</v>
      </c>
      <c r="F45" s="42">
        <f t="shared" si="7"/>
        <v>21897568</v>
      </c>
      <c r="G45" s="42">
        <f t="shared" si="8"/>
        <v>21587284</v>
      </c>
    </row>
    <row r="46" spans="1:9" x14ac:dyDescent="0.25">
      <c r="A46" s="42" t="str">
        <f t="shared" si="3"/>
        <v>BILBAO</v>
      </c>
      <c r="B46" s="41">
        <f t="shared" si="4"/>
        <v>40014330</v>
      </c>
      <c r="C46" s="41">
        <f t="shared" si="5"/>
        <v>38590828</v>
      </c>
      <c r="D46" s="41">
        <f t="shared" si="6"/>
        <v>4</v>
      </c>
      <c r="E46" s="42" t="str">
        <f t="shared" si="2"/>
        <v>GIJON</v>
      </c>
      <c r="F46" s="42">
        <f t="shared" si="7"/>
        <v>20782127</v>
      </c>
      <c r="G46" s="42">
        <f t="shared" si="8"/>
        <v>20488293</v>
      </c>
    </row>
    <row r="47" spans="1:9" x14ac:dyDescent="0.25">
      <c r="A47" s="42" t="str">
        <f t="shared" si="3"/>
        <v>CARTAGENA</v>
      </c>
      <c r="B47" s="41">
        <f t="shared" si="4"/>
        <v>24047342</v>
      </c>
      <c r="C47" s="41">
        <f t="shared" si="5"/>
        <v>25659562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19873656</v>
      </c>
      <c r="G47" s="42">
        <f t="shared" si="8"/>
        <v>19923538</v>
      </c>
    </row>
    <row r="48" spans="1:9" x14ac:dyDescent="0.25">
      <c r="A48" s="42" t="str">
        <f t="shared" si="3"/>
        <v>CASTELLON</v>
      </c>
      <c r="B48" s="41">
        <f t="shared" si="4"/>
        <v>13147832</v>
      </c>
      <c r="C48" s="41">
        <f t="shared" si="5"/>
        <v>13313719</v>
      </c>
      <c r="D48" s="41">
        <f t="shared" si="6"/>
        <v>13</v>
      </c>
      <c r="E48" s="42" t="str">
        <f t="shared" si="2"/>
        <v>BALEARES</v>
      </c>
      <c r="F48" s="42">
        <f t="shared" si="7"/>
        <v>14662078</v>
      </c>
      <c r="G48" s="42">
        <f t="shared" si="8"/>
        <v>14544787</v>
      </c>
    </row>
    <row r="49" spans="1:7" x14ac:dyDescent="0.25">
      <c r="A49" s="42" t="str">
        <f t="shared" si="3"/>
        <v>CEUTA</v>
      </c>
      <c r="B49" s="41">
        <f t="shared" si="4"/>
        <v>2642513</v>
      </c>
      <c r="C49" s="41">
        <f t="shared" si="5"/>
        <v>2432019</v>
      </c>
      <c r="D49" s="41">
        <f t="shared" si="6"/>
        <v>25</v>
      </c>
      <c r="E49" s="42" t="str">
        <f t="shared" si="2"/>
        <v>A CORUÑA</v>
      </c>
      <c r="F49" s="42">
        <f t="shared" si="7"/>
        <v>14347263</v>
      </c>
      <c r="G49" s="42">
        <f t="shared" si="8"/>
        <v>13807025</v>
      </c>
    </row>
    <row r="50" spans="1:7" x14ac:dyDescent="0.25">
      <c r="A50" s="42" t="str">
        <f t="shared" si="3"/>
        <v>FERROL-SAN CIBRAO</v>
      </c>
      <c r="B50" s="41">
        <f t="shared" si="4"/>
        <v>11060390</v>
      </c>
      <c r="C50" s="41">
        <f t="shared" si="5"/>
        <v>10227845</v>
      </c>
      <c r="D50" s="41">
        <f t="shared" si="6"/>
        <v>14</v>
      </c>
      <c r="E50" s="42" t="str">
        <f t="shared" si="2"/>
        <v>CASTELLON</v>
      </c>
      <c r="F50" s="42">
        <f t="shared" si="7"/>
        <v>13147832</v>
      </c>
      <c r="G50" s="42">
        <f t="shared" si="8"/>
        <v>13313719</v>
      </c>
    </row>
    <row r="51" spans="1:7" x14ac:dyDescent="0.25">
      <c r="A51" s="42" t="str">
        <f t="shared" si="3"/>
        <v>GIJON</v>
      </c>
      <c r="B51" s="41">
        <f t="shared" si="4"/>
        <v>20782127</v>
      </c>
      <c r="C51" s="41">
        <f t="shared" si="5"/>
        <v>20488293</v>
      </c>
      <c r="D51" s="41">
        <f t="shared" si="6"/>
        <v>9</v>
      </c>
      <c r="E51" s="42" t="str">
        <f t="shared" si="2"/>
        <v>FERROL-SAN CIBRAO</v>
      </c>
      <c r="F51" s="42">
        <f t="shared" si="7"/>
        <v>11060390</v>
      </c>
      <c r="G51" s="42">
        <f t="shared" si="8"/>
        <v>10227845</v>
      </c>
    </row>
    <row r="52" spans="1:7" x14ac:dyDescent="0.25">
      <c r="A52" s="42" t="str">
        <f t="shared" si="3"/>
        <v>HUELVA</v>
      </c>
      <c r="B52" s="41">
        <f t="shared" si="4"/>
        <v>21897568</v>
      </c>
      <c r="C52" s="41">
        <f t="shared" si="5"/>
        <v>21587284</v>
      </c>
      <c r="D52" s="41">
        <f t="shared" si="6"/>
        <v>8</v>
      </c>
      <c r="E52" s="42" t="str">
        <f t="shared" si="2"/>
        <v>BAHIA DE CADIZ</v>
      </c>
      <c r="F52" s="42">
        <f t="shared" si="7"/>
        <v>7253510</v>
      </c>
      <c r="G52" s="42">
        <f t="shared" si="8"/>
        <v>5871720</v>
      </c>
    </row>
    <row r="53" spans="1:7" x14ac:dyDescent="0.25">
      <c r="A53" s="42" t="str">
        <f t="shared" si="3"/>
        <v>LAS PALMAS</v>
      </c>
      <c r="B53" s="41">
        <f t="shared" si="4"/>
        <v>26694763</v>
      </c>
      <c r="C53" s="41">
        <f t="shared" si="5"/>
        <v>25889800</v>
      </c>
      <c r="D53" s="41">
        <f t="shared" si="6"/>
        <v>6</v>
      </c>
      <c r="E53" s="42" t="str">
        <f t="shared" si="2"/>
        <v>ALMERIA</v>
      </c>
      <c r="F53" s="42">
        <f t="shared" si="7"/>
        <v>6887174</v>
      </c>
      <c r="G53" s="42">
        <f t="shared" si="8"/>
        <v>6694178</v>
      </c>
    </row>
    <row r="54" spans="1:7" x14ac:dyDescent="0.25">
      <c r="A54" s="42" t="str">
        <f t="shared" si="3"/>
        <v>MALAGA</v>
      </c>
      <c r="B54" s="41">
        <f t="shared" si="4"/>
        <v>6374694</v>
      </c>
      <c r="C54" s="41">
        <f t="shared" si="5"/>
        <v>6198238</v>
      </c>
      <c r="D54" s="41">
        <f t="shared" si="6"/>
        <v>17</v>
      </c>
      <c r="E54" s="42" t="str">
        <f t="shared" si="2"/>
        <v>MALAGA</v>
      </c>
      <c r="F54" s="42">
        <f t="shared" si="7"/>
        <v>6374694</v>
      </c>
      <c r="G54" s="42">
        <f t="shared" si="8"/>
        <v>6198238</v>
      </c>
    </row>
    <row r="55" spans="1:7" x14ac:dyDescent="0.25">
      <c r="A55" s="42" t="str">
        <f t="shared" si="3"/>
        <v>MARIN Y RIA DE PONTEVEDRA</v>
      </c>
      <c r="B55" s="41">
        <f t="shared" si="4"/>
        <v>1965409</v>
      </c>
      <c r="C55" s="41">
        <f t="shared" si="5"/>
        <v>1833901</v>
      </c>
      <c r="D55" s="41">
        <f t="shared" si="6"/>
        <v>26</v>
      </c>
      <c r="E55" s="42" t="str">
        <f t="shared" si="2"/>
        <v>SANTANDER</v>
      </c>
      <c r="F55" s="42">
        <f t="shared" si="7"/>
        <v>6261489</v>
      </c>
      <c r="G55" s="42">
        <f t="shared" si="8"/>
        <v>5928425</v>
      </c>
    </row>
    <row r="56" spans="1:7" x14ac:dyDescent="0.25">
      <c r="A56" s="42" t="str">
        <f t="shared" si="3"/>
        <v>MELILLA</v>
      </c>
      <c r="B56" s="41">
        <f t="shared" si="4"/>
        <v>828996</v>
      </c>
      <c r="C56" s="41">
        <f t="shared" si="5"/>
        <v>841916</v>
      </c>
      <c r="D56" s="41">
        <f t="shared" si="6"/>
        <v>28</v>
      </c>
      <c r="E56" s="42" t="str">
        <f t="shared" si="2"/>
        <v>AVILES</v>
      </c>
      <c r="F56" s="42">
        <f t="shared" si="7"/>
        <v>5605598</v>
      </c>
      <c r="G56" s="42">
        <f t="shared" si="8"/>
        <v>5988595</v>
      </c>
    </row>
    <row r="57" spans="1:7" x14ac:dyDescent="0.25">
      <c r="A57" s="42" t="str">
        <f t="shared" si="3"/>
        <v>MOTRIL</v>
      </c>
      <c r="B57" s="41">
        <f t="shared" si="4"/>
        <v>2753198</v>
      </c>
      <c r="C57" s="41">
        <f t="shared" si="5"/>
        <v>2876528</v>
      </c>
      <c r="D57" s="41">
        <f t="shared" si="6"/>
        <v>24</v>
      </c>
      <c r="E57" s="42" t="str">
        <f t="shared" si="2"/>
        <v>VIGO</v>
      </c>
      <c r="F57" s="42">
        <f t="shared" si="7"/>
        <v>5526132</v>
      </c>
      <c r="G57" s="42">
        <f t="shared" si="8"/>
        <v>5263253</v>
      </c>
    </row>
    <row r="58" spans="1:7" x14ac:dyDescent="0.25">
      <c r="A58" s="42" t="str">
        <f t="shared" si="3"/>
        <v>PASAIA</v>
      </c>
      <c r="B58" s="41">
        <f t="shared" si="4"/>
        <v>5074383</v>
      </c>
      <c r="C58" s="41">
        <f t="shared" si="5"/>
        <v>5504562</v>
      </c>
      <c r="D58" s="41">
        <f t="shared" si="6"/>
        <v>21</v>
      </c>
      <c r="E58" s="42" t="str">
        <f t="shared" si="2"/>
        <v>PASAIA</v>
      </c>
      <c r="F58" s="42">
        <f t="shared" si="7"/>
        <v>5074383</v>
      </c>
      <c r="G58" s="42">
        <f t="shared" si="8"/>
        <v>5504562</v>
      </c>
    </row>
    <row r="59" spans="1:7" x14ac:dyDescent="0.25">
      <c r="A59" s="42" t="str">
        <f t="shared" si="3"/>
        <v>SANTA CRUZ DE TENERIFE</v>
      </c>
      <c r="B59" s="41">
        <f t="shared" si="4"/>
        <v>19873656</v>
      </c>
      <c r="C59" s="41">
        <f t="shared" si="5"/>
        <v>19923538</v>
      </c>
      <c r="D59" s="41">
        <f t="shared" si="6"/>
        <v>10</v>
      </c>
      <c r="E59" s="42" t="str">
        <f t="shared" si="2"/>
        <v>SEVILLA</v>
      </c>
      <c r="F59" s="42">
        <f t="shared" si="7"/>
        <v>4764977</v>
      </c>
      <c r="G59" s="42">
        <f t="shared" si="8"/>
        <v>5339784</v>
      </c>
    </row>
    <row r="60" spans="1:7" x14ac:dyDescent="0.25">
      <c r="A60" s="42" t="str">
        <f t="shared" si="3"/>
        <v>SANTANDER</v>
      </c>
      <c r="B60" s="41">
        <f t="shared" si="4"/>
        <v>6261489</v>
      </c>
      <c r="C60" s="41">
        <f t="shared" si="5"/>
        <v>5928425</v>
      </c>
      <c r="D60" s="41">
        <f t="shared" si="6"/>
        <v>18</v>
      </c>
      <c r="E60" s="42" t="str">
        <f t="shared" si="2"/>
        <v>ALICANTE</v>
      </c>
      <c r="F60" s="42">
        <f t="shared" si="7"/>
        <v>3651586</v>
      </c>
      <c r="G60" s="42">
        <f t="shared" si="8"/>
        <v>3731140</v>
      </c>
    </row>
    <row r="61" spans="1:7" x14ac:dyDescent="0.25">
      <c r="A61" s="42" t="str">
        <f t="shared" si="3"/>
        <v>SEVILLA</v>
      </c>
      <c r="B61" s="41">
        <f t="shared" si="4"/>
        <v>4764977</v>
      </c>
      <c r="C61" s="41">
        <f t="shared" si="5"/>
        <v>5339784</v>
      </c>
      <c r="D61" s="41">
        <f t="shared" si="6"/>
        <v>22</v>
      </c>
      <c r="E61" s="42" t="str">
        <f t="shared" si="2"/>
        <v>MOTRIL</v>
      </c>
      <c r="F61" s="42">
        <f t="shared" si="7"/>
        <v>2753198</v>
      </c>
      <c r="G61" s="42">
        <f t="shared" si="8"/>
        <v>2876528</v>
      </c>
    </row>
    <row r="62" spans="1:7" x14ac:dyDescent="0.25">
      <c r="A62" s="42" t="str">
        <f t="shared" si="3"/>
        <v>TARRAGONA</v>
      </c>
      <c r="B62" s="41">
        <f t="shared" si="4"/>
        <v>36139739</v>
      </c>
      <c r="C62" s="41">
        <f t="shared" si="5"/>
        <v>31515518</v>
      </c>
      <c r="D62" s="41">
        <f t="shared" si="6"/>
        <v>5</v>
      </c>
      <c r="E62" s="42" t="str">
        <f t="shared" si="2"/>
        <v>CEUTA</v>
      </c>
      <c r="F62" s="42">
        <f t="shared" si="7"/>
        <v>2642513</v>
      </c>
      <c r="G62" s="42">
        <f t="shared" si="8"/>
        <v>2432019</v>
      </c>
    </row>
    <row r="63" spans="1:7" x14ac:dyDescent="0.25">
      <c r="A63" s="42" t="str">
        <f t="shared" si="3"/>
        <v>VALENCIA</v>
      </c>
      <c r="B63" s="41">
        <f t="shared" si="4"/>
        <v>53594361</v>
      </c>
      <c r="C63" s="41">
        <f t="shared" si="5"/>
        <v>47540374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1965409</v>
      </c>
      <c r="G63" s="42">
        <f t="shared" si="8"/>
        <v>1833901</v>
      </c>
    </row>
    <row r="64" spans="1:7" x14ac:dyDescent="0.25">
      <c r="A64" s="42" t="str">
        <f t="shared" si="3"/>
        <v>VIGO</v>
      </c>
      <c r="B64" s="41">
        <f t="shared" si="4"/>
        <v>5526132</v>
      </c>
      <c r="C64" s="41">
        <f t="shared" si="5"/>
        <v>5263253</v>
      </c>
      <c r="D64" s="41">
        <f t="shared" si="6"/>
        <v>20</v>
      </c>
      <c r="E64" s="42" t="str">
        <f t="shared" si="2"/>
        <v>VILAGARCIA</v>
      </c>
      <c r="F64" s="42">
        <f t="shared" si="7"/>
        <v>1199265</v>
      </c>
      <c r="G64" s="42">
        <f t="shared" si="8"/>
        <v>1204693</v>
      </c>
    </row>
    <row r="65" spans="1:7" x14ac:dyDescent="0.25">
      <c r="A65" s="42" t="str">
        <f t="shared" si="3"/>
        <v>VILAGARCIA</v>
      </c>
      <c r="B65" s="41">
        <f t="shared" si="4"/>
        <v>1199265</v>
      </c>
      <c r="C65" s="41">
        <f t="shared" si="5"/>
        <v>1204693</v>
      </c>
      <c r="D65" s="41">
        <f t="shared" si="6"/>
        <v>27</v>
      </c>
      <c r="E65" s="42" t="str">
        <f t="shared" si="2"/>
        <v>MELILLA</v>
      </c>
      <c r="F65" s="42">
        <f t="shared" si="7"/>
        <v>828996</v>
      </c>
      <c r="G65" s="42">
        <f t="shared" si="8"/>
        <v>841916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1023039</v>
      </c>
      <c r="C7" s="37">
        <v>1177701</v>
      </c>
      <c r="D7" s="37">
        <v>13351275</v>
      </c>
      <c r="E7" s="37">
        <v>13876977</v>
      </c>
      <c r="F7" s="10">
        <f>((E7*100)/D7)-100</f>
        <v>3.9374666464438803</v>
      </c>
      <c r="G7" s="1"/>
      <c r="H7" s="1"/>
      <c r="I7" s="1"/>
    </row>
    <row r="8" spans="1:12" x14ac:dyDescent="0.25">
      <c r="A8" s="11" t="s">
        <v>42</v>
      </c>
      <c r="B8" s="38">
        <v>307376</v>
      </c>
      <c r="C8" s="38">
        <v>208191</v>
      </c>
      <c r="D8" s="38">
        <v>3653117</v>
      </c>
      <c r="E8" s="38">
        <v>3597622</v>
      </c>
      <c r="F8" s="13">
        <f t="shared" ref="F8:F35" si="0">((E8*100)/D8)-100</f>
        <v>-1.51911367744313</v>
      </c>
      <c r="G8" s="1"/>
      <c r="H8" s="1"/>
      <c r="I8" s="1"/>
    </row>
    <row r="9" spans="1:12" x14ac:dyDescent="0.25">
      <c r="A9" s="8" t="s">
        <v>43</v>
      </c>
      <c r="B9" s="37">
        <v>502508</v>
      </c>
      <c r="C9" s="37">
        <v>664038</v>
      </c>
      <c r="D9" s="37">
        <v>6547057</v>
      </c>
      <c r="E9" s="37">
        <v>6733006</v>
      </c>
      <c r="F9" s="10">
        <f t="shared" si="0"/>
        <v>2.8401921657318638</v>
      </c>
      <c r="G9" s="1"/>
      <c r="H9" s="1"/>
      <c r="I9" s="1"/>
    </row>
    <row r="10" spans="1:12" x14ac:dyDescent="0.25">
      <c r="A10" s="11" t="s">
        <v>44</v>
      </c>
      <c r="B10" s="38">
        <v>408155</v>
      </c>
      <c r="C10" s="38">
        <v>416220</v>
      </c>
      <c r="D10" s="38">
        <v>5917754</v>
      </c>
      <c r="E10" s="38">
        <v>5546690</v>
      </c>
      <c r="F10" s="13">
        <f t="shared" si="0"/>
        <v>-6.2703518936407363</v>
      </c>
      <c r="G10" s="1"/>
      <c r="H10" s="1"/>
      <c r="I10" s="1"/>
    </row>
    <row r="11" spans="1:12" x14ac:dyDescent="0.25">
      <c r="A11" s="8" t="s">
        <v>45</v>
      </c>
      <c r="B11" s="37">
        <v>6101253</v>
      </c>
      <c r="C11" s="37">
        <v>6060514</v>
      </c>
      <c r="D11" s="37">
        <v>66324949</v>
      </c>
      <c r="E11" s="37">
        <v>69462051</v>
      </c>
      <c r="F11" s="10">
        <f t="shared" si="0"/>
        <v>4.7298973422504957</v>
      </c>
      <c r="G11" s="1"/>
      <c r="H11" s="1"/>
      <c r="I11" s="1"/>
    </row>
    <row r="12" spans="1:12" x14ac:dyDescent="0.25">
      <c r="A12" s="11" t="s">
        <v>46</v>
      </c>
      <c r="B12" s="38">
        <v>408030</v>
      </c>
      <c r="C12" s="38">
        <v>408789</v>
      </c>
      <c r="D12" s="38">
        <v>5760648</v>
      </c>
      <c r="E12" s="38">
        <v>7143031</v>
      </c>
      <c r="F12" s="13">
        <f t="shared" si="0"/>
        <v>23.997005198026329</v>
      </c>
      <c r="G12" s="1"/>
      <c r="H12" s="1"/>
      <c r="I12" s="1"/>
    </row>
    <row r="13" spans="1:12" x14ac:dyDescent="0.25">
      <c r="A13" s="8" t="s">
        <v>47</v>
      </c>
      <c r="B13" s="37">
        <v>945665</v>
      </c>
      <c r="C13" s="37">
        <v>959566</v>
      </c>
      <c r="D13" s="37">
        <v>14295510</v>
      </c>
      <c r="E13" s="37">
        <v>14415662</v>
      </c>
      <c r="F13" s="10">
        <f t="shared" si="0"/>
        <v>0.84048767759946941</v>
      </c>
      <c r="G13" s="1"/>
      <c r="H13" s="1"/>
      <c r="I13" s="1"/>
    </row>
    <row r="14" spans="1:12" x14ac:dyDescent="0.25">
      <c r="A14" s="11" t="s">
        <v>48</v>
      </c>
      <c r="B14" s="38">
        <v>3976165</v>
      </c>
      <c r="C14" s="38">
        <v>4093582</v>
      </c>
      <c r="D14" s="38">
        <v>46406119</v>
      </c>
      <c r="E14" s="38">
        <v>50046105</v>
      </c>
      <c r="F14" s="13">
        <f t="shared" si="0"/>
        <v>7.8437630175451716</v>
      </c>
      <c r="G14" s="1"/>
      <c r="H14" s="1"/>
      <c r="I14" s="1"/>
    </row>
    <row r="15" spans="1:12" x14ac:dyDescent="0.25">
      <c r="A15" s="8" t="s">
        <v>49</v>
      </c>
      <c r="B15" s="37">
        <v>3444565</v>
      </c>
      <c r="C15" s="37">
        <v>3836989</v>
      </c>
      <c r="D15" s="37">
        <v>37208293</v>
      </c>
      <c r="E15" s="37">
        <v>38422503</v>
      </c>
      <c r="F15" s="10">
        <f t="shared" si="0"/>
        <v>3.2632778934524111</v>
      </c>
      <c r="G15" s="1"/>
      <c r="H15" s="1"/>
      <c r="I15" s="1"/>
    </row>
    <row r="16" spans="1:12" x14ac:dyDescent="0.25">
      <c r="A16" s="11" t="s">
        <v>50</v>
      </c>
      <c r="B16" s="38">
        <v>2166922</v>
      </c>
      <c r="C16" s="38">
        <v>2380588</v>
      </c>
      <c r="D16" s="38">
        <v>25520390</v>
      </c>
      <c r="E16" s="38">
        <v>23939559</v>
      </c>
      <c r="F16" s="13">
        <f t="shared" si="0"/>
        <v>-6.1943841767308356</v>
      </c>
      <c r="G16" s="1"/>
      <c r="H16" s="1"/>
      <c r="I16" s="1"/>
    </row>
    <row r="17" spans="1:9" x14ac:dyDescent="0.25">
      <c r="A17" s="8" t="s">
        <v>51</v>
      </c>
      <c r="B17" s="37">
        <v>1390387</v>
      </c>
      <c r="C17" s="37">
        <v>1010803</v>
      </c>
      <c r="D17" s="37">
        <v>13257604</v>
      </c>
      <c r="E17" s="37">
        <v>13086508</v>
      </c>
      <c r="F17" s="10">
        <f t="shared" si="0"/>
        <v>-1.2905499364741928</v>
      </c>
      <c r="G17" s="1"/>
      <c r="H17" s="1"/>
      <c r="I17" s="1"/>
    </row>
    <row r="18" spans="1:9" x14ac:dyDescent="0.25">
      <c r="A18" s="11" t="s">
        <v>52</v>
      </c>
      <c r="B18" s="38">
        <v>137434</v>
      </c>
      <c r="C18" s="38">
        <v>207855</v>
      </c>
      <c r="D18" s="38">
        <v>1922574</v>
      </c>
      <c r="E18" s="38">
        <v>2079280</v>
      </c>
      <c r="F18" s="13">
        <f t="shared" si="0"/>
        <v>8.1508436086205194</v>
      </c>
      <c r="G18" s="1"/>
      <c r="H18" s="1"/>
      <c r="I18" s="1"/>
    </row>
    <row r="19" spans="1:9" x14ac:dyDescent="0.25">
      <c r="A19" s="8" t="s">
        <v>53</v>
      </c>
      <c r="B19" s="37">
        <v>752361</v>
      </c>
      <c r="C19" s="37">
        <v>881913</v>
      </c>
      <c r="D19" s="37">
        <v>10203897</v>
      </c>
      <c r="E19" s="37">
        <v>11038528</v>
      </c>
      <c r="F19" s="10">
        <f t="shared" si="0"/>
        <v>8.1795318004484017</v>
      </c>
      <c r="G19" s="1"/>
      <c r="H19" s="1"/>
      <c r="I19" s="1"/>
    </row>
    <row r="20" spans="1:9" x14ac:dyDescent="0.25">
      <c r="A20" s="11" t="s">
        <v>54</v>
      </c>
      <c r="B20" s="38">
        <v>1613361</v>
      </c>
      <c r="C20" s="38">
        <v>1625123</v>
      </c>
      <c r="D20" s="38">
        <v>20255002</v>
      </c>
      <c r="E20" s="38">
        <v>20531209</v>
      </c>
      <c r="F20" s="13">
        <f t="shared" si="0"/>
        <v>1.3636483472082546</v>
      </c>
      <c r="G20" s="1"/>
      <c r="H20" s="1"/>
      <c r="I20" s="1"/>
    </row>
    <row r="21" spans="1:9" x14ac:dyDescent="0.25">
      <c r="A21" s="8" t="s">
        <v>55</v>
      </c>
      <c r="B21" s="37">
        <v>2773257</v>
      </c>
      <c r="C21" s="37">
        <v>3138732</v>
      </c>
      <c r="D21" s="37">
        <v>21460012</v>
      </c>
      <c r="E21" s="37">
        <v>21783188</v>
      </c>
      <c r="F21" s="10">
        <f t="shared" si="0"/>
        <v>1.5059451038517579</v>
      </c>
      <c r="G21" s="1"/>
      <c r="H21" s="1"/>
      <c r="I21" s="1"/>
    </row>
    <row r="22" spans="1:9" x14ac:dyDescent="0.25">
      <c r="A22" s="11" t="s">
        <v>56</v>
      </c>
      <c r="B22" s="38">
        <v>1942728</v>
      </c>
      <c r="C22" s="38">
        <v>1949300</v>
      </c>
      <c r="D22" s="38">
        <v>23719668</v>
      </c>
      <c r="E22" s="38">
        <v>24506785</v>
      </c>
      <c r="F22" s="13">
        <f t="shared" si="0"/>
        <v>3.3184149120468334</v>
      </c>
      <c r="G22" s="1"/>
      <c r="H22" s="1"/>
      <c r="I22" s="1"/>
    </row>
    <row r="23" spans="1:9" x14ac:dyDescent="0.25">
      <c r="A23" s="8" t="s">
        <v>57</v>
      </c>
      <c r="B23" s="37">
        <v>762995</v>
      </c>
      <c r="C23" s="37">
        <v>351765</v>
      </c>
      <c r="D23" s="37">
        <v>6070014</v>
      </c>
      <c r="E23" s="37">
        <v>6251022</v>
      </c>
      <c r="F23" s="10">
        <f t="shared" si="0"/>
        <v>2.9820030069123362</v>
      </c>
      <c r="G23" s="1"/>
      <c r="H23" s="1"/>
      <c r="I23" s="1"/>
    </row>
    <row r="24" spans="1:9" x14ac:dyDescent="0.25">
      <c r="A24" s="11" t="s">
        <v>58</v>
      </c>
      <c r="B24" s="38">
        <v>113912</v>
      </c>
      <c r="C24" s="38">
        <v>148721</v>
      </c>
      <c r="D24" s="38">
        <v>1759075</v>
      </c>
      <c r="E24" s="38">
        <v>1907812</v>
      </c>
      <c r="F24" s="13">
        <f t="shared" si="0"/>
        <v>8.4554098034478358</v>
      </c>
      <c r="G24" s="1"/>
      <c r="H24" s="1"/>
      <c r="I24" s="1"/>
    </row>
    <row r="25" spans="1:9" x14ac:dyDescent="0.25">
      <c r="A25" s="8" t="s">
        <v>59</v>
      </c>
      <c r="B25" s="37">
        <v>62976</v>
      </c>
      <c r="C25" s="37">
        <v>56339</v>
      </c>
      <c r="D25" s="37">
        <v>810740</v>
      </c>
      <c r="E25" s="37">
        <v>803182</v>
      </c>
      <c r="F25" s="10">
        <f t="shared" si="0"/>
        <v>-0.93223474850137222</v>
      </c>
      <c r="G25" s="1"/>
      <c r="H25" s="1"/>
      <c r="I25" s="1"/>
    </row>
    <row r="26" spans="1:9" x14ac:dyDescent="0.25">
      <c r="A26" s="11" t="s">
        <v>60</v>
      </c>
      <c r="B26" s="38">
        <v>238178</v>
      </c>
      <c r="C26" s="38">
        <v>249103</v>
      </c>
      <c r="D26" s="38">
        <v>2853726</v>
      </c>
      <c r="E26" s="38">
        <v>2733074</v>
      </c>
      <c r="F26" s="13">
        <f t="shared" si="0"/>
        <v>-4.2278761170483818</v>
      </c>
      <c r="G26" s="1"/>
      <c r="H26" s="1"/>
      <c r="I26" s="1"/>
    </row>
    <row r="27" spans="1:9" x14ac:dyDescent="0.25">
      <c r="A27" s="8" t="s">
        <v>61</v>
      </c>
      <c r="B27" s="37">
        <v>446563</v>
      </c>
      <c r="C27" s="37">
        <v>453886</v>
      </c>
      <c r="D27" s="37">
        <v>5451553</v>
      </c>
      <c r="E27" s="37">
        <v>5023882</v>
      </c>
      <c r="F27" s="10">
        <f t="shared" si="0"/>
        <v>-7.8449388642098796</v>
      </c>
      <c r="G27" s="1"/>
      <c r="H27" s="1"/>
      <c r="I27" s="1"/>
    </row>
    <row r="28" spans="1:9" x14ac:dyDescent="0.25">
      <c r="A28" s="11" t="s">
        <v>62</v>
      </c>
      <c r="B28" s="38">
        <v>1699725</v>
      </c>
      <c r="C28" s="38">
        <v>1704697</v>
      </c>
      <c r="D28" s="38">
        <v>18863541</v>
      </c>
      <c r="E28" s="38">
        <v>18750942</v>
      </c>
      <c r="F28" s="13">
        <f t="shared" si="0"/>
        <v>-0.59691337909463016</v>
      </c>
      <c r="G28" s="1"/>
      <c r="H28" s="1"/>
      <c r="I28" s="1"/>
    </row>
    <row r="29" spans="1:9" x14ac:dyDescent="0.25">
      <c r="A29" s="8" t="s">
        <v>63</v>
      </c>
      <c r="B29" s="37">
        <v>543336</v>
      </c>
      <c r="C29" s="37">
        <v>422784</v>
      </c>
      <c r="D29" s="37">
        <v>5856385</v>
      </c>
      <c r="E29" s="37">
        <v>6186521</v>
      </c>
      <c r="F29" s="10">
        <f t="shared" si="0"/>
        <v>5.6371976910671009</v>
      </c>
      <c r="G29" s="1"/>
      <c r="H29" s="1"/>
      <c r="I29" s="1"/>
    </row>
    <row r="30" spans="1:9" x14ac:dyDescent="0.25">
      <c r="A30" s="11" t="s">
        <v>64</v>
      </c>
      <c r="B30" s="38">
        <v>426827</v>
      </c>
      <c r="C30" s="38">
        <v>425830</v>
      </c>
      <c r="D30" s="38">
        <v>5281064</v>
      </c>
      <c r="E30" s="38">
        <v>4717977</v>
      </c>
      <c r="F30" s="13">
        <f t="shared" si="0"/>
        <v>-10.662377884456617</v>
      </c>
      <c r="G30" s="1"/>
      <c r="H30" s="1"/>
      <c r="I30" s="1"/>
    </row>
    <row r="31" spans="1:9" x14ac:dyDescent="0.25">
      <c r="A31" s="8" t="s">
        <v>65</v>
      </c>
      <c r="B31" s="37">
        <v>2705090</v>
      </c>
      <c r="C31" s="37">
        <v>2676940</v>
      </c>
      <c r="D31" s="37">
        <v>31327848</v>
      </c>
      <c r="E31" s="37">
        <v>35919562</v>
      </c>
      <c r="F31" s="10">
        <f t="shared" si="0"/>
        <v>14.656972288680663</v>
      </c>
      <c r="G31" s="1"/>
      <c r="H31" s="1"/>
      <c r="I31" s="1"/>
    </row>
    <row r="32" spans="1:9" x14ac:dyDescent="0.25">
      <c r="A32" s="11" t="s">
        <v>66</v>
      </c>
      <c r="B32" s="38">
        <v>4101517</v>
      </c>
      <c r="C32" s="38">
        <v>4592104</v>
      </c>
      <c r="D32" s="38">
        <v>47285771</v>
      </c>
      <c r="E32" s="38">
        <v>53255037</v>
      </c>
      <c r="F32" s="13">
        <f t="shared" si="0"/>
        <v>12.623810236698901</v>
      </c>
      <c r="G32" s="1"/>
      <c r="H32" s="1"/>
      <c r="I32" s="1"/>
    </row>
    <row r="33" spans="1:9" x14ac:dyDescent="0.25">
      <c r="A33" s="8" t="s">
        <v>67</v>
      </c>
      <c r="B33" s="37">
        <v>381777</v>
      </c>
      <c r="C33" s="37">
        <v>395597</v>
      </c>
      <c r="D33" s="37">
        <v>4724114</v>
      </c>
      <c r="E33" s="37">
        <v>5030144</v>
      </c>
      <c r="F33" s="10">
        <f t="shared" si="0"/>
        <v>6.4780401150353271</v>
      </c>
      <c r="G33" s="1"/>
      <c r="H33" s="1"/>
      <c r="I33" s="1"/>
    </row>
    <row r="34" spans="1:9" x14ac:dyDescent="0.25">
      <c r="A34" s="11" t="s">
        <v>68</v>
      </c>
      <c r="B34" s="38">
        <v>93022</v>
      </c>
      <c r="C34" s="38">
        <v>135279</v>
      </c>
      <c r="D34" s="38">
        <v>1193917</v>
      </c>
      <c r="E34" s="38">
        <v>1191381</v>
      </c>
      <c r="F34" s="13">
        <f t="shared" si="0"/>
        <v>-0.21241007540724866</v>
      </c>
      <c r="G34" s="1"/>
      <c r="H34" s="1"/>
      <c r="I34" s="1"/>
    </row>
    <row r="35" spans="1:9" x14ac:dyDescent="0.25">
      <c r="A35" s="14" t="s">
        <v>69</v>
      </c>
      <c r="B35" s="15">
        <f>SUM(B7:B34)</f>
        <v>39469124</v>
      </c>
      <c r="C35" s="15">
        <f t="shared" ref="C35:E35" si="1">SUM(C7:C34)</f>
        <v>40632949</v>
      </c>
      <c r="D35" s="15">
        <f t="shared" si="1"/>
        <v>447281617</v>
      </c>
      <c r="E35" s="15">
        <f t="shared" si="1"/>
        <v>467979240</v>
      </c>
      <c r="F35" s="16">
        <f t="shared" si="0"/>
        <v>4.627425365438171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13876977</v>
      </c>
      <c r="C38" s="41">
        <f>D7</f>
        <v>13351275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69462051</v>
      </c>
      <c r="G38" s="42">
        <f>LOOKUP(E38,$A$38:$A$65,$C$38:$C$65)</f>
        <v>66324949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3597622</v>
      </c>
      <c r="C39" s="41">
        <f t="shared" ref="C39:C65" si="5">D8</f>
        <v>3653117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53255037</v>
      </c>
      <c r="G39" s="42">
        <f t="shared" ref="G39:G65" si="8">LOOKUP(E39,$A$38:$A$65,$C$38:$C$65)</f>
        <v>47285771</v>
      </c>
    </row>
    <row r="40" spans="1:9" x14ac:dyDescent="0.25">
      <c r="A40" s="42" t="str">
        <f t="shared" si="3"/>
        <v>ALMERIA</v>
      </c>
      <c r="B40" s="41">
        <f t="shared" si="4"/>
        <v>6733006</v>
      </c>
      <c r="C40" s="41">
        <f t="shared" si="5"/>
        <v>6547057</v>
      </c>
      <c r="D40" s="41">
        <f t="shared" si="6"/>
        <v>16</v>
      </c>
      <c r="E40" s="42" t="str">
        <f t="shared" si="2"/>
        <v>BARCELONA</v>
      </c>
      <c r="F40" s="42">
        <f t="shared" si="7"/>
        <v>50046105</v>
      </c>
      <c r="G40" s="42">
        <f t="shared" si="8"/>
        <v>46406119</v>
      </c>
    </row>
    <row r="41" spans="1:9" x14ac:dyDescent="0.25">
      <c r="A41" s="42" t="str">
        <f t="shared" si="3"/>
        <v>AVILES</v>
      </c>
      <c r="B41" s="41">
        <f t="shared" si="4"/>
        <v>5546690</v>
      </c>
      <c r="C41" s="41">
        <f t="shared" si="5"/>
        <v>5917754</v>
      </c>
      <c r="D41" s="41">
        <f t="shared" si="6"/>
        <v>19</v>
      </c>
      <c r="E41" s="42" t="str">
        <f t="shared" si="2"/>
        <v>BILBAO</v>
      </c>
      <c r="F41" s="42">
        <f t="shared" si="7"/>
        <v>38422503</v>
      </c>
      <c r="G41" s="42">
        <f t="shared" si="8"/>
        <v>37208293</v>
      </c>
    </row>
    <row r="42" spans="1:9" x14ac:dyDescent="0.25">
      <c r="A42" s="42" t="str">
        <f t="shared" si="3"/>
        <v>BAHIA DE ALGECIRAS</v>
      </c>
      <c r="B42" s="41">
        <f t="shared" si="4"/>
        <v>69462051</v>
      </c>
      <c r="C42" s="41">
        <f t="shared" si="5"/>
        <v>66324949</v>
      </c>
      <c r="D42" s="41">
        <f t="shared" si="6"/>
        <v>1</v>
      </c>
      <c r="E42" s="42" t="str">
        <f t="shared" si="2"/>
        <v>TARRAGONA</v>
      </c>
      <c r="F42" s="42">
        <f t="shared" si="7"/>
        <v>35919562</v>
      </c>
      <c r="G42" s="42">
        <f t="shared" si="8"/>
        <v>31327848</v>
      </c>
    </row>
    <row r="43" spans="1:9" x14ac:dyDescent="0.25">
      <c r="A43" s="42" t="str">
        <f t="shared" si="3"/>
        <v>BAHIA DE CADIZ</v>
      </c>
      <c r="B43" s="41">
        <f t="shared" si="4"/>
        <v>7143031</v>
      </c>
      <c r="C43" s="41">
        <f t="shared" si="5"/>
        <v>5760648</v>
      </c>
      <c r="D43" s="41">
        <f t="shared" si="6"/>
        <v>15</v>
      </c>
      <c r="E43" s="42" t="str">
        <f t="shared" si="2"/>
        <v>LAS PALMAS</v>
      </c>
      <c r="F43" s="42">
        <f t="shared" si="7"/>
        <v>24506785</v>
      </c>
      <c r="G43" s="42">
        <f t="shared" si="8"/>
        <v>23719668</v>
      </c>
    </row>
    <row r="44" spans="1:9" x14ac:dyDescent="0.25">
      <c r="A44" s="42" t="str">
        <f t="shared" si="3"/>
        <v>BALEARES</v>
      </c>
      <c r="B44" s="41">
        <f t="shared" si="4"/>
        <v>14415662</v>
      </c>
      <c r="C44" s="41">
        <f t="shared" si="5"/>
        <v>14295510</v>
      </c>
      <c r="D44" s="41">
        <f t="shared" si="6"/>
        <v>11</v>
      </c>
      <c r="E44" s="42" t="str">
        <f t="shared" si="2"/>
        <v>CARTAGENA</v>
      </c>
      <c r="F44" s="42">
        <f t="shared" si="7"/>
        <v>23939559</v>
      </c>
      <c r="G44" s="42">
        <f t="shared" si="8"/>
        <v>25520390</v>
      </c>
    </row>
    <row r="45" spans="1:9" x14ac:dyDescent="0.25">
      <c r="A45" s="42" t="str">
        <f t="shared" si="3"/>
        <v>BARCELONA</v>
      </c>
      <c r="B45" s="41">
        <f t="shared" si="4"/>
        <v>50046105</v>
      </c>
      <c r="C45" s="41">
        <f t="shared" si="5"/>
        <v>46406119</v>
      </c>
      <c r="D45" s="41">
        <f t="shared" si="6"/>
        <v>3</v>
      </c>
      <c r="E45" s="42" t="str">
        <f t="shared" si="2"/>
        <v>HUELVA</v>
      </c>
      <c r="F45" s="42">
        <f t="shared" si="7"/>
        <v>21783188</v>
      </c>
      <c r="G45" s="42">
        <f t="shared" si="8"/>
        <v>21460012</v>
      </c>
    </row>
    <row r="46" spans="1:9" x14ac:dyDescent="0.25">
      <c r="A46" s="42" t="str">
        <f t="shared" si="3"/>
        <v>BILBAO</v>
      </c>
      <c r="B46" s="41">
        <f t="shared" si="4"/>
        <v>38422503</v>
      </c>
      <c r="C46" s="41">
        <f t="shared" si="5"/>
        <v>37208293</v>
      </c>
      <c r="D46" s="41">
        <f t="shared" si="6"/>
        <v>4</v>
      </c>
      <c r="E46" s="42" t="str">
        <f t="shared" si="2"/>
        <v>GIJON</v>
      </c>
      <c r="F46" s="42">
        <f t="shared" si="7"/>
        <v>20531209</v>
      </c>
      <c r="G46" s="42">
        <f t="shared" si="8"/>
        <v>20255002</v>
      </c>
    </row>
    <row r="47" spans="1:9" x14ac:dyDescent="0.25">
      <c r="A47" s="42" t="str">
        <f t="shared" si="3"/>
        <v>CARTAGENA</v>
      </c>
      <c r="B47" s="41">
        <f t="shared" si="4"/>
        <v>23939559</v>
      </c>
      <c r="C47" s="41">
        <f t="shared" si="5"/>
        <v>25520390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18750942</v>
      </c>
      <c r="G47" s="42">
        <f t="shared" si="8"/>
        <v>18863541</v>
      </c>
    </row>
    <row r="48" spans="1:9" x14ac:dyDescent="0.25">
      <c r="A48" s="42" t="str">
        <f t="shared" si="3"/>
        <v>CASTELLON</v>
      </c>
      <c r="B48" s="41">
        <f t="shared" si="4"/>
        <v>13086508</v>
      </c>
      <c r="C48" s="41">
        <f t="shared" si="5"/>
        <v>13257604</v>
      </c>
      <c r="D48" s="41">
        <f t="shared" si="6"/>
        <v>13</v>
      </c>
      <c r="E48" s="42" t="str">
        <f t="shared" si="2"/>
        <v>BALEARES</v>
      </c>
      <c r="F48" s="42">
        <f t="shared" si="7"/>
        <v>14415662</v>
      </c>
      <c r="G48" s="42">
        <f t="shared" si="8"/>
        <v>14295510</v>
      </c>
    </row>
    <row r="49" spans="1:7" x14ac:dyDescent="0.25">
      <c r="A49" s="42" t="str">
        <f t="shared" si="3"/>
        <v>CEUTA</v>
      </c>
      <c r="B49" s="41">
        <f t="shared" si="4"/>
        <v>2079280</v>
      </c>
      <c r="C49" s="41">
        <f t="shared" si="5"/>
        <v>1922574</v>
      </c>
      <c r="D49" s="41">
        <f t="shared" si="6"/>
        <v>25</v>
      </c>
      <c r="E49" s="42" t="str">
        <f t="shared" si="2"/>
        <v>A CORUÑA</v>
      </c>
      <c r="F49" s="42">
        <f t="shared" si="7"/>
        <v>13876977</v>
      </c>
      <c r="G49" s="42">
        <f t="shared" si="8"/>
        <v>13351275</v>
      </c>
    </row>
    <row r="50" spans="1:7" x14ac:dyDescent="0.25">
      <c r="A50" s="42" t="str">
        <f t="shared" si="3"/>
        <v>FERROL-SAN CIBRAO</v>
      </c>
      <c r="B50" s="41">
        <f t="shared" si="4"/>
        <v>11038528</v>
      </c>
      <c r="C50" s="41">
        <f t="shared" si="5"/>
        <v>10203897</v>
      </c>
      <c r="D50" s="41">
        <f t="shared" si="6"/>
        <v>14</v>
      </c>
      <c r="E50" s="42" t="str">
        <f t="shared" si="2"/>
        <v>CASTELLON</v>
      </c>
      <c r="F50" s="42">
        <f t="shared" si="7"/>
        <v>13086508</v>
      </c>
      <c r="G50" s="42">
        <f t="shared" si="8"/>
        <v>13257604</v>
      </c>
    </row>
    <row r="51" spans="1:7" x14ac:dyDescent="0.25">
      <c r="A51" s="42" t="str">
        <f t="shared" si="3"/>
        <v>GIJON</v>
      </c>
      <c r="B51" s="41">
        <f t="shared" si="4"/>
        <v>20531209</v>
      </c>
      <c r="C51" s="41">
        <f t="shared" si="5"/>
        <v>20255002</v>
      </c>
      <c r="D51" s="41">
        <f t="shared" si="6"/>
        <v>9</v>
      </c>
      <c r="E51" s="42" t="str">
        <f t="shared" si="2"/>
        <v>FERROL-SAN CIBRAO</v>
      </c>
      <c r="F51" s="42">
        <f t="shared" si="7"/>
        <v>11038528</v>
      </c>
      <c r="G51" s="42">
        <f t="shared" si="8"/>
        <v>10203897</v>
      </c>
    </row>
    <row r="52" spans="1:7" x14ac:dyDescent="0.25">
      <c r="A52" s="42" t="str">
        <f t="shared" si="3"/>
        <v>HUELVA</v>
      </c>
      <c r="B52" s="41">
        <f t="shared" si="4"/>
        <v>21783188</v>
      </c>
      <c r="C52" s="41">
        <f t="shared" si="5"/>
        <v>21460012</v>
      </c>
      <c r="D52" s="41">
        <f t="shared" si="6"/>
        <v>8</v>
      </c>
      <c r="E52" s="42" t="str">
        <f t="shared" si="2"/>
        <v>BAHIA DE CADIZ</v>
      </c>
      <c r="F52" s="42">
        <f t="shared" si="7"/>
        <v>7143031</v>
      </c>
      <c r="G52" s="42">
        <f t="shared" si="8"/>
        <v>5760648</v>
      </c>
    </row>
    <row r="53" spans="1:7" x14ac:dyDescent="0.25">
      <c r="A53" s="42" t="str">
        <f t="shared" si="3"/>
        <v>LAS PALMAS</v>
      </c>
      <c r="B53" s="41">
        <f t="shared" si="4"/>
        <v>24506785</v>
      </c>
      <c r="C53" s="41">
        <f t="shared" si="5"/>
        <v>23719668</v>
      </c>
      <c r="D53" s="41">
        <f t="shared" si="6"/>
        <v>6</v>
      </c>
      <c r="E53" s="42" t="str">
        <f t="shared" si="2"/>
        <v>ALMERIA</v>
      </c>
      <c r="F53" s="42">
        <f t="shared" si="7"/>
        <v>6733006</v>
      </c>
      <c r="G53" s="42">
        <f t="shared" si="8"/>
        <v>6547057</v>
      </c>
    </row>
    <row r="54" spans="1:7" x14ac:dyDescent="0.25">
      <c r="A54" s="42" t="str">
        <f t="shared" si="3"/>
        <v>MALAGA</v>
      </c>
      <c r="B54" s="41">
        <f t="shared" si="4"/>
        <v>6251022</v>
      </c>
      <c r="C54" s="41">
        <f t="shared" si="5"/>
        <v>6070014</v>
      </c>
      <c r="D54" s="41">
        <f t="shared" si="6"/>
        <v>17</v>
      </c>
      <c r="E54" s="42" t="str">
        <f t="shared" si="2"/>
        <v>MALAGA</v>
      </c>
      <c r="F54" s="42">
        <f t="shared" si="7"/>
        <v>6251022</v>
      </c>
      <c r="G54" s="42">
        <f t="shared" si="8"/>
        <v>6070014</v>
      </c>
    </row>
    <row r="55" spans="1:7" x14ac:dyDescent="0.25">
      <c r="A55" s="42" t="str">
        <f t="shared" si="3"/>
        <v>MARIN Y RIA DE PONTEVEDRA</v>
      </c>
      <c r="B55" s="41">
        <f t="shared" si="4"/>
        <v>1907812</v>
      </c>
      <c r="C55" s="41">
        <f t="shared" si="5"/>
        <v>1759075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6186521</v>
      </c>
      <c r="G55" s="42">
        <f t="shared" si="8"/>
        <v>5856385</v>
      </c>
    </row>
    <row r="56" spans="1:7" x14ac:dyDescent="0.25">
      <c r="A56" s="42" t="str">
        <f t="shared" si="3"/>
        <v>MELILLA</v>
      </c>
      <c r="B56" s="41">
        <f t="shared" si="4"/>
        <v>803182</v>
      </c>
      <c r="C56" s="41">
        <f t="shared" si="5"/>
        <v>810740</v>
      </c>
      <c r="D56" s="41">
        <f t="shared" si="6"/>
        <v>28</v>
      </c>
      <c r="E56" s="42" t="str">
        <f t="shared" si="2"/>
        <v>AVILES</v>
      </c>
      <c r="F56" s="42">
        <f t="shared" si="9"/>
        <v>5546690</v>
      </c>
      <c r="G56" s="42">
        <f t="shared" si="8"/>
        <v>5917754</v>
      </c>
    </row>
    <row r="57" spans="1:7" x14ac:dyDescent="0.25">
      <c r="A57" s="42" t="str">
        <f t="shared" si="3"/>
        <v>MOTRIL</v>
      </c>
      <c r="B57" s="41">
        <f t="shared" si="4"/>
        <v>2733074</v>
      </c>
      <c r="C57" s="41">
        <f t="shared" si="5"/>
        <v>2853726</v>
      </c>
      <c r="D57" s="41">
        <f t="shared" si="6"/>
        <v>24</v>
      </c>
      <c r="E57" s="42" t="str">
        <f t="shared" si="2"/>
        <v>VIGO</v>
      </c>
      <c r="F57" s="42">
        <f t="shared" si="9"/>
        <v>5030144</v>
      </c>
      <c r="G57" s="42">
        <f t="shared" si="8"/>
        <v>4724114</v>
      </c>
    </row>
    <row r="58" spans="1:7" x14ac:dyDescent="0.25">
      <c r="A58" s="42" t="str">
        <f t="shared" si="3"/>
        <v>PASAIA</v>
      </c>
      <c r="B58" s="41">
        <f t="shared" si="4"/>
        <v>5023882</v>
      </c>
      <c r="C58" s="41">
        <f t="shared" si="5"/>
        <v>5451553</v>
      </c>
      <c r="D58" s="41">
        <f t="shared" si="6"/>
        <v>21</v>
      </c>
      <c r="E58" s="42" t="str">
        <f t="shared" si="2"/>
        <v>PASAIA</v>
      </c>
      <c r="F58" s="42">
        <f t="shared" si="9"/>
        <v>5023882</v>
      </c>
      <c r="G58" s="42">
        <f t="shared" si="8"/>
        <v>5451553</v>
      </c>
    </row>
    <row r="59" spans="1:7" x14ac:dyDescent="0.25">
      <c r="A59" s="42" t="str">
        <f t="shared" si="3"/>
        <v>SANTA CRUZ DE TENERIFE</v>
      </c>
      <c r="B59" s="41">
        <f t="shared" si="4"/>
        <v>18750942</v>
      </c>
      <c r="C59" s="41">
        <f t="shared" si="5"/>
        <v>18863541</v>
      </c>
      <c r="D59" s="41">
        <f t="shared" si="6"/>
        <v>10</v>
      </c>
      <c r="E59" s="42" t="str">
        <f t="shared" si="2"/>
        <v>SEVILLA</v>
      </c>
      <c r="F59" s="42">
        <f t="shared" si="9"/>
        <v>4717977</v>
      </c>
      <c r="G59" s="42">
        <f t="shared" si="8"/>
        <v>5281064</v>
      </c>
    </row>
    <row r="60" spans="1:7" x14ac:dyDescent="0.25">
      <c r="A60" s="42" t="str">
        <f t="shared" si="3"/>
        <v>SANTANDER</v>
      </c>
      <c r="B60" s="41">
        <f t="shared" si="4"/>
        <v>6186521</v>
      </c>
      <c r="C60" s="41">
        <f t="shared" si="5"/>
        <v>5856385</v>
      </c>
      <c r="D60" s="41">
        <f t="shared" si="6"/>
        <v>18</v>
      </c>
      <c r="E60" s="42" t="str">
        <f t="shared" si="2"/>
        <v>ALICANTE</v>
      </c>
      <c r="F60" s="42">
        <f t="shared" si="9"/>
        <v>3597622</v>
      </c>
      <c r="G60" s="42">
        <f t="shared" si="8"/>
        <v>3653117</v>
      </c>
    </row>
    <row r="61" spans="1:7" x14ac:dyDescent="0.25">
      <c r="A61" s="42" t="str">
        <f t="shared" si="3"/>
        <v>SEVILLA</v>
      </c>
      <c r="B61" s="41">
        <f t="shared" si="4"/>
        <v>4717977</v>
      </c>
      <c r="C61" s="41">
        <f t="shared" si="5"/>
        <v>5281064</v>
      </c>
      <c r="D61" s="41">
        <f t="shared" si="6"/>
        <v>22</v>
      </c>
      <c r="E61" s="42" t="str">
        <f t="shared" si="2"/>
        <v>MOTRIL</v>
      </c>
      <c r="F61" s="42">
        <f t="shared" si="9"/>
        <v>2733074</v>
      </c>
      <c r="G61" s="42">
        <f t="shared" si="8"/>
        <v>2853726</v>
      </c>
    </row>
    <row r="62" spans="1:7" x14ac:dyDescent="0.25">
      <c r="A62" s="42" t="str">
        <f t="shared" si="3"/>
        <v>TARRAGONA</v>
      </c>
      <c r="B62" s="41">
        <f t="shared" si="4"/>
        <v>35919562</v>
      </c>
      <c r="C62" s="41">
        <f t="shared" si="5"/>
        <v>31327848</v>
      </c>
      <c r="D62" s="41">
        <f t="shared" si="6"/>
        <v>5</v>
      </c>
      <c r="E62" s="42" t="str">
        <f t="shared" si="2"/>
        <v>CEUTA</v>
      </c>
      <c r="F62" s="42">
        <f t="shared" si="9"/>
        <v>2079280</v>
      </c>
      <c r="G62" s="42">
        <f t="shared" si="8"/>
        <v>1922574</v>
      </c>
    </row>
    <row r="63" spans="1:7" x14ac:dyDescent="0.25">
      <c r="A63" s="42" t="str">
        <f t="shared" si="3"/>
        <v>VALENCIA</v>
      </c>
      <c r="B63" s="41">
        <f t="shared" si="4"/>
        <v>53255037</v>
      </c>
      <c r="C63" s="41">
        <f t="shared" si="5"/>
        <v>47285771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1907812</v>
      </c>
      <c r="G63" s="42">
        <f t="shared" si="8"/>
        <v>1759075</v>
      </c>
    </row>
    <row r="64" spans="1:7" x14ac:dyDescent="0.25">
      <c r="A64" s="42" t="str">
        <f t="shared" si="3"/>
        <v>VIGO</v>
      </c>
      <c r="B64" s="41">
        <f t="shared" si="4"/>
        <v>5030144</v>
      </c>
      <c r="C64" s="41">
        <f t="shared" si="5"/>
        <v>4724114</v>
      </c>
      <c r="D64" s="41">
        <f t="shared" si="6"/>
        <v>20</v>
      </c>
      <c r="E64" s="42" t="str">
        <f t="shared" si="2"/>
        <v>VILAGARCIA</v>
      </c>
      <c r="F64" s="42">
        <f t="shared" si="9"/>
        <v>1191381</v>
      </c>
      <c r="G64" s="42">
        <f t="shared" si="8"/>
        <v>1193917</v>
      </c>
    </row>
    <row r="65" spans="1:7" x14ac:dyDescent="0.25">
      <c r="A65" s="42" t="str">
        <f t="shared" si="3"/>
        <v>VILAGARCIA</v>
      </c>
      <c r="B65" s="41">
        <f t="shared" si="4"/>
        <v>1191381</v>
      </c>
      <c r="C65" s="41">
        <f t="shared" si="5"/>
        <v>1193917</v>
      </c>
      <c r="D65" s="41">
        <f t="shared" si="6"/>
        <v>27</v>
      </c>
      <c r="E65" s="42" t="str">
        <f t="shared" si="2"/>
        <v>MELILLA</v>
      </c>
      <c r="F65" s="42">
        <f t="shared" si="9"/>
        <v>803182</v>
      </c>
      <c r="G65" s="42">
        <f t="shared" si="8"/>
        <v>810740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680146</v>
      </c>
      <c r="C7" s="37">
        <v>774153</v>
      </c>
      <c r="D7" s="37">
        <v>8205047</v>
      </c>
      <c r="E7" s="37">
        <v>8360925</v>
      </c>
      <c r="F7" s="10">
        <f>((E7*100)/D7)-100</f>
        <v>1.8997819269042537</v>
      </c>
      <c r="G7" s="1"/>
      <c r="H7" s="1"/>
      <c r="I7" s="1"/>
    </row>
    <row r="8" spans="1:12" x14ac:dyDescent="0.25">
      <c r="A8" s="11" t="s">
        <v>42</v>
      </c>
      <c r="B8" s="38">
        <v>15207</v>
      </c>
      <c r="C8" s="38">
        <v>17276</v>
      </c>
      <c r="D8" s="38">
        <v>189406</v>
      </c>
      <c r="E8" s="38">
        <v>176280</v>
      </c>
      <c r="F8" s="13">
        <f t="shared" ref="F8:F35" si="0">((E8*100)/D8)-100</f>
        <v>-6.9300866920794419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6613</v>
      </c>
      <c r="E9" s="37">
        <v>7846</v>
      </c>
      <c r="F9" s="10">
        <f t="shared" si="0"/>
        <v>18.645092998639043</v>
      </c>
      <c r="G9" s="1"/>
      <c r="H9" s="1"/>
      <c r="I9" s="1"/>
    </row>
    <row r="10" spans="1:12" x14ac:dyDescent="0.25">
      <c r="A10" s="11" t="s">
        <v>44</v>
      </c>
      <c r="B10" s="38">
        <v>81160</v>
      </c>
      <c r="C10" s="38">
        <v>45530</v>
      </c>
      <c r="D10" s="38">
        <v>814455</v>
      </c>
      <c r="E10" s="38">
        <v>609006</v>
      </c>
      <c r="F10" s="13">
        <f t="shared" si="0"/>
        <v>-25.225334733042345</v>
      </c>
      <c r="G10" s="1"/>
      <c r="H10" s="1"/>
      <c r="I10" s="1"/>
    </row>
    <row r="11" spans="1:12" x14ac:dyDescent="0.25">
      <c r="A11" s="8" t="s">
        <v>45</v>
      </c>
      <c r="B11" s="37">
        <v>1630238</v>
      </c>
      <c r="C11" s="37">
        <v>1833260</v>
      </c>
      <c r="D11" s="37">
        <v>20262632</v>
      </c>
      <c r="E11" s="37">
        <v>19588784</v>
      </c>
      <c r="F11" s="10">
        <f t="shared" si="0"/>
        <v>-3.3255699457010337</v>
      </c>
      <c r="G11" s="1"/>
      <c r="H11" s="1"/>
      <c r="I11" s="1"/>
    </row>
    <row r="12" spans="1:12" x14ac:dyDescent="0.25">
      <c r="A12" s="11" t="s">
        <v>46</v>
      </c>
      <c r="B12" s="38">
        <v>7501</v>
      </c>
      <c r="C12" s="38">
        <v>7848</v>
      </c>
      <c r="D12" s="38">
        <v>73815</v>
      </c>
      <c r="E12" s="38">
        <v>78475</v>
      </c>
      <c r="F12" s="13">
        <f t="shared" si="0"/>
        <v>6.3130799972905294</v>
      </c>
      <c r="G12" s="1"/>
      <c r="H12" s="1"/>
      <c r="I12" s="1"/>
    </row>
    <row r="13" spans="1:12" x14ac:dyDescent="0.25">
      <c r="A13" s="8" t="s">
        <v>47</v>
      </c>
      <c r="B13" s="37">
        <v>121653</v>
      </c>
      <c r="C13" s="37">
        <v>158983</v>
      </c>
      <c r="D13" s="37">
        <v>2169278</v>
      </c>
      <c r="E13" s="37">
        <v>2206536</v>
      </c>
      <c r="F13" s="10">
        <f t="shared" si="0"/>
        <v>1.7175299800209984</v>
      </c>
      <c r="G13" s="1"/>
      <c r="H13" s="1"/>
      <c r="I13" s="1"/>
    </row>
    <row r="14" spans="1:12" x14ac:dyDescent="0.25">
      <c r="A14" s="11" t="s">
        <v>48</v>
      </c>
      <c r="B14" s="38">
        <v>1089316</v>
      </c>
      <c r="C14" s="38">
        <v>1117851</v>
      </c>
      <c r="D14" s="38">
        <v>10536375</v>
      </c>
      <c r="E14" s="38">
        <v>10990527</v>
      </c>
      <c r="F14" s="13">
        <f t="shared" si="0"/>
        <v>4.3103249457237496</v>
      </c>
      <c r="G14" s="1"/>
      <c r="H14" s="1"/>
      <c r="I14" s="1"/>
    </row>
    <row r="15" spans="1:12" x14ac:dyDescent="0.25">
      <c r="A15" s="8" t="s">
        <v>49</v>
      </c>
      <c r="B15" s="37">
        <v>2025048</v>
      </c>
      <c r="C15" s="37">
        <v>2186486</v>
      </c>
      <c r="D15" s="37">
        <v>22289779</v>
      </c>
      <c r="E15" s="37">
        <v>22682180</v>
      </c>
      <c r="F15" s="10">
        <f t="shared" si="0"/>
        <v>1.7604526271884566</v>
      </c>
      <c r="G15" s="1"/>
      <c r="H15" s="1"/>
      <c r="I15" s="1"/>
    </row>
    <row r="16" spans="1:12" x14ac:dyDescent="0.25">
      <c r="A16" s="11" t="s">
        <v>50</v>
      </c>
      <c r="B16" s="38">
        <v>1706588</v>
      </c>
      <c r="C16" s="38">
        <v>1922894</v>
      </c>
      <c r="D16" s="38">
        <v>19348682</v>
      </c>
      <c r="E16" s="38">
        <v>17532087</v>
      </c>
      <c r="F16" s="13">
        <f t="shared" si="0"/>
        <v>-9.3887273562095857</v>
      </c>
      <c r="G16" s="1"/>
      <c r="H16" s="1"/>
      <c r="I16" s="1"/>
    </row>
    <row r="17" spans="1:9" x14ac:dyDescent="0.25">
      <c r="A17" s="8" t="s">
        <v>51</v>
      </c>
      <c r="B17" s="37">
        <v>838725</v>
      </c>
      <c r="C17" s="37">
        <v>629364</v>
      </c>
      <c r="D17" s="37">
        <v>8120272</v>
      </c>
      <c r="E17" s="37">
        <v>7354235</v>
      </c>
      <c r="F17" s="10">
        <f t="shared" si="0"/>
        <v>-9.433637198359861</v>
      </c>
      <c r="G17" s="1"/>
      <c r="H17" s="1"/>
      <c r="I17" s="1"/>
    </row>
    <row r="18" spans="1:9" x14ac:dyDescent="0.25">
      <c r="A18" s="11" t="s">
        <v>52</v>
      </c>
      <c r="B18" s="38">
        <v>58783</v>
      </c>
      <c r="C18" s="38">
        <v>129413</v>
      </c>
      <c r="D18" s="38">
        <v>964503</v>
      </c>
      <c r="E18" s="38">
        <v>1045462</v>
      </c>
      <c r="F18" s="13">
        <f t="shared" si="0"/>
        <v>8.3938567324311038</v>
      </c>
      <c r="G18" s="1"/>
      <c r="H18" s="1"/>
      <c r="I18" s="1"/>
    </row>
    <row r="19" spans="1:9" x14ac:dyDescent="0.25">
      <c r="A19" s="8" t="s">
        <v>53</v>
      </c>
      <c r="B19" s="37">
        <v>75120</v>
      </c>
      <c r="C19" s="37">
        <v>158824</v>
      </c>
      <c r="D19" s="37">
        <v>936920</v>
      </c>
      <c r="E19" s="37">
        <v>1478064</v>
      </c>
      <c r="F19" s="10">
        <f t="shared" si="0"/>
        <v>57.757759467190368</v>
      </c>
      <c r="G19" s="1"/>
      <c r="H19" s="1"/>
      <c r="I19" s="1"/>
    </row>
    <row r="20" spans="1:9" x14ac:dyDescent="0.25">
      <c r="A20" s="11" t="s">
        <v>54</v>
      </c>
      <c r="B20" s="38">
        <v>105681</v>
      </c>
      <c r="C20" s="38">
        <v>143305</v>
      </c>
      <c r="D20" s="38">
        <v>1356232</v>
      </c>
      <c r="E20" s="38">
        <v>1470211</v>
      </c>
      <c r="F20" s="13">
        <f t="shared" si="0"/>
        <v>8.404093105014482</v>
      </c>
      <c r="G20" s="1"/>
      <c r="H20" s="1"/>
      <c r="I20" s="1"/>
    </row>
    <row r="21" spans="1:9" x14ac:dyDescent="0.25">
      <c r="A21" s="8" t="s">
        <v>55</v>
      </c>
      <c r="B21" s="37">
        <v>1655938</v>
      </c>
      <c r="C21" s="37">
        <v>1871664</v>
      </c>
      <c r="D21" s="37">
        <v>13381338</v>
      </c>
      <c r="E21" s="37">
        <v>13463433</v>
      </c>
      <c r="F21" s="10">
        <f t="shared" si="0"/>
        <v>0.61350367205432121</v>
      </c>
      <c r="G21" s="1"/>
      <c r="H21" s="1"/>
      <c r="I21" s="1"/>
    </row>
    <row r="22" spans="1:9" x14ac:dyDescent="0.25">
      <c r="A22" s="11" t="s">
        <v>56</v>
      </c>
      <c r="B22" s="38">
        <v>377805</v>
      </c>
      <c r="C22" s="38">
        <v>368214</v>
      </c>
      <c r="D22" s="38">
        <v>4833722</v>
      </c>
      <c r="E22" s="38">
        <v>4673990</v>
      </c>
      <c r="F22" s="13">
        <f t="shared" si="0"/>
        <v>-3.3045342698649165</v>
      </c>
      <c r="G22" s="1"/>
      <c r="H22" s="1"/>
      <c r="I22" s="1"/>
    </row>
    <row r="23" spans="1:9" x14ac:dyDescent="0.25">
      <c r="A23" s="8" t="s">
        <v>57</v>
      </c>
      <c r="B23" s="37">
        <v>10289</v>
      </c>
      <c r="C23" s="37">
        <v>4566</v>
      </c>
      <c r="D23" s="37">
        <v>66448</v>
      </c>
      <c r="E23" s="37">
        <v>109375</v>
      </c>
      <c r="F23" s="10">
        <f t="shared" si="0"/>
        <v>64.602395858415605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10</v>
      </c>
      <c r="E24" s="38">
        <v>10</v>
      </c>
      <c r="F24" s="17">
        <f t="shared" si="0"/>
        <v>0</v>
      </c>
      <c r="G24" s="1"/>
      <c r="H24" s="1"/>
      <c r="I24" s="1"/>
    </row>
    <row r="25" spans="1:9" x14ac:dyDescent="0.25">
      <c r="A25" s="8" t="s">
        <v>59</v>
      </c>
      <c r="B25" s="37">
        <v>5142</v>
      </c>
      <c r="C25" s="37">
        <v>6071</v>
      </c>
      <c r="D25" s="37">
        <v>74447</v>
      </c>
      <c r="E25" s="37">
        <v>68282</v>
      </c>
      <c r="F25" s="10">
        <f t="shared" si="0"/>
        <v>-8.2810590084221047</v>
      </c>
      <c r="G25" s="1"/>
      <c r="H25" s="1"/>
      <c r="I25" s="1"/>
    </row>
    <row r="26" spans="1:9" x14ac:dyDescent="0.25">
      <c r="A26" s="11" t="s">
        <v>60</v>
      </c>
      <c r="B26" s="38">
        <v>100572</v>
      </c>
      <c r="C26" s="38">
        <v>172957</v>
      </c>
      <c r="D26" s="38">
        <v>1422384</v>
      </c>
      <c r="E26" s="38">
        <v>1543573</v>
      </c>
      <c r="F26" s="13">
        <f t="shared" si="0"/>
        <v>8.5201323974397951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795303</v>
      </c>
      <c r="C28" s="38">
        <v>921579</v>
      </c>
      <c r="D28" s="38">
        <v>9542821</v>
      </c>
      <c r="E28" s="38">
        <v>9585968</v>
      </c>
      <c r="F28" s="13">
        <f t="shared" si="0"/>
        <v>0.45214093400683453</v>
      </c>
      <c r="G28" s="1"/>
      <c r="H28" s="1"/>
      <c r="I28" s="1"/>
    </row>
    <row r="29" spans="1:9" x14ac:dyDescent="0.25">
      <c r="A29" s="8" t="s">
        <v>63</v>
      </c>
      <c r="B29" s="37">
        <v>28050</v>
      </c>
      <c r="C29" s="37">
        <v>33754</v>
      </c>
      <c r="D29" s="37">
        <v>425652</v>
      </c>
      <c r="E29" s="37">
        <v>424288</v>
      </c>
      <c r="F29" s="10">
        <f t="shared" si="0"/>
        <v>-0.32044956913159695</v>
      </c>
      <c r="G29" s="1"/>
      <c r="H29" s="1"/>
      <c r="I29" s="1"/>
    </row>
    <row r="30" spans="1:9" x14ac:dyDescent="0.25">
      <c r="A30" s="11" t="s">
        <v>64</v>
      </c>
      <c r="B30" s="38">
        <v>29046</v>
      </c>
      <c r="C30" s="38">
        <v>41962</v>
      </c>
      <c r="D30" s="38">
        <v>358727</v>
      </c>
      <c r="E30" s="38">
        <v>325214</v>
      </c>
      <c r="F30" s="13">
        <f t="shared" si="0"/>
        <v>-9.34220173000638</v>
      </c>
      <c r="G30" s="1"/>
      <c r="H30" s="1"/>
      <c r="I30" s="1"/>
    </row>
    <row r="31" spans="1:9" x14ac:dyDescent="0.25">
      <c r="A31" s="8" t="s">
        <v>65</v>
      </c>
      <c r="B31" s="37">
        <v>1712696</v>
      </c>
      <c r="C31" s="37">
        <v>1375177</v>
      </c>
      <c r="D31" s="37">
        <v>18646119</v>
      </c>
      <c r="E31" s="37">
        <v>20594596</v>
      </c>
      <c r="F31" s="10">
        <f t="shared" si="0"/>
        <v>10.44977241644763</v>
      </c>
      <c r="G31" s="1"/>
      <c r="H31" s="1"/>
      <c r="I31" s="1"/>
    </row>
    <row r="32" spans="1:9" x14ac:dyDescent="0.25">
      <c r="A32" s="11" t="s">
        <v>66</v>
      </c>
      <c r="B32" s="38">
        <v>421636</v>
      </c>
      <c r="C32" s="38">
        <v>502244</v>
      </c>
      <c r="D32" s="38">
        <v>4355962</v>
      </c>
      <c r="E32" s="38">
        <v>5543232</v>
      </c>
      <c r="F32" s="13">
        <f t="shared" si="0"/>
        <v>27.256206550929505</v>
      </c>
      <c r="G32" s="1"/>
      <c r="H32" s="1"/>
      <c r="I32" s="1"/>
    </row>
    <row r="33" spans="1:9" x14ac:dyDescent="0.25">
      <c r="A33" s="8" t="s">
        <v>67</v>
      </c>
      <c r="B33" s="37">
        <v>0</v>
      </c>
      <c r="C33" s="37">
        <v>8691</v>
      </c>
      <c r="D33" s="37">
        <v>89225</v>
      </c>
      <c r="E33" s="37">
        <v>82363</v>
      </c>
      <c r="F33" s="10">
        <f t="shared" si="0"/>
        <v>-7.6906696553656531</v>
      </c>
      <c r="G33" s="1"/>
      <c r="H33" s="1"/>
      <c r="I33" s="1"/>
    </row>
    <row r="34" spans="1:9" x14ac:dyDescent="0.25">
      <c r="A34" s="11" t="s">
        <v>68</v>
      </c>
      <c r="B34" s="38">
        <v>14900</v>
      </c>
      <c r="C34" s="38">
        <v>50293</v>
      </c>
      <c r="D34" s="38">
        <v>334244</v>
      </c>
      <c r="E34" s="38">
        <v>416135</v>
      </c>
      <c r="F34" s="13">
        <f t="shared" si="0"/>
        <v>24.500365002812316</v>
      </c>
      <c r="G34" s="1"/>
      <c r="H34" s="1"/>
      <c r="I34" s="1"/>
    </row>
    <row r="35" spans="1:9" x14ac:dyDescent="0.25">
      <c r="A35" s="14" t="s">
        <v>69</v>
      </c>
      <c r="B35" s="15">
        <f>SUM(B7:B34)</f>
        <v>13586543</v>
      </c>
      <c r="C35" s="15">
        <f t="shared" ref="C35:E35" si="1">SUM(C7:C34)</f>
        <v>14482359</v>
      </c>
      <c r="D35" s="15">
        <f t="shared" si="1"/>
        <v>148805108</v>
      </c>
      <c r="E35" s="15">
        <f t="shared" si="1"/>
        <v>150411077</v>
      </c>
      <c r="F35" s="16">
        <f t="shared" si="0"/>
        <v>1.0792431937215525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8360925</v>
      </c>
      <c r="C38" s="41">
        <f>D7</f>
        <v>8205047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BILBAO</v>
      </c>
      <c r="F38" s="42">
        <f>LOOKUP(E38,$A$38:$A$65,$B$38:$B$65)</f>
        <v>22682180</v>
      </c>
      <c r="G38" s="42">
        <f>LOOKUP(E38,$A$38:$A$65,$C$38:$C$65)</f>
        <v>22289779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176280</v>
      </c>
      <c r="C39" s="41">
        <f t="shared" ref="C39:C65" si="5">D8</f>
        <v>189406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20594596</v>
      </c>
      <c r="G39" s="42">
        <f t="shared" ref="G39:G65" si="8">LOOKUP(E39,$A$38:$A$65,$C$38:$C$65)</f>
        <v>18646119</v>
      </c>
    </row>
    <row r="40" spans="1:9" x14ac:dyDescent="0.25">
      <c r="A40" s="42" t="str">
        <f t="shared" si="3"/>
        <v>ALMERIA</v>
      </c>
      <c r="B40" s="41">
        <f t="shared" si="4"/>
        <v>7846</v>
      </c>
      <c r="C40" s="41">
        <f t="shared" si="5"/>
        <v>6613</v>
      </c>
      <c r="D40" s="41">
        <f t="shared" si="6"/>
        <v>26</v>
      </c>
      <c r="E40" s="42" t="str">
        <f t="shared" si="2"/>
        <v>BAHIA DE ALGECIRAS</v>
      </c>
      <c r="F40" s="42">
        <f t="shared" si="7"/>
        <v>19588784</v>
      </c>
      <c r="G40" s="42">
        <f t="shared" si="8"/>
        <v>20262632</v>
      </c>
    </row>
    <row r="41" spans="1:9" x14ac:dyDescent="0.25">
      <c r="A41" s="42" t="str">
        <f t="shared" si="3"/>
        <v>AVILES</v>
      </c>
      <c r="B41" s="41">
        <f t="shared" si="4"/>
        <v>609006</v>
      </c>
      <c r="C41" s="41">
        <f t="shared" si="5"/>
        <v>814455</v>
      </c>
      <c r="D41" s="41">
        <f t="shared" si="6"/>
        <v>17</v>
      </c>
      <c r="E41" s="42" t="str">
        <f t="shared" si="2"/>
        <v>CARTAGENA</v>
      </c>
      <c r="F41" s="42">
        <f t="shared" si="7"/>
        <v>17532087</v>
      </c>
      <c r="G41" s="42">
        <f t="shared" si="8"/>
        <v>19348682</v>
      </c>
    </row>
    <row r="42" spans="1:9" x14ac:dyDescent="0.25">
      <c r="A42" s="42" t="str">
        <f t="shared" si="3"/>
        <v>BAHIA DE ALGECIRAS</v>
      </c>
      <c r="B42" s="41">
        <f t="shared" si="4"/>
        <v>19588784</v>
      </c>
      <c r="C42" s="41">
        <f t="shared" si="5"/>
        <v>20262632</v>
      </c>
      <c r="D42" s="41">
        <f t="shared" si="6"/>
        <v>3</v>
      </c>
      <c r="E42" s="42" t="str">
        <f t="shared" si="2"/>
        <v>HUELVA</v>
      </c>
      <c r="F42" s="42">
        <f t="shared" si="7"/>
        <v>13463433</v>
      </c>
      <c r="G42" s="42">
        <f t="shared" si="8"/>
        <v>13381338</v>
      </c>
    </row>
    <row r="43" spans="1:9" x14ac:dyDescent="0.25">
      <c r="A43" s="42" t="str">
        <f t="shared" si="3"/>
        <v>BAHIA DE CADIZ</v>
      </c>
      <c r="B43" s="41">
        <f t="shared" si="4"/>
        <v>78475</v>
      </c>
      <c r="C43" s="41">
        <f t="shared" si="5"/>
        <v>73815</v>
      </c>
      <c r="D43" s="41">
        <f t="shared" si="6"/>
        <v>24</v>
      </c>
      <c r="E43" s="42" t="str">
        <f t="shared" si="2"/>
        <v>BARCELONA</v>
      </c>
      <c r="F43" s="42">
        <f t="shared" si="7"/>
        <v>10990527</v>
      </c>
      <c r="G43" s="42">
        <f t="shared" si="8"/>
        <v>10536375</v>
      </c>
    </row>
    <row r="44" spans="1:9" x14ac:dyDescent="0.25">
      <c r="A44" s="42" t="str">
        <f t="shared" si="3"/>
        <v>BALEARES</v>
      </c>
      <c r="B44" s="41">
        <f t="shared" si="4"/>
        <v>2206536</v>
      </c>
      <c r="C44" s="41">
        <f t="shared" si="5"/>
        <v>2169278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9585968</v>
      </c>
      <c r="G44" s="42">
        <f t="shared" si="8"/>
        <v>9542821</v>
      </c>
    </row>
    <row r="45" spans="1:9" x14ac:dyDescent="0.25">
      <c r="A45" s="42" t="str">
        <f t="shared" si="3"/>
        <v>BARCELONA</v>
      </c>
      <c r="B45" s="41">
        <f t="shared" si="4"/>
        <v>10990527</v>
      </c>
      <c r="C45" s="41">
        <f t="shared" si="5"/>
        <v>10536375</v>
      </c>
      <c r="D45" s="41">
        <f t="shared" si="6"/>
        <v>6</v>
      </c>
      <c r="E45" s="42" t="str">
        <f t="shared" si="2"/>
        <v>A CORUÑA</v>
      </c>
      <c r="F45" s="42">
        <f t="shared" si="7"/>
        <v>8360925</v>
      </c>
      <c r="G45" s="42">
        <f t="shared" si="8"/>
        <v>8205047</v>
      </c>
    </row>
    <row r="46" spans="1:9" x14ac:dyDescent="0.25">
      <c r="A46" s="42" t="str">
        <f t="shared" si="3"/>
        <v>BILBAO</v>
      </c>
      <c r="B46" s="41">
        <f t="shared" si="4"/>
        <v>22682180</v>
      </c>
      <c r="C46" s="41">
        <f t="shared" si="5"/>
        <v>22289779</v>
      </c>
      <c r="D46" s="41">
        <f t="shared" si="6"/>
        <v>1</v>
      </c>
      <c r="E46" s="42" t="str">
        <f t="shared" si="2"/>
        <v>CASTELLON</v>
      </c>
      <c r="F46" s="42">
        <f t="shared" si="7"/>
        <v>7354235</v>
      </c>
      <c r="G46" s="42">
        <f t="shared" si="8"/>
        <v>8120272</v>
      </c>
    </row>
    <row r="47" spans="1:9" x14ac:dyDescent="0.25">
      <c r="A47" s="42" t="str">
        <f t="shared" si="3"/>
        <v>CARTAGENA</v>
      </c>
      <c r="B47" s="41">
        <f t="shared" si="4"/>
        <v>17532087</v>
      </c>
      <c r="C47" s="41">
        <f t="shared" si="5"/>
        <v>19348682</v>
      </c>
      <c r="D47" s="41">
        <f t="shared" si="6"/>
        <v>4</v>
      </c>
      <c r="E47" s="42" t="str">
        <f t="shared" si="2"/>
        <v>VALENCIA</v>
      </c>
      <c r="F47" s="42">
        <f t="shared" si="7"/>
        <v>5543232</v>
      </c>
      <c r="G47" s="42">
        <f t="shared" si="8"/>
        <v>4355962</v>
      </c>
    </row>
    <row r="48" spans="1:9" x14ac:dyDescent="0.25">
      <c r="A48" s="42" t="str">
        <f t="shared" si="3"/>
        <v>CASTELLON</v>
      </c>
      <c r="B48" s="41">
        <f t="shared" si="4"/>
        <v>7354235</v>
      </c>
      <c r="C48" s="41">
        <f t="shared" si="5"/>
        <v>8120272</v>
      </c>
      <c r="D48" s="41">
        <f t="shared" si="6"/>
        <v>9</v>
      </c>
      <c r="E48" s="42" t="str">
        <f t="shared" si="2"/>
        <v>LAS PALMAS</v>
      </c>
      <c r="F48" s="42">
        <f t="shared" si="7"/>
        <v>4673990</v>
      </c>
      <c r="G48" s="42">
        <f t="shared" si="8"/>
        <v>4833722</v>
      </c>
    </row>
    <row r="49" spans="1:7" x14ac:dyDescent="0.25">
      <c r="A49" s="42" t="str">
        <f t="shared" si="3"/>
        <v>CEUTA</v>
      </c>
      <c r="B49" s="41">
        <f t="shared" si="4"/>
        <v>1045462</v>
      </c>
      <c r="C49" s="41">
        <f t="shared" si="5"/>
        <v>964503</v>
      </c>
      <c r="D49" s="41">
        <f t="shared" si="6"/>
        <v>16</v>
      </c>
      <c r="E49" s="42" t="str">
        <f t="shared" si="2"/>
        <v>BALEARES</v>
      </c>
      <c r="F49" s="42">
        <f t="shared" si="7"/>
        <v>2206536</v>
      </c>
      <c r="G49" s="42">
        <f t="shared" si="8"/>
        <v>2169278</v>
      </c>
    </row>
    <row r="50" spans="1:7" x14ac:dyDescent="0.25">
      <c r="A50" s="42" t="str">
        <f t="shared" si="3"/>
        <v>FERROL-SAN CIBRAO</v>
      </c>
      <c r="B50" s="41">
        <f t="shared" si="4"/>
        <v>1478064</v>
      </c>
      <c r="C50" s="41">
        <f t="shared" si="5"/>
        <v>936920</v>
      </c>
      <c r="D50" s="41">
        <f t="shared" si="6"/>
        <v>14</v>
      </c>
      <c r="E50" s="42" t="str">
        <f t="shared" si="2"/>
        <v>MOTRIL</v>
      </c>
      <c r="F50" s="42">
        <f t="shared" si="7"/>
        <v>1543573</v>
      </c>
      <c r="G50" s="42">
        <f t="shared" si="8"/>
        <v>1422384</v>
      </c>
    </row>
    <row r="51" spans="1:7" x14ac:dyDescent="0.25">
      <c r="A51" s="42" t="str">
        <f t="shared" si="3"/>
        <v>GIJON</v>
      </c>
      <c r="B51" s="41">
        <f t="shared" si="4"/>
        <v>1470211</v>
      </c>
      <c r="C51" s="41">
        <f t="shared" si="5"/>
        <v>1356232</v>
      </c>
      <c r="D51" s="41">
        <f t="shared" si="6"/>
        <v>15</v>
      </c>
      <c r="E51" s="42" t="str">
        <f t="shared" si="2"/>
        <v>FERROL-SAN CIBRAO</v>
      </c>
      <c r="F51" s="42">
        <f t="shared" si="7"/>
        <v>1478064</v>
      </c>
      <c r="G51" s="42">
        <f t="shared" si="8"/>
        <v>936920</v>
      </c>
    </row>
    <row r="52" spans="1:7" x14ac:dyDescent="0.25">
      <c r="A52" s="42" t="str">
        <f t="shared" si="3"/>
        <v>HUELVA</v>
      </c>
      <c r="B52" s="41">
        <f t="shared" si="4"/>
        <v>13463433</v>
      </c>
      <c r="C52" s="41">
        <f t="shared" si="5"/>
        <v>13381338</v>
      </c>
      <c r="D52" s="41">
        <f t="shared" si="6"/>
        <v>5</v>
      </c>
      <c r="E52" s="42" t="str">
        <f t="shared" si="2"/>
        <v>GIJON</v>
      </c>
      <c r="F52" s="42">
        <f t="shared" si="7"/>
        <v>1470211</v>
      </c>
      <c r="G52" s="42">
        <f t="shared" si="8"/>
        <v>1356232</v>
      </c>
    </row>
    <row r="53" spans="1:7" x14ac:dyDescent="0.25">
      <c r="A53" s="42" t="str">
        <f t="shared" si="3"/>
        <v>LAS PALMAS</v>
      </c>
      <c r="B53" s="41">
        <f t="shared" si="4"/>
        <v>4673990</v>
      </c>
      <c r="C53" s="41">
        <f t="shared" si="5"/>
        <v>4833722</v>
      </c>
      <c r="D53" s="41">
        <f t="shared" si="6"/>
        <v>11</v>
      </c>
      <c r="E53" s="42" t="str">
        <f t="shared" si="2"/>
        <v>CEUTA</v>
      </c>
      <c r="F53" s="42">
        <f t="shared" si="7"/>
        <v>1045462</v>
      </c>
      <c r="G53" s="42">
        <f t="shared" si="8"/>
        <v>964503</v>
      </c>
    </row>
    <row r="54" spans="1:7" x14ac:dyDescent="0.25">
      <c r="A54" s="42" t="str">
        <f t="shared" si="3"/>
        <v>MALAGA</v>
      </c>
      <c r="B54" s="41">
        <f t="shared" si="4"/>
        <v>109375</v>
      </c>
      <c r="C54" s="41">
        <f t="shared" si="5"/>
        <v>66448</v>
      </c>
      <c r="D54" s="41">
        <f t="shared" si="6"/>
        <v>22</v>
      </c>
      <c r="E54" s="42" t="str">
        <f t="shared" si="2"/>
        <v>AVILES</v>
      </c>
      <c r="F54" s="42">
        <f t="shared" si="7"/>
        <v>609006</v>
      </c>
      <c r="G54" s="42">
        <f t="shared" si="8"/>
        <v>814455</v>
      </c>
    </row>
    <row r="55" spans="1:7" x14ac:dyDescent="0.25">
      <c r="A55" s="42" t="str">
        <f t="shared" si="3"/>
        <v>MARIN Y RIA DE PONTEVEDRA</v>
      </c>
      <c r="B55" s="41">
        <f t="shared" si="4"/>
        <v>10</v>
      </c>
      <c r="C55" s="41">
        <f t="shared" si="5"/>
        <v>10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424288</v>
      </c>
      <c r="G55" s="42">
        <f t="shared" si="8"/>
        <v>425652</v>
      </c>
    </row>
    <row r="56" spans="1:7" x14ac:dyDescent="0.25">
      <c r="A56" s="42" t="str">
        <f t="shared" si="3"/>
        <v>MELILLA</v>
      </c>
      <c r="B56" s="41">
        <f t="shared" si="4"/>
        <v>68282</v>
      </c>
      <c r="C56" s="41">
        <f t="shared" si="5"/>
        <v>74447</v>
      </c>
      <c r="D56" s="41">
        <f t="shared" si="6"/>
        <v>25</v>
      </c>
      <c r="E56" s="42" t="str">
        <f t="shared" si="2"/>
        <v>VILAGARCIA</v>
      </c>
      <c r="F56" s="42">
        <f t="shared" si="9"/>
        <v>416135</v>
      </c>
      <c r="G56" s="42">
        <f t="shared" si="8"/>
        <v>334244</v>
      </c>
    </row>
    <row r="57" spans="1:7" x14ac:dyDescent="0.25">
      <c r="A57" s="42" t="str">
        <f t="shared" si="3"/>
        <v>MOTRIL</v>
      </c>
      <c r="B57" s="41">
        <f t="shared" si="4"/>
        <v>1543573</v>
      </c>
      <c r="C57" s="41">
        <f t="shared" si="5"/>
        <v>1422384</v>
      </c>
      <c r="D57" s="41">
        <f t="shared" si="6"/>
        <v>13</v>
      </c>
      <c r="E57" s="42" t="str">
        <f t="shared" si="2"/>
        <v>SEVILLA</v>
      </c>
      <c r="F57" s="42">
        <f t="shared" si="9"/>
        <v>325214</v>
      </c>
      <c r="G57" s="42">
        <f t="shared" si="8"/>
        <v>358727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176280</v>
      </c>
      <c r="G58" s="42">
        <f t="shared" si="8"/>
        <v>189406</v>
      </c>
    </row>
    <row r="59" spans="1:7" x14ac:dyDescent="0.25">
      <c r="A59" s="42" t="str">
        <f t="shared" si="3"/>
        <v>SANTA CRUZ DE TENERIFE</v>
      </c>
      <c r="B59" s="41">
        <f t="shared" si="4"/>
        <v>9585968</v>
      </c>
      <c r="C59" s="41">
        <f t="shared" si="5"/>
        <v>9542821</v>
      </c>
      <c r="D59" s="41">
        <f t="shared" si="6"/>
        <v>7</v>
      </c>
      <c r="E59" s="42" t="str">
        <f t="shared" si="2"/>
        <v>MALAGA</v>
      </c>
      <c r="F59" s="42">
        <f t="shared" si="9"/>
        <v>109375</v>
      </c>
      <c r="G59" s="42">
        <f t="shared" si="8"/>
        <v>66448</v>
      </c>
    </row>
    <row r="60" spans="1:7" x14ac:dyDescent="0.25">
      <c r="A60" s="42" t="str">
        <f t="shared" si="3"/>
        <v>SANTANDER</v>
      </c>
      <c r="B60" s="41">
        <f t="shared" si="4"/>
        <v>424288</v>
      </c>
      <c r="C60" s="41">
        <f t="shared" si="5"/>
        <v>425652</v>
      </c>
      <c r="D60" s="41">
        <f t="shared" si="6"/>
        <v>18</v>
      </c>
      <c r="E60" s="42" t="str">
        <f t="shared" si="2"/>
        <v>VIGO</v>
      </c>
      <c r="F60" s="42">
        <f t="shared" si="9"/>
        <v>82363</v>
      </c>
      <c r="G60" s="42">
        <f t="shared" si="8"/>
        <v>89225</v>
      </c>
    </row>
    <row r="61" spans="1:7" x14ac:dyDescent="0.25">
      <c r="A61" s="42" t="str">
        <f t="shared" si="3"/>
        <v>SEVILLA</v>
      </c>
      <c r="B61" s="41">
        <f t="shared" si="4"/>
        <v>325214</v>
      </c>
      <c r="C61" s="41">
        <f t="shared" si="5"/>
        <v>358727</v>
      </c>
      <c r="D61" s="41">
        <f t="shared" si="6"/>
        <v>20</v>
      </c>
      <c r="E61" s="42" t="str">
        <f t="shared" si="2"/>
        <v>BAHIA DE CADIZ</v>
      </c>
      <c r="F61" s="42">
        <f t="shared" si="9"/>
        <v>78475</v>
      </c>
      <c r="G61" s="42">
        <f t="shared" si="8"/>
        <v>73815</v>
      </c>
    </row>
    <row r="62" spans="1:7" x14ac:dyDescent="0.25">
      <c r="A62" s="42" t="str">
        <f t="shared" si="3"/>
        <v>TARRAGONA</v>
      </c>
      <c r="B62" s="41">
        <f t="shared" si="4"/>
        <v>20594596</v>
      </c>
      <c r="C62" s="41">
        <f t="shared" si="5"/>
        <v>18646119</v>
      </c>
      <c r="D62" s="41">
        <f t="shared" si="6"/>
        <v>2</v>
      </c>
      <c r="E62" s="42" t="str">
        <f t="shared" si="2"/>
        <v>MELILLA</v>
      </c>
      <c r="F62" s="42">
        <f t="shared" si="9"/>
        <v>68282</v>
      </c>
      <c r="G62" s="42">
        <f t="shared" si="8"/>
        <v>74447</v>
      </c>
    </row>
    <row r="63" spans="1:7" x14ac:dyDescent="0.25">
      <c r="A63" s="42" t="str">
        <f t="shared" si="3"/>
        <v>VALENCIA</v>
      </c>
      <c r="B63" s="41">
        <f t="shared" si="4"/>
        <v>5543232</v>
      </c>
      <c r="C63" s="41">
        <f t="shared" si="5"/>
        <v>4355962</v>
      </c>
      <c r="D63" s="41">
        <f t="shared" si="6"/>
        <v>10</v>
      </c>
      <c r="E63" s="42" t="str">
        <f t="shared" si="2"/>
        <v>ALMERIA</v>
      </c>
      <c r="F63" s="42">
        <f t="shared" si="9"/>
        <v>7846</v>
      </c>
      <c r="G63" s="42">
        <f t="shared" si="8"/>
        <v>6613</v>
      </c>
    </row>
    <row r="64" spans="1:7" x14ac:dyDescent="0.25">
      <c r="A64" s="42" t="str">
        <f t="shared" si="3"/>
        <v>VIGO</v>
      </c>
      <c r="B64" s="41">
        <f t="shared" si="4"/>
        <v>82363</v>
      </c>
      <c r="C64" s="41">
        <f t="shared" si="5"/>
        <v>89225</v>
      </c>
      <c r="D64" s="41">
        <f t="shared" si="6"/>
        <v>23</v>
      </c>
      <c r="E64" s="42" t="str">
        <f t="shared" si="2"/>
        <v>MARIN Y RIA DE PONTEVEDRA</v>
      </c>
      <c r="F64" s="42">
        <f t="shared" si="9"/>
        <v>10</v>
      </c>
      <c r="G64" s="42">
        <f t="shared" si="8"/>
        <v>10</v>
      </c>
    </row>
    <row r="65" spans="1:7" x14ac:dyDescent="0.25">
      <c r="A65" s="42" t="str">
        <f t="shared" si="3"/>
        <v>VILAGARCIA</v>
      </c>
      <c r="B65" s="41">
        <f t="shared" si="4"/>
        <v>416135</v>
      </c>
      <c r="C65" s="41">
        <f t="shared" si="5"/>
        <v>334244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19">
        <v>257654</v>
      </c>
      <c r="C7" s="19">
        <v>289212</v>
      </c>
      <c r="D7" s="19">
        <v>4095639</v>
      </c>
      <c r="E7" s="19">
        <v>4140677</v>
      </c>
      <c r="F7" s="10">
        <f>((E7*100)/D7)-100</f>
        <v>1.0996574649279438</v>
      </c>
      <c r="G7" s="1"/>
      <c r="H7" s="1"/>
      <c r="I7" s="1"/>
    </row>
    <row r="8" spans="1:12" x14ac:dyDescent="0.25">
      <c r="A8" s="11" t="s">
        <v>42</v>
      </c>
      <c r="B8" s="20">
        <v>124253</v>
      </c>
      <c r="C8" s="20">
        <v>55767</v>
      </c>
      <c r="D8" s="20">
        <v>1642514</v>
      </c>
      <c r="E8" s="20">
        <v>1569601</v>
      </c>
      <c r="F8" s="13">
        <f t="shared" ref="F8:F35" si="0">((E8*100)/D8)-100</f>
        <v>-4.4391098036302878</v>
      </c>
      <c r="G8" s="1"/>
      <c r="H8" s="1"/>
      <c r="I8" s="1"/>
    </row>
    <row r="9" spans="1:12" x14ac:dyDescent="0.25">
      <c r="A9" s="8" t="s">
        <v>43</v>
      </c>
      <c r="B9" s="19">
        <v>448331</v>
      </c>
      <c r="C9" s="19">
        <v>580326</v>
      </c>
      <c r="D9" s="19">
        <v>5964929</v>
      </c>
      <c r="E9" s="19">
        <v>6065259</v>
      </c>
      <c r="F9" s="10">
        <f t="shared" si="0"/>
        <v>1.6819982266343771</v>
      </c>
      <c r="G9" s="1"/>
      <c r="H9" s="1"/>
      <c r="I9" s="1"/>
    </row>
    <row r="10" spans="1:12" x14ac:dyDescent="0.25">
      <c r="A10" s="11" t="s">
        <v>44</v>
      </c>
      <c r="B10" s="20">
        <v>237350</v>
      </c>
      <c r="C10" s="20">
        <v>291139</v>
      </c>
      <c r="D10" s="20">
        <v>3615486</v>
      </c>
      <c r="E10" s="20">
        <v>3451464</v>
      </c>
      <c r="F10" s="13">
        <f t="shared" si="0"/>
        <v>-4.5366515041131379</v>
      </c>
      <c r="G10" s="1"/>
      <c r="H10" s="1"/>
      <c r="I10" s="1"/>
    </row>
    <row r="11" spans="1:12" x14ac:dyDescent="0.25">
      <c r="A11" s="8" t="s">
        <v>45</v>
      </c>
      <c r="B11" s="19">
        <v>277964</v>
      </c>
      <c r="C11" s="19">
        <v>257961</v>
      </c>
      <c r="D11" s="19">
        <v>2708226</v>
      </c>
      <c r="E11" s="19">
        <v>2679852</v>
      </c>
      <c r="F11" s="10">
        <f t="shared" si="0"/>
        <v>-1.0476969056496728</v>
      </c>
      <c r="G11" s="1"/>
      <c r="H11" s="1"/>
      <c r="I11" s="1"/>
    </row>
    <row r="12" spans="1:12" x14ac:dyDescent="0.25">
      <c r="A12" s="11" t="s">
        <v>46</v>
      </c>
      <c r="B12" s="20">
        <v>163826</v>
      </c>
      <c r="C12" s="20">
        <v>163665</v>
      </c>
      <c r="D12" s="20">
        <v>2699354</v>
      </c>
      <c r="E12" s="20">
        <v>4405625</v>
      </c>
      <c r="F12" s="13">
        <f t="shared" si="0"/>
        <v>63.210345882755661</v>
      </c>
      <c r="G12" s="1"/>
      <c r="H12" s="1"/>
      <c r="I12" s="1"/>
    </row>
    <row r="13" spans="1:12" x14ac:dyDescent="0.25">
      <c r="A13" s="8" t="s">
        <v>47</v>
      </c>
      <c r="B13" s="19">
        <v>171179</v>
      </c>
      <c r="C13" s="19">
        <v>167909</v>
      </c>
      <c r="D13" s="19">
        <v>2188436</v>
      </c>
      <c r="E13" s="19">
        <v>2314781</v>
      </c>
      <c r="F13" s="10">
        <f t="shared" si="0"/>
        <v>5.7733011154998337</v>
      </c>
      <c r="G13" s="1"/>
      <c r="H13" s="1"/>
      <c r="I13" s="1"/>
    </row>
    <row r="14" spans="1:12" x14ac:dyDescent="0.25">
      <c r="A14" s="11" t="s">
        <v>48</v>
      </c>
      <c r="B14" s="20">
        <v>261921</v>
      </c>
      <c r="C14" s="20">
        <v>238808</v>
      </c>
      <c r="D14" s="20">
        <v>4107582</v>
      </c>
      <c r="E14" s="20">
        <v>3870253</v>
      </c>
      <c r="F14" s="13">
        <f t="shared" si="0"/>
        <v>-5.7778274420328017</v>
      </c>
      <c r="G14" s="1"/>
      <c r="H14" s="1"/>
      <c r="I14" s="1"/>
    </row>
    <row r="15" spans="1:12" x14ac:dyDescent="0.25">
      <c r="A15" s="8" t="s">
        <v>49</v>
      </c>
      <c r="B15" s="19">
        <v>524910</v>
      </c>
      <c r="C15" s="19">
        <v>644206</v>
      </c>
      <c r="D15" s="19">
        <v>5524178</v>
      </c>
      <c r="E15" s="19">
        <v>5832384</v>
      </c>
      <c r="F15" s="10">
        <f t="shared" si="0"/>
        <v>5.5792192069118727</v>
      </c>
      <c r="G15" s="1"/>
      <c r="H15" s="1"/>
      <c r="I15" s="1"/>
    </row>
    <row r="16" spans="1:12" x14ac:dyDescent="0.25">
      <c r="A16" s="11" t="s">
        <v>50</v>
      </c>
      <c r="B16" s="20">
        <v>427050</v>
      </c>
      <c r="C16" s="20">
        <v>388507</v>
      </c>
      <c r="D16" s="20">
        <v>5173022</v>
      </c>
      <c r="E16" s="20">
        <v>5371083</v>
      </c>
      <c r="F16" s="13">
        <f t="shared" si="0"/>
        <v>3.8287291258378531</v>
      </c>
      <c r="G16" s="1"/>
      <c r="H16" s="1"/>
      <c r="I16" s="1"/>
    </row>
    <row r="17" spans="1:9" x14ac:dyDescent="0.25">
      <c r="A17" s="8" t="s">
        <v>51</v>
      </c>
      <c r="B17" s="19">
        <v>375757</v>
      </c>
      <c r="C17" s="19">
        <v>225494</v>
      </c>
      <c r="D17" s="19">
        <v>3590891</v>
      </c>
      <c r="E17" s="19">
        <v>3902855</v>
      </c>
      <c r="F17" s="10">
        <f t="shared" si="0"/>
        <v>8.6876488314460119</v>
      </c>
      <c r="G17" s="1"/>
      <c r="H17" s="1"/>
      <c r="I17" s="1"/>
    </row>
    <row r="18" spans="1:9" x14ac:dyDescent="0.25">
      <c r="A18" s="11" t="s">
        <v>52</v>
      </c>
      <c r="B18" s="20">
        <v>6162</v>
      </c>
      <c r="C18" s="20">
        <v>4915</v>
      </c>
      <c r="D18" s="20">
        <v>66793</v>
      </c>
      <c r="E18" s="20">
        <v>75637</v>
      </c>
      <c r="F18" s="13">
        <f t="shared" si="0"/>
        <v>13.240908478433369</v>
      </c>
      <c r="G18" s="1"/>
      <c r="H18" s="1"/>
      <c r="I18" s="1"/>
    </row>
    <row r="19" spans="1:9" x14ac:dyDescent="0.25">
      <c r="A19" s="8" t="s">
        <v>53</v>
      </c>
      <c r="B19" s="19">
        <v>614806</v>
      </c>
      <c r="C19" s="19">
        <v>670173</v>
      </c>
      <c r="D19" s="19">
        <v>8709257</v>
      </c>
      <c r="E19" s="19">
        <v>8726704</v>
      </c>
      <c r="F19" s="10">
        <f t="shared" si="0"/>
        <v>0.20032707726961974</v>
      </c>
      <c r="G19" s="1"/>
      <c r="H19" s="1"/>
      <c r="I19" s="1"/>
    </row>
    <row r="20" spans="1:9" x14ac:dyDescent="0.25">
      <c r="A20" s="11" t="s">
        <v>54</v>
      </c>
      <c r="B20" s="20">
        <v>1440727</v>
      </c>
      <c r="C20" s="20">
        <v>1416194</v>
      </c>
      <c r="D20" s="20">
        <v>18298185</v>
      </c>
      <c r="E20" s="20">
        <v>18305091</v>
      </c>
      <c r="F20" s="13">
        <f t="shared" si="0"/>
        <v>3.7741448127235344E-2</v>
      </c>
      <c r="G20" s="1"/>
      <c r="H20" s="1"/>
      <c r="I20" s="1"/>
    </row>
    <row r="21" spans="1:9" x14ac:dyDescent="0.25">
      <c r="A21" s="8" t="s">
        <v>55</v>
      </c>
      <c r="B21" s="19">
        <v>994692</v>
      </c>
      <c r="C21" s="19">
        <v>1211110</v>
      </c>
      <c r="D21" s="19">
        <v>7394282</v>
      </c>
      <c r="E21" s="19">
        <v>7603640</v>
      </c>
      <c r="F21" s="10">
        <f t="shared" si="0"/>
        <v>2.831349953923862</v>
      </c>
      <c r="G21" s="1"/>
      <c r="H21" s="1"/>
      <c r="I21" s="1"/>
    </row>
    <row r="22" spans="1:9" x14ac:dyDescent="0.25">
      <c r="A22" s="11" t="s">
        <v>56</v>
      </c>
      <c r="B22" s="20">
        <v>142905</v>
      </c>
      <c r="C22" s="20">
        <v>104164</v>
      </c>
      <c r="D22" s="20">
        <v>1678836</v>
      </c>
      <c r="E22" s="20">
        <v>1615745</v>
      </c>
      <c r="F22" s="13">
        <f t="shared" si="0"/>
        <v>-3.7580204379701172</v>
      </c>
      <c r="G22" s="1"/>
      <c r="H22" s="1"/>
      <c r="I22" s="1"/>
    </row>
    <row r="23" spans="1:9" x14ac:dyDescent="0.25">
      <c r="A23" s="8" t="s">
        <v>57</v>
      </c>
      <c r="B23" s="19">
        <v>250680</v>
      </c>
      <c r="C23" s="19">
        <v>96380</v>
      </c>
      <c r="D23" s="19">
        <v>1953430</v>
      </c>
      <c r="E23" s="19">
        <v>1603906</v>
      </c>
      <c r="F23" s="10">
        <f t="shared" si="0"/>
        <v>-17.892834654940287</v>
      </c>
      <c r="G23" s="1"/>
      <c r="H23" s="1"/>
      <c r="I23" s="1"/>
    </row>
    <row r="24" spans="1:9" x14ac:dyDescent="0.25">
      <c r="A24" s="11" t="s">
        <v>58</v>
      </c>
      <c r="B24" s="20">
        <v>54054</v>
      </c>
      <c r="C24" s="20">
        <v>64040</v>
      </c>
      <c r="D24" s="20">
        <v>891966</v>
      </c>
      <c r="E24" s="20">
        <v>937575</v>
      </c>
      <c r="F24" s="13">
        <f t="shared" si="0"/>
        <v>5.1133114939358677</v>
      </c>
      <c r="G24" s="1"/>
      <c r="H24" s="1"/>
      <c r="I24" s="1"/>
    </row>
    <row r="25" spans="1:9" x14ac:dyDescent="0.25">
      <c r="A25" s="8" t="s">
        <v>59</v>
      </c>
      <c r="B25" s="19">
        <v>3150</v>
      </c>
      <c r="C25" s="19">
        <v>3934</v>
      </c>
      <c r="D25" s="19">
        <v>45826</v>
      </c>
      <c r="E25" s="19">
        <v>51655</v>
      </c>
      <c r="F25" s="10">
        <f t="shared" si="0"/>
        <v>12.719853358355522</v>
      </c>
      <c r="G25" s="1"/>
      <c r="H25" s="1"/>
      <c r="I25" s="1"/>
    </row>
    <row r="26" spans="1:9" x14ac:dyDescent="0.25">
      <c r="A26" s="11" t="s">
        <v>60</v>
      </c>
      <c r="B26" s="20">
        <v>104525</v>
      </c>
      <c r="C26" s="20">
        <v>55961</v>
      </c>
      <c r="D26" s="20">
        <v>1172380</v>
      </c>
      <c r="E26" s="20">
        <v>973264</v>
      </c>
      <c r="F26" s="13">
        <f t="shared" si="0"/>
        <v>-16.983913065729539</v>
      </c>
      <c r="G26" s="1"/>
      <c r="H26" s="1"/>
      <c r="I26" s="1"/>
    </row>
    <row r="27" spans="1:9" x14ac:dyDescent="0.25">
      <c r="A27" s="8" t="s">
        <v>61</v>
      </c>
      <c r="B27" s="19">
        <v>233373</v>
      </c>
      <c r="C27" s="19">
        <v>250056</v>
      </c>
      <c r="D27" s="19">
        <v>3248288</v>
      </c>
      <c r="E27" s="19">
        <v>2778170</v>
      </c>
      <c r="F27" s="10">
        <f t="shared" si="0"/>
        <v>-14.472793052832756</v>
      </c>
      <c r="G27" s="1"/>
      <c r="H27" s="1"/>
      <c r="I27" s="1"/>
    </row>
    <row r="28" spans="1:9" x14ac:dyDescent="0.25">
      <c r="A28" s="11" t="s">
        <v>62</v>
      </c>
      <c r="B28" s="20">
        <v>297325</v>
      </c>
      <c r="C28" s="20">
        <v>216112</v>
      </c>
      <c r="D28" s="20">
        <v>1986964</v>
      </c>
      <c r="E28" s="20">
        <v>1716058</v>
      </c>
      <c r="F28" s="13">
        <f t="shared" si="0"/>
        <v>-13.634167503789698</v>
      </c>
      <c r="G28" s="1"/>
      <c r="H28" s="1"/>
      <c r="I28" s="1"/>
    </row>
    <row r="29" spans="1:9" x14ac:dyDescent="0.25">
      <c r="A29" s="8" t="s">
        <v>63</v>
      </c>
      <c r="B29" s="19">
        <v>392571</v>
      </c>
      <c r="C29" s="19">
        <v>277262</v>
      </c>
      <c r="D29" s="19">
        <v>4164897</v>
      </c>
      <c r="E29" s="19">
        <v>4374837</v>
      </c>
      <c r="F29" s="10">
        <f t="shared" si="0"/>
        <v>5.0407008864805078</v>
      </c>
      <c r="G29" s="1"/>
      <c r="H29" s="1"/>
      <c r="I29" s="1"/>
    </row>
    <row r="30" spans="1:9" x14ac:dyDescent="0.25">
      <c r="A30" s="11" t="s">
        <v>64</v>
      </c>
      <c r="B30" s="20">
        <v>214426</v>
      </c>
      <c r="C30" s="20">
        <v>219709</v>
      </c>
      <c r="D30" s="20">
        <v>2827598</v>
      </c>
      <c r="E30" s="20">
        <v>2343706</v>
      </c>
      <c r="F30" s="13">
        <f t="shared" si="0"/>
        <v>-17.113182284044626</v>
      </c>
      <c r="G30" s="1"/>
      <c r="H30" s="1"/>
      <c r="I30" s="1"/>
    </row>
    <row r="31" spans="1:9" x14ac:dyDescent="0.25">
      <c r="A31" s="8" t="s">
        <v>65</v>
      </c>
      <c r="B31" s="19">
        <v>885532</v>
      </c>
      <c r="C31" s="19">
        <v>1181050</v>
      </c>
      <c r="D31" s="19">
        <v>11237751</v>
      </c>
      <c r="E31" s="19">
        <v>13626199</v>
      </c>
      <c r="F31" s="10">
        <f t="shared" si="0"/>
        <v>21.253790015457724</v>
      </c>
      <c r="G31" s="1"/>
      <c r="H31" s="1"/>
      <c r="I31" s="1"/>
    </row>
    <row r="32" spans="1:9" x14ac:dyDescent="0.25">
      <c r="A32" s="11" t="s">
        <v>66</v>
      </c>
      <c r="B32" s="20">
        <v>694114</v>
      </c>
      <c r="C32" s="20">
        <v>604515</v>
      </c>
      <c r="D32" s="20">
        <v>7148231</v>
      </c>
      <c r="E32" s="20">
        <v>7322671</v>
      </c>
      <c r="F32" s="13">
        <f t="shared" si="0"/>
        <v>2.4403240466067757</v>
      </c>
      <c r="G32" s="1"/>
      <c r="H32" s="1"/>
      <c r="I32" s="1"/>
    </row>
    <row r="33" spans="1:9" x14ac:dyDescent="0.25">
      <c r="A33" s="8" t="s">
        <v>67</v>
      </c>
      <c r="B33" s="19">
        <v>50604</v>
      </c>
      <c r="C33" s="19">
        <v>55451</v>
      </c>
      <c r="D33" s="19">
        <v>701899</v>
      </c>
      <c r="E33" s="19">
        <v>632226</v>
      </c>
      <c r="F33" s="10">
        <f t="shared" si="0"/>
        <v>-9.9263569259964726</v>
      </c>
      <c r="G33" s="1"/>
      <c r="H33" s="1"/>
      <c r="I33" s="1"/>
    </row>
    <row r="34" spans="1:9" x14ac:dyDescent="0.25">
      <c r="A34" s="11" t="s">
        <v>68</v>
      </c>
      <c r="B34" s="20">
        <v>48786</v>
      </c>
      <c r="C34" s="20">
        <v>72040</v>
      </c>
      <c r="D34" s="20">
        <v>613257</v>
      </c>
      <c r="E34" s="20">
        <v>570068</v>
      </c>
      <c r="F34" s="13">
        <f t="shared" si="0"/>
        <v>-7.0425612752891595</v>
      </c>
      <c r="G34" s="1"/>
      <c r="H34" s="1"/>
      <c r="I34" s="1"/>
    </row>
    <row r="35" spans="1:9" x14ac:dyDescent="0.25">
      <c r="A35" s="14" t="s">
        <v>69</v>
      </c>
      <c r="B35" s="15">
        <f>SUM(B7:B34)</f>
        <v>9698627</v>
      </c>
      <c r="C35" s="15">
        <f t="shared" ref="C35:E35" si="1">SUM(C7:C34)</f>
        <v>9806060</v>
      </c>
      <c r="D35" s="15">
        <f t="shared" si="1"/>
        <v>113450097</v>
      </c>
      <c r="E35" s="15">
        <f t="shared" si="1"/>
        <v>116860986</v>
      </c>
      <c r="F35" s="16">
        <f t="shared" si="0"/>
        <v>3.006510430749131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4140677</v>
      </c>
      <c r="C38" s="41">
        <f>D7</f>
        <v>4095639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18305091</v>
      </c>
      <c r="G38" s="42">
        <f>LOOKUP(E38,$A$38:$A$65,$C$38:$C$65)</f>
        <v>18298185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1569601</v>
      </c>
      <c r="C39" s="41">
        <f t="shared" ref="C39:C65" si="5">D8</f>
        <v>1642514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13626199</v>
      </c>
      <c r="G39" s="42">
        <f t="shared" ref="G39:G65" si="8">LOOKUP(E39,$A$38:$A$65,$C$38:$C$65)</f>
        <v>11237751</v>
      </c>
    </row>
    <row r="40" spans="1:9" x14ac:dyDescent="0.25">
      <c r="A40" s="42" t="str">
        <f t="shared" si="3"/>
        <v>ALMERIA</v>
      </c>
      <c r="B40" s="41">
        <f t="shared" si="4"/>
        <v>6065259</v>
      </c>
      <c r="C40" s="41">
        <f t="shared" si="5"/>
        <v>5964929</v>
      </c>
      <c r="D40" s="41">
        <f t="shared" si="6"/>
        <v>6</v>
      </c>
      <c r="E40" s="42" t="str">
        <f t="shared" si="2"/>
        <v>FERROL-SAN CIBRAO</v>
      </c>
      <c r="F40" s="42">
        <f t="shared" si="7"/>
        <v>8726704</v>
      </c>
      <c r="G40" s="42">
        <f t="shared" si="8"/>
        <v>8709257</v>
      </c>
    </row>
    <row r="41" spans="1:9" x14ac:dyDescent="0.25">
      <c r="A41" s="42" t="str">
        <f t="shared" si="3"/>
        <v>AVILES</v>
      </c>
      <c r="B41" s="41">
        <f t="shared" si="4"/>
        <v>3451464</v>
      </c>
      <c r="C41" s="41">
        <f t="shared" si="5"/>
        <v>3615486</v>
      </c>
      <c r="D41" s="41">
        <f t="shared" si="6"/>
        <v>14</v>
      </c>
      <c r="E41" s="42" t="str">
        <f t="shared" si="2"/>
        <v>HUELVA</v>
      </c>
      <c r="F41" s="42">
        <f t="shared" si="7"/>
        <v>7603640</v>
      </c>
      <c r="G41" s="42">
        <f t="shared" si="8"/>
        <v>7394282</v>
      </c>
    </row>
    <row r="42" spans="1:9" x14ac:dyDescent="0.25">
      <c r="A42" s="42" t="str">
        <f t="shared" si="3"/>
        <v>BAHIA DE ALGECIRAS</v>
      </c>
      <c r="B42" s="41">
        <f t="shared" si="4"/>
        <v>2679852</v>
      </c>
      <c r="C42" s="41">
        <f t="shared" si="5"/>
        <v>2708226</v>
      </c>
      <c r="D42" s="41">
        <f t="shared" si="6"/>
        <v>16</v>
      </c>
      <c r="E42" s="42" t="str">
        <f t="shared" si="2"/>
        <v>VALENCIA</v>
      </c>
      <c r="F42" s="42">
        <f t="shared" si="7"/>
        <v>7322671</v>
      </c>
      <c r="G42" s="42">
        <f t="shared" si="8"/>
        <v>7148231</v>
      </c>
    </row>
    <row r="43" spans="1:9" x14ac:dyDescent="0.25">
      <c r="A43" s="42" t="str">
        <f t="shared" si="3"/>
        <v>BAHIA DE CADIZ</v>
      </c>
      <c r="B43" s="41">
        <f t="shared" si="4"/>
        <v>4405625</v>
      </c>
      <c r="C43" s="41">
        <f t="shared" si="5"/>
        <v>2699354</v>
      </c>
      <c r="D43" s="41">
        <f t="shared" si="6"/>
        <v>9</v>
      </c>
      <c r="E43" s="42" t="str">
        <f t="shared" si="2"/>
        <v>ALMERIA</v>
      </c>
      <c r="F43" s="42">
        <f t="shared" si="7"/>
        <v>6065259</v>
      </c>
      <c r="G43" s="42">
        <f t="shared" si="8"/>
        <v>5964929</v>
      </c>
    </row>
    <row r="44" spans="1:9" x14ac:dyDescent="0.25">
      <c r="A44" s="42" t="str">
        <f t="shared" si="3"/>
        <v>BALEARES</v>
      </c>
      <c r="B44" s="41">
        <f t="shared" si="4"/>
        <v>2314781</v>
      </c>
      <c r="C44" s="41">
        <f t="shared" si="5"/>
        <v>2188436</v>
      </c>
      <c r="D44" s="41">
        <f t="shared" si="6"/>
        <v>18</v>
      </c>
      <c r="E44" s="42" t="str">
        <f t="shared" si="2"/>
        <v>BILBAO</v>
      </c>
      <c r="F44" s="42">
        <f t="shared" si="7"/>
        <v>5832384</v>
      </c>
      <c r="G44" s="42">
        <f t="shared" si="8"/>
        <v>5524178</v>
      </c>
    </row>
    <row r="45" spans="1:9" x14ac:dyDescent="0.25">
      <c r="A45" s="42" t="str">
        <f t="shared" si="3"/>
        <v>BARCELONA</v>
      </c>
      <c r="B45" s="41">
        <f t="shared" si="4"/>
        <v>3870253</v>
      </c>
      <c r="C45" s="41">
        <f t="shared" si="5"/>
        <v>4107582</v>
      </c>
      <c r="D45" s="41">
        <f t="shared" si="6"/>
        <v>13</v>
      </c>
      <c r="E45" s="42" t="str">
        <f t="shared" si="2"/>
        <v>CARTAGENA</v>
      </c>
      <c r="F45" s="42">
        <f t="shared" si="7"/>
        <v>5371083</v>
      </c>
      <c r="G45" s="42">
        <f t="shared" si="8"/>
        <v>5173022</v>
      </c>
    </row>
    <row r="46" spans="1:9" x14ac:dyDescent="0.25">
      <c r="A46" s="42" t="str">
        <f t="shared" si="3"/>
        <v>BILBAO</v>
      </c>
      <c r="B46" s="41">
        <f t="shared" si="4"/>
        <v>5832384</v>
      </c>
      <c r="C46" s="41">
        <f t="shared" si="5"/>
        <v>5524178</v>
      </c>
      <c r="D46" s="41">
        <f t="shared" si="6"/>
        <v>7</v>
      </c>
      <c r="E46" s="42" t="str">
        <f t="shared" si="2"/>
        <v>BAHIA DE CADIZ</v>
      </c>
      <c r="F46" s="42">
        <f t="shared" si="7"/>
        <v>4405625</v>
      </c>
      <c r="G46" s="42">
        <f t="shared" si="8"/>
        <v>2699354</v>
      </c>
    </row>
    <row r="47" spans="1:9" x14ac:dyDescent="0.25">
      <c r="A47" s="42" t="str">
        <f t="shared" si="3"/>
        <v>CARTAGENA</v>
      </c>
      <c r="B47" s="41">
        <f t="shared" si="4"/>
        <v>5371083</v>
      </c>
      <c r="C47" s="41">
        <f t="shared" si="5"/>
        <v>5173022</v>
      </c>
      <c r="D47" s="41">
        <f t="shared" si="6"/>
        <v>8</v>
      </c>
      <c r="E47" s="42" t="str">
        <f t="shared" si="2"/>
        <v>SANTANDER</v>
      </c>
      <c r="F47" s="42">
        <f t="shared" si="7"/>
        <v>4374837</v>
      </c>
      <c r="G47" s="42">
        <f t="shared" si="8"/>
        <v>4164897</v>
      </c>
    </row>
    <row r="48" spans="1:9" x14ac:dyDescent="0.25">
      <c r="A48" s="42" t="str">
        <f t="shared" si="3"/>
        <v>CASTELLON</v>
      </c>
      <c r="B48" s="41">
        <f t="shared" si="4"/>
        <v>3902855</v>
      </c>
      <c r="C48" s="41">
        <f t="shared" si="5"/>
        <v>3590891</v>
      </c>
      <c r="D48" s="41">
        <f t="shared" si="6"/>
        <v>12</v>
      </c>
      <c r="E48" s="42" t="str">
        <f t="shared" si="2"/>
        <v>A CORUÑA</v>
      </c>
      <c r="F48" s="42">
        <f t="shared" si="7"/>
        <v>4140677</v>
      </c>
      <c r="G48" s="42">
        <f t="shared" si="8"/>
        <v>4095639</v>
      </c>
    </row>
    <row r="49" spans="1:7" x14ac:dyDescent="0.25">
      <c r="A49" s="42" t="str">
        <f t="shared" si="3"/>
        <v>CEUTA</v>
      </c>
      <c r="B49" s="41">
        <f t="shared" si="4"/>
        <v>75637</v>
      </c>
      <c r="C49" s="41">
        <f t="shared" si="5"/>
        <v>66793</v>
      </c>
      <c r="D49" s="41">
        <f t="shared" si="6"/>
        <v>27</v>
      </c>
      <c r="E49" s="42" t="str">
        <f t="shared" si="2"/>
        <v>CASTELLON</v>
      </c>
      <c r="F49" s="42">
        <f t="shared" si="7"/>
        <v>3902855</v>
      </c>
      <c r="G49" s="42">
        <f t="shared" si="8"/>
        <v>3590891</v>
      </c>
    </row>
    <row r="50" spans="1:7" x14ac:dyDescent="0.25">
      <c r="A50" s="42" t="str">
        <f t="shared" si="3"/>
        <v>FERROL-SAN CIBRAO</v>
      </c>
      <c r="B50" s="41">
        <f t="shared" si="4"/>
        <v>8726704</v>
      </c>
      <c r="C50" s="41">
        <f t="shared" si="5"/>
        <v>8709257</v>
      </c>
      <c r="D50" s="41">
        <f t="shared" si="6"/>
        <v>3</v>
      </c>
      <c r="E50" s="42" t="str">
        <f t="shared" si="2"/>
        <v>BARCELONA</v>
      </c>
      <c r="F50" s="42">
        <f t="shared" si="7"/>
        <v>3870253</v>
      </c>
      <c r="G50" s="42">
        <f t="shared" si="8"/>
        <v>4107582</v>
      </c>
    </row>
    <row r="51" spans="1:7" x14ac:dyDescent="0.25">
      <c r="A51" s="42" t="str">
        <f t="shared" si="3"/>
        <v>GIJON</v>
      </c>
      <c r="B51" s="41">
        <f t="shared" si="4"/>
        <v>18305091</v>
      </c>
      <c r="C51" s="41">
        <f t="shared" si="5"/>
        <v>18298185</v>
      </c>
      <c r="D51" s="41">
        <f t="shared" si="6"/>
        <v>1</v>
      </c>
      <c r="E51" s="42" t="str">
        <f t="shared" si="2"/>
        <v>AVILES</v>
      </c>
      <c r="F51" s="42">
        <f t="shared" si="7"/>
        <v>3451464</v>
      </c>
      <c r="G51" s="42">
        <f t="shared" si="8"/>
        <v>3615486</v>
      </c>
    </row>
    <row r="52" spans="1:7" x14ac:dyDescent="0.25">
      <c r="A52" s="42" t="str">
        <f t="shared" si="3"/>
        <v>HUELVA</v>
      </c>
      <c r="B52" s="41">
        <f t="shared" si="4"/>
        <v>7603640</v>
      </c>
      <c r="C52" s="41">
        <f t="shared" si="5"/>
        <v>7394282</v>
      </c>
      <c r="D52" s="41">
        <f t="shared" si="6"/>
        <v>4</v>
      </c>
      <c r="E52" s="42" t="str">
        <f t="shared" si="2"/>
        <v>PASAIA</v>
      </c>
      <c r="F52" s="42">
        <f t="shared" si="7"/>
        <v>2778170</v>
      </c>
      <c r="G52" s="42">
        <f t="shared" si="8"/>
        <v>3248288</v>
      </c>
    </row>
    <row r="53" spans="1:7" x14ac:dyDescent="0.25">
      <c r="A53" s="42" t="str">
        <f t="shared" si="3"/>
        <v>LAS PALMAS</v>
      </c>
      <c r="B53" s="41">
        <f t="shared" si="4"/>
        <v>1615745</v>
      </c>
      <c r="C53" s="41">
        <f t="shared" si="5"/>
        <v>1678836</v>
      </c>
      <c r="D53" s="41">
        <f t="shared" si="6"/>
        <v>20</v>
      </c>
      <c r="E53" s="42" t="str">
        <f t="shared" si="2"/>
        <v>BAHIA DE ALGECIRAS</v>
      </c>
      <c r="F53" s="42">
        <f t="shared" si="7"/>
        <v>2679852</v>
      </c>
      <c r="G53" s="42">
        <f t="shared" si="8"/>
        <v>2708226</v>
      </c>
    </row>
    <row r="54" spans="1:7" x14ac:dyDescent="0.25">
      <c r="A54" s="42" t="str">
        <f t="shared" si="3"/>
        <v>MALAGA</v>
      </c>
      <c r="B54" s="41">
        <f t="shared" si="4"/>
        <v>1603906</v>
      </c>
      <c r="C54" s="41">
        <f t="shared" si="5"/>
        <v>1953430</v>
      </c>
      <c r="D54" s="41">
        <f t="shared" si="6"/>
        <v>21</v>
      </c>
      <c r="E54" s="42" t="str">
        <f t="shared" si="2"/>
        <v>SEVILLA</v>
      </c>
      <c r="F54" s="42">
        <f t="shared" si="7"/>
        <v>2343706</v>
      </c>
      <c r="G54" s="42">
        <f t="shared" si="8"/>
        <v>2827598</v>
      </c>
    </row>
    <row r="55" spans="1:7" x14ac:dyDescent="0.25">
      <c r="A55" s="42" t="str">
        <f t="shared" si="3"/>
        <v>MARIN Y RIA DE PONTEVEDRA</v>
      </c>
      <c r="B55" s="41">
        <f t="shared" si="4"/>
        <v>937575</v>
      </c>
      <c r="C55" s="41">
        <f t="shared" si="5"/>
        <v>891966</v>
      </c>
      <c r="D55" s="41">
        <f t="shared" si="6"/>
        <v>24</v>
      </c>
      <c r="E55" s="42" t="str">
        <f t="shared" si="2"/>
        <v>BALEARES</v>
      </c>
      <c r="F55" s="42">
        <f t="shared" ref="F55:F65" si="9">LOOKUP(E55,$A$38:$A$65,$B$38:$B$65)</f>
        <v>2314781</v>
      </c>
      <c r="G55" s="42">
        <f t="shared" si="8"/>
        <v>2188436</v>
      </c>
    </row>
    <row r="56" spans="1:7" x14ac:dyDescent="0.25">
      <c r="A56" s="42" t="str">
        <f t="shared" si="3"/>
        <v>MELILLA</v>
      </c>
      <c r="B56" s="41">
        <f t="shared" si="4"/>
        <v>51655</v>
      </c>
      <c r="C56" s="41">
        <f t="shared" si="5"/>
        <v>45826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1716058</v>
      </c>
      <c r="G56" s="42">
        <f t="shared" si="8"/>
        <v>1986964</v>
      </c>
    </row>
    <row r="57" spans="1:7" x14ac:dyDescent="0.25">
      <c r="A57" s="42" t="str">
        <f t="shared" si="3"/>
        <v>MOTRIL</v>
      </c>
      <c r="B57" s="41">
        <f t="shared" si="4"/>
        <v>973264</v>
      </c>
      <c r="C57" s="41">
        <f t="shared" si="5"/>
        <v>1172380</v>
      </c>
      <c r="D57" s="41">
        <f t="shared" si="6"/>
        <v>23</v>
      </c>
      <c r="E57" s="42" t="str">
        <f t="shared" si="2"/>
        <v>LAS PALMAS</v>
      </c>
      <c r="F57" s="42">
        <f t="shared" si="9"/>
        <v>1615745</v>
      </c>
      <c r="G57" s="42">
        <f t="shared" si="8"/>
        <v>1678836</v>
      </c>
    </row>
    <row r="58" spans="1:7" x14ac:dyDescent="0.25">
      <c r="A58" s="42" t="str">
        <f t="shared" si="3"/>
        <v>PASAIA</v>
      </c>
      <c r="B58" s="41">
        <f t="shared" si="4"/>
        <v>2778170</v>
      </c>
      <c r="C58" s="41">
        <f t="shared" si="5"/>
        <v>3248288</v>
      </c>
      <c r="D58" s="41">
        <f t="shared" si="6"/>
        <v>15</v>
      </c>
      <c r="E58" s="42" t="str">
        <f t="shared" si="2"/>
        <v>MALAGA</v>
      </c>
      <c r="F58" s="42">
        <f t="shared" si="9"/>
        <v>1603906</v>
      </c>
      <c r="G58" s="42">
        <f t="shared" si="8"/>
        <v>1953430</v>
      </c>
    </row>
    <row r="59" spans="1:7" x14ac:dyDescent="0.25">
      <c r="A59" s="42" t="str">
        <f t="shared" si="3"/>
        <v>SANTA CRUZ DE TENERIFE</v>
      </c>
      <c r="B59" s="41">
        <f t="shared" si="4"/>
        <v>1716058</v>
      </c>
      <c r="C59" s="41">
        <f t="shared" si="5"/>
        <v>1986964</v>
      </c>
      <c r="D59" s="41">
        <f t="shared" si="6"/>
        <v>19</v>
      </c>
      <c r="E59" s="42" t="str">
        <f t="shared" si="2"/>
        <v>ALICANTE</v>
      </c>
      <c r="F59" s="42">
        <f t="shared" si="9"/>
        <v>1569601</v>
      </c>
      <c r="G59" s="42">
        <f t="shared" si="8"/>
        <v>1642514</v>
      </c>
    </row>
    <row r="60" spans="1:7" x14ac:dyDescent="0.25">
      <c r="A60" s="42" t="str">
        <f t="shared" si="3"/>
        <v>SANTANDER</v>
      </c>
      <c r="B60" s="41">
        <f t="shared" si="4"/>
        <v>4374837</v>
      </c>
      <c r="C60" s="41">
        <f t="shared" si="5"/>
        <v>4164897</v>
      </c>
      <c r="D60" s="41">
        <f t="shared" si="6"/>
        <v>10</v>
      </c>
      <c r="E60" s="42" t="str">
        <f t="shared" si="2"/>
        <v>MOTRIL</v>
      </c>
      <c r="F60" s="42">
        <f t="shared" si="9"/>
        <v>973264</v>
      </c>
      <c r="G60" s="42">
        <f t="shared" si="8"/>
        <v>1172380</v>
      </c>
    </row>
    <row r="61" spans="1:7" x14ac:dyDescent="0.25">
      <c r="A61" s="42" t="str">
        <f t="shared" si="3"/>
        <v>SEVILLA</v>
      </c>
      <c r="B61" s="41">
        <f t="shared" si="4"/>
        <v>2343706</v>
      </c>
      <c r="C61" s="41">
        <f t="shared" si="5"/>
        <v>2827598</v>
      </c>
      <c r="D61" s="41">
        <f t="shared" si="6"/>
        <v>17</v>
      </c>
      <c r="E61" s="42" t="str">
        <f t="shared" si="2"/>
        <v>MARIN Y RIA DE PONTEVEDRA</v>
      </c>
      <c r="F61" s="42">
        <f t="shared" si="9"/>
        <v>937575</v>
      </c>
      <c r="G61" s="42">
        <f t="shared" si="8"/>
        <v>891966</v>
      </c>
    </row>
    <row r="62" spans="1:7" x14ac:dyDescent="0.25">
      <c r="A62" s="42" t="str">
        <f t="shared" si="3"/>
        <v>TARRAGONA</v>
      </c>
      <c r="B62" s="41">
        <f t="shared" si="4"/>
        <v>13626199</v>
      </c>
      <c r="C62" s="41">
        <f t="shared" si="5"/>
        <v>11237751</v>
      </c>
      <c r="D62" s="41">
        <f t="shared" si="6"/>
        <v>2</v>
      </c>
      <c r="E62" s="42" t="str">
        <f t="shared" si="2"/>
        <v>VIGO</v>
      </c>
      <c r="F62" s="42">
        <f t="shared" si="9"/>
        <v>632226</v>
      </c>
      <c r="G62" s="42">
        <f t="shared" si="8"/>
        <v>701899</v>
      </c>
    </row>
    <row r="63" spans="1:7" x14ac:dyDescent="0.25">
      <c r="A63" s="42" t="str">
        <f t="shared" si="3"/>
        <v>VALENCIA</v>
      </c>
      <c r="B63" s="41">
        <f t="shared" si="4"/>
        <v>7322671</v>
      </c>
      <c r="C63" s="41">
        <f t="shared" si="5"/>
        <v>7148231</v>
      </c>
      <c r="D63" s="41">
        <f t="shared" si="6"/>
        <v>5</v>
      </c>
      <c r="E63" s="42" t="str">
        <f t="shared" si="2"/>
        <v>VILAGARCIA</v>
      </c>
      <c r="F63" s="42">
        <f t="shared" si="9"/>
        <v>570068</v>
      </c>
      <c r="G63" s="42">
        <f t="shared" si="8"/>
        <v>613257</v>
      </c>
    </row>
    <row r="64" spans="1:7" x14ac:dyDescent="0.25">
      <c r="A64" s="42" t="str">
        <f t="shared" si="3"/>
        <v>VIGO</v>
      </c>
      <c r="B64" s="41">
        <f t="shared" si="4"/>
        <v>632226</v>
      </c>
      <c r="C64" s="41">
        <f t="shared" si="5"/>
        <v>701899</v>
      </c>
      <c r="D64" s="41">
        <f t="shared" si="6"/>
        <v>25</v>
      </c>
      <c r="E64" s="42" t="str">
        <f t="shared" si="2"/>
        <v>CEUTA</v>
      </c>
      <c r="F64" s="42">
        <f t="shared" si="9"/>
        <v>75637</v>
      </c>
      <c r="G64" s="42">
        <f t="shared" si="8"/>
        <v>66793</v>
      </c>
    </row>
    <row r="65" spans="1:7" x14ac:dyDescent="0.25">
      <c r="A65" s="42" t="str">
        <f t="shared" si="3"/>
        <v>VILAGARCIA</v>
      </c>
      <c r="B65" s="41">
        <f t="shared" si="4"/>
        <v>570068</v>
      </c>
      <c r="C65" s="41">
        <f t="shared" si="5"/>
        <v>613257</v>
      </c>
      <c r="D65" s="41">
        <f t="shared" si="6"/>
        <v>26</v>
      </c>
      <c r="E65" s="42" t="str">
        <f t="shared" si="2"/>
        <v>MELILLA</v>
      </c>
      <c r="F65" s="42">
        <f t="shared" si="9"/>
        <v>51655</v>
      </c>
      <c r="G65" s="42">
        <f t="shared" si="8"/>
        <v>45826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1">
        <v>85239</v>
      </c>
      <c r="C7" s="21">
        <v>114336</v>
      </c>
      <c r="D7" s="21">
        <v>1050589</v>
      </c>
      <c r="E7" s="21">
        <v>1375375</v>
      </c>
      <c r="F7" s="10">
        <f>((E7*100)/D7)-100</f>
        <v>30.914658348792926</v>
      </c>
      <c r="G7" s="1"/>
      <c r="H7" s="1"/>
      <c r="I7" s="1"/>
    </row>
    <row r="8" spans="1:12" x14ac:dyDescent="0.25">
      <c r="A8" s="11" t="s">
        <v>42</v>
      </c>
      <c r="B8" s="22">
        <v>167916</v>
      </c>
      <c r="C8" s="22">
        <v>135148</v>
      </c>
      <c r="D8" s="22">
        <v>1821197</v>
      </c>
      <c r="E8" s="22">
        <v>1851741</v>
      </c>
      <c r="F8" s="13">
        <f t="shared" ref="F8:F35" si="0">((E8*100)/D8)-100</f>
        <v>1.6771387170086456</v>
      </c>
      <c r="G8" s="1"/>
      <c r="H8" s="1"/>
      <c r="I8" s="1"/>
    </row>
    <row r="9" spans="1:12" x14ac:dyDescent="0.25">
      <c r="A9" s="8" t="s">
        <v>43</v>
      </c>
      <c r="B9" s="21">
        <v>54177</v>
      </c>
      <c r="C9" s="21">
        <v>83712</v>
      </c>
      <c r="D9" s="21">
        <v>575515</v>
      </c>
      <c r="E9" s="21">
        <v>659901</v>
      </c>
      <c r="F9" s="10">
        <f t="shared" si="0"/>
        <v>14.662693413725094</v>
      </c>
      <c r="G9" s="1"/>
      <c r="H9" s="1"/>
      <c r="I9" s="1"/>
    </row>
    <row r="10" spans="1:12" x14ac:dyDescent="0.25">
      <c r="A10" s="11" t="s">
        <v>44</v>
      </c>
      <c r="B10" s="22">
        <v>89645</v>
      </c>
      <c r="C10" s="22">
        <v>79551</v>
      </c>
      <c r="D10" s="22">
        <v>1487813</v>
      </c>
      <c r="E10" s="22">
        <v>1486220</v>
      </c>
      <c r="F10" s="13">
        <f t="shared" si="0"/>
        <v>-0.1070699073068937</v>
      </c>
      <c r="G10" s="1"/>
      <c r="H10" s="1"/>
      <c r="I10" s="1"/>
    </row>
    <row r="11" spans="1:12" x14ac:dyDescent="0.25">
      <c r="A11" s="8" t="s">
        <v>45</v>
      </c>
      <c r="B11" s="21">
        <v>4193051</v>
      </c>
      <c r="C11" s="21">
        <v>3969293</v>
      </c>
      <c r="D11" s="21">
        <v>43354091</v>
      </c>
      <c r="E11" s="21">
        <v>47193415</v>
      </c>
      <c r="F11" s="10">
        <f t="shared" si="0"/>
        <v>8.8557363594591294</v>
      </c>
      <c r="G11" s="1"/>
      <c r="H11" s="1"/>
      <c r="I11" s="1"/>
    </row>
    <row r="12" spans="1:12" x14ac:dyDescent="0.25">
      <c r="A12" s="11" t="s">
        <v>46</v>
      </c>
      <c r="B12" s="22">
        <v>236703</v>
      </c>
      <c r="C12" s="22">
        <v>237276</v>
      </c>
      <c r="D12" s="22">
        <v>2987479</v>
      </c>
      <c r="E12" s="22">
        <v>2658931</v>
      </c>
      <c r="F12" s="13">
        <f t="shared" si="0"/>
        <v>-10.997499898744053</v>
      </c>
      <c r="G12" s="1"/>
      <c r="H12" s="1"/>
      <c r="I12" s="1"/>
    </row>
    <row r="13" spans="1:12" x14ac:dyDescent="0.25">
      <c r="A13" s="8" t="s">
        <v>47</v>
      </c>
      <c r="B13" s="21">
        <v>652833</v>
      </c>
      <c r="C13" s="21">
        <v>632674</v>
      </c>
      <c r="D13" s="21">
        <v>9937796</v>
      </c>
      <c r="E13" s="21">
        <v>9894345</v>
      </c>
      <c r="F13" s="10">
        <f t="shared" si="0"/>
        <v>-0.43722974389895342</v>
      </c>
      <c r="G13" s="1"/>
      <c r="H13" s="1"/>
      <c r="I13" s="1"/>
    </row>
    <row r="14" spans="1:12" x14ac:dyDescent="0.25">
      <c r="A14" s="11" t="s">
        <v>48</v>
      </c>
      <c r="B14" s="22">
        <v>2624928</v>
      </c>
      <c r="C14" s="22">
        <v>2736923</v>
      </c>
      <c r="D14" s="22">
        <v>31762162</v>
      </c>
      <c r="E14" s="22">
        <v>35185325</v>
      </c>
      <c r="F14" s="13">
        <f t="shared" si="0"/>
        <v>10.777487376331621</v>
      </c>
      <c r="G14" s="1"/>
      <c r="H14" s="1"/>
      <c r="I14" s="1"/>
    </row>
    <row r="15" spans="1:12" x14ac:dyDescent="0.25">
      <c r="A15" s="8" t="s">
        <v>49</v>
      </c>
      <c r="B15" s="21">
        <v>894607</v>
      </c>
      <c r="C15" s="21">
        <v>1006297</v>
      </c>
      <c r="D15" s="21">
        <v>9394336</v>
      </c>
      <c r="E15" s="21">
        <v>9907939</v>
      </c>
      <c r="F15" s="10">
        <f t="shared" si="0"/>
        <v>5.4671559543963468</v>
      </c>
      <c r="G15" s="1"/>
      <c r="H15" s="1"/>
      <c r="I15" s="1"/>
    </row>
    <row r="16" spans="1:12" x14ac:dyDescent="0.25">
      <c r="A16" s="11" t="s">
        <v>50</v>
      </c>
      <c r="B16" s="22">
        <v>33284</v>
      </c>
      <c r="C16" s="22">
        <v>69187</v>
      </c>
      <c r="D16" s="22">
        <v>998686</v>
      </c>
      <c r="E16" s="22">
        <v>1036389</v>
      </c>
      <c r="F16" s="13">
        <f t="shared" si="0"/>
        <v>3.7752606925500061</v>
      </c>
      <c r="G16" s="1"/>
      <c r="H16" s="1"/>
      <c r="I16" s="1"/>
    </row>
    <row r="17" spans="1:9" x14ac:dyDescent="0.25">
      <c r="A17" s="8" t="s">
        <v>51</v>
      </c>
      <c r="B17" s="21">
        <v>175905</v>
      </c>
      <c r="C17" s="21">
        <v>155945</v>
      </c>
      <c r="D17" s="21">
        <v>1546441</v>
      </c>
      <c r="E17" s="21">
        <v>1829418</v>
      </c>
      <c r="F17" s="10">
        <f t="shared" si="0"/>
        <v>18.29859658402745</v>
      </c>
      <c r="G17" s="1"/>
      <c r="H17" s="1"/>
      <c r="I17" s="1"/>
    </row>
    <row r="18" spans="1:9" x14ac:dyDescent="0.25">
      <c r="A18" s="11" t="s">
        <v>52</v>
      </c>
      <c r="B18" s="22">
        <v>72489</v>
      </c>
      <c r="C18" s="22">
        <v>73527</v>
      </c>
      <c r="D18" s="22">
        <v>891278</v>
      </c>
      <c r="E18" s="22">
        <v>958181</v>
      </c>
      <c r="F18" s="13">
        <f t="shared" si="0"/>
        <v>7.5064121407686457</v>
      </c>
      <c r="G18" s="1"/>
      <c r="H18" s="1"/>
      <c r="I18" s="1"/>
    </row>
    <row r="19" spans="1:9" x14ac:dyDescent="0.25">
      <c r="A19" s="8" t="s">
        <v>53</v>
      </c>
      <c r="B19" s="21">
        <v>62435</v>
      </c>
      <c r="C19" s="21">
        <v>52916</v>
      </c>
      <c r="D19" s="21">
        <v>557720</v>
      </c>
      <c r="E19" s="21">
        <v>833760</v>
      </c>
      <c r="F19" s="10">
        <f t="shared" si="0"/>
        <v>49.494369934734266</v>
      </c>
      <c r="G19" s="1"/>
      <c r="H19" s="1"/>
      <c r="I19" s="1"/>
    </row>
    <row r="20" spans="1:9" x14ac:dyDescent="0.25">
      <c r="A20" s="11" t="s">
        <v>54</v>
      </c>
      <c r="B20" s="22">
        <v>66953</v>
      </c>
      <c r="C20" s="22">
        <v>65624</v>
      </c>
      <c r="D20" s="22">
        <v>600585</v>
      </c>
      <c r="E20" s="22">
        <v>755907</v>
      </c>
      <c r="F20" s="13">
        <f t="shared" si="0"/>
        <v>25.861784759859134</v>
      </c>
      <c r="G20" s="1"/>
      <c r="H20" s="1"/>
      <c r="I20" s="1"/>
    </row>
    <row r="21" spans="1:9" x14ac:dyDescent="0.25">
      <c r="A21" s="8" t="s">
        <v>55</v>
      </c>
      <c r="B21" s="21">
        <v>122627</v>
      </c>
      <c r="C21" s="21">
        <v>55958</v>
      </c>
      <c r="D21" s="21">
        <v>684392</v>
      </c>
      <c r="E21" s="21">
        <v>716115</v>
      </c>
      <c r="F21" s="10">
        <f t="shared" si="0"/>
        <v>4.6352090614735459</v>
      </c>
      <c r="G21" s="1"/>
      <c r="H21" s="1"/>
      <c r="I21" s="1"/>
    </row>
    <row r="22" spans="1:9" x14ac:dyDescent="0.25">
      <c r="A22" s="11" t="s">
        <v>56</v>
      </c>
      <c r="B22" s="22">
        <v>1422018</v>
      </c>
      <c r="C22" s="22">
        <v>1476922</v>
      </c>
      <c r="D22" s="22">
        <v>17207110</v>
      </c>
      <c r="E22" s="22">
        <v>18217050</v>
      </c>
      <c r="F22" s="13">
        <f t="shared" si="0"/>
        <v>5.8693179737910697</v>
      </c>
      <c r="G22" s="1"/>
      <c r="H22" s="1"/>
      <c r="I22" s="1"/>
    </row>
    <row r="23" spans="1:9" x14ac:dyDescent="0.25">
      <c r="A23" s="8" t="s">
        <v>57</v>
      </c>
      <c r="B23" s="21">
        <v>502026</v>
      </c>
      <c r="C23" s="21">
        <v>250819</v>
      </c>
      <c r="D23" s="21">
        <v>4050136</v>
      </c>
      <c r="E23" s="21">
        <v>4537741</v>
      </c>
      <c r="F23" s="10">
        <f t="shared" si="0"/>
        <v>12.039225349469746</v>
      </c>
      <c r="G23" s="1"/>
      <c r="H23" s="1"/>
      <c r="I23" s="1"/>
    </row>
    <row r="24" spans="1:9" x14ac:dyDescent="0.25">
      <c r="A24" s="11" t="s">
        <v>58</v>
      </c>
      <c r="B24" s="22">
        <v>59858</v>
      </c>
      <c r="C24" s="22">
        <v>84681</v>
      </c>
      <c r="D24" s="22">
        <v>867099</v>
      </c>
      <c r="E24" s="22">
        <v>970227</v>
      </c>
      <c r="F24" s="13">
        <f t="shared" si="0"/>
        <v>11.893451612791623</v>
      </c>
      <c r="G24" s="1"/>
      <c r="H24" s="1"/>
      <c r="I24" s="1"/>
    </row>
    <row r="25" spans="1:9" x14ac:dyDescent="0.25">
      <c r="A25" s="8" t="s">
        <v>59</v>
      </c>
      <c r="B25" s="21">
        <v>54684</v>
      </c>
      <c r="C25" s="21">
        <v>46334</v>
      </c>
      <c r="D25" s="21">
        <v>690467</v>
      </c>
      <c r="E25" s="21">
        <v>683245</v>
      </c>
      <c r="F25" s="10">
        <f t="shared" si="0"/>
        <v>-1.0459587496578422</v>
      </c>
      <c r="G25" s="1"/>
      <c r="H25" s="1"/>
      <c r="I25" s="1"/>
    </row>
    <row r="26" spans="1:9" x14ac:dyDescent="0.25">
      <c r="A26" s="11" t="s">
        <v>60</v>
      </c>
      <c r="B26" s="22">
        <v>33081</v>
      </c>
      <c r="C26" s="22">
        <v>20185</v>
      </c>
      <c r="D26" s="22">
        <v>258962</v>
      </c>
      <c r="E26" s="22">
        <v>216237</v>
      </c>
      <c r="F26" s="13">
        <f t="shared" si="0"/>
        <v>-16.498559634232052</v>
      </c>
      <c r="G26" s="1"/>
      <c r="H26" s="1"/>
      <c r="I26" s="1"/>
    </row>
    <row r="27" spans="1:9" x14ac:dyDescent="0.25">
      <c r="A27" s="8" t="s">
        <v>61</v>
      </c>
      <c r="B27" s="21">
        <v>213190</v>
      </c>
      <c r="C27" s="21">
        <v>203830</v>
      </c>
      <c r="D27" s="21">
        <v>2203265</v>
      </c>
      <c r="E27" s="21">
        <v>2245712</v>
      </c>
      <c r="F27" s="10">
        <f t="shared" si="0"/>
        <v>1.9265499156933004</v>
      </c>
      <c r="G27" s="1"/>
      <c r="H27" s="1"/>
      <c r="I27" s="1"/>
    </row>
    <row r="28" spans="1:9" x14ac:dyDescent="0.25">
      <c r="A28" s="11" t="s">
        <v>62</v>
      </c>
      <c r="B28" s="22">
        <v>607097</v>
      </c>
      <c r="C28" s="22">
        <v>567006</v>
      </c>
      <c r="D28" s="22">
        <v>7333756</v>
      </c>
      <c r="E28" s="22">
        <v>7448916</v>
      </c>
      <c r="F28" s="13">
        <f t="shared" si="0"/>
        <v>1.5702731315304135</v>
      </c>
      <c r="G28" s="1"/>
      <c r="H28" s="1"/>
      <c r="I28" s="1"/>
    </row>
    <row r="29" spans="1:9" x14ac:dyDescent="0.25">
      <c r="A29" s="8" t="s">
        <v>63</v>
      </c>
      <c r="B29" s="21">
        <v>122715</v>
      </c>
      <c r="C29" s="21">
        <v>111768</v>
      </c>
      <c r="D29" s="21">
        <v>1265836</v>
      </c>
      <c r="E29" s="21">
        <v>1387396</v>
      </c>
      <c r="F29" s="10">
        <f t="shared" si="0"/>
        <v>9.6031397432210781</v>
      </c>
      <c r="G29" s="1"/>
      <c r="H29" s="1"/>
      <c r="I29" s="1"/>
    </row>
    <row r="30" spans="1:9" x14ac:dyDescent="0.25">
      <c r="A30" s="11" t="s">
        <v>64</v>
      </c>
      <c r="B30" s="22">
        <v>183355</v>
      </c>
      <c r="C30" s="22">
        <v>164159</v>
      </c>
      <c r="D30" s="22">
        <v>2094739</v>
      </c>
      <c r="E30" s="22">
        <v>2049057</v>
      </c>
      <c r="F30" s="13">
        <f t="shared" si="0"/>
        <v>-2.1807967484254647</v>
      </c>
      <c r="G30" s="1"/>
      <c r="H30" s="1"/>
      <c r="I30" s="1"/>
    </row>
    <row r="31" spans="1:9" x14ac:dyDescent="0.25">
      <c r="A31" s="8" t="s">
        <v>65</v>
      </c>
      <c r="B31" s="21">
        <v>106862</v>
      </c>
      <c r="C31" s="21">
        <v>120713</v>
      </c>
      <c r="D31" s="21">
        <v>1443978</v>
      </c>
      <c r="E31" s="21">
        <v>1698767</v>
      </c>
      <c r="F31" s="10">
        <f t="shared" si="0"/>
        <v>17.644936418698904</v>
      </c>
      <c r="G31" s="1"/>
      <c r="H31" s="1"/>
      <c r="I31" s="1"/>
    </row>
    <row r="32" spans="1:9" x14ac:dyDescent="0.25">
      <c r="A32" s="11" t="s">
        <v>66</v>
      </c>
      <c r="B32" s="22">
        <v>2985767</v>
      </c>
      <c r="C32" s="22">
        <v>3485345</v>
      </c>
      <c r="D32" s="22">
        <v>35781578</v>
      </c>
      <c r="E32" s="22">
        <v>40389134</v>
      </c>
      <c r="F32" s="13">
        <f t="shared" si="0"/>
        <v>12.876894361674047</v>
      </c>
      <c r="G32" s="1"/>
      <c r="H32" s="1"/>
      <c r="I32" s="1"/>
    </row>
    <row r="33" spans="1:9" x14ac:dyDescent="0.25">
      <c r="A33" s="8" t="s">
        <v>67</v>
      </c>
      <c r="B33" s="21">
        <v>331173</v>
      </c>
      <c r="C33" s="21">
        <v>331455</v>
      </c>
      <c r="D33" s="21">
        <v>3932990</v>
      </c>
      <c r="E33" s="21">
        <v>4315555</v>
      </c>
      <c r="F33" s="10">
        <f t="shared" si="0"/>
        <v>9.7270778720515381</v>
      </c>
      <c r="G33" s="1"/>
      <c r="H33" s="1"/>
      <c r="I33" s="1"/>
    </row>
    <row r="34" spans="1:9" x14ac:dyDescent="0.25">
      <c r="A34" s="11" t="s">
        <v>68</v>
      </c>
      <c r="B34" s="22">
        <v>29336</v>
      </c>
      <c r="C34" s="22">
        <v>12946</v>
      </c>
      <c r="D34" s="22">
        <v>246416</v>
      </c>
      <c r="E34" s="22">
        <v>205178</v>
      </c>
      <c r="F34" s="13">
        <f t="shared" si="0"/>
        <v>-16.73511460294786</v>
      </c>
      <c r="G34" s="1"/>
      <c r="H34" s="1"/>
      <c r="I34" s="1"/>
    </row>
    <row r="35" spans="1:9" x14ac:dyDescent="0.25">
      <c r="A35" s="14" t="s">
        <v>69</v>
      </c>
      <c r="B35" s="15">
        <f>SUM(B7:B34)</f>
        <v>16183954</v>
      </c>
      <c r="C35" s="15">
        <f t="shared" ref="C35:E35" si="1">SUM(C7:C34)</f>
        <v>16344530</v>
      </c>
      <c r="D35" s="15">
        <f t="shared" si="1"/>
        <v>185026412</v>
      </c>
      <c r="E35" s="15">
        <f t="shared" si="1"/>
        <v>200707177</v>
      </c>
      <c r="F35" s="16">
        <f t="shared" si="0"/>
        <v>8.4748792512930464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1375375</v>
      </c>
      <c r="C38" s="41">
        <f>D7</f>
        <v>1050589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47193415</v>
      </c>
      <c r="G38" s="42">
        <f>LOOKUP(E38,$A$38:$A$65,$C$38:$C$65)</f>
        <v>43354091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1851741</v>
      </c>
      <c r="C39" s="41">
        <f t="shared" ref="C39:C65" si="5">D8</f>
        <v>1821197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40389134</v>
      </c>
      <c r="G39" s="42">
        <f t="shared" ref="G39:G65" si="8">LOOKUP(E39,$A$38:$A$65,$C$38:$C$65)</f>
        <v>35781578</v>
      </c>
    </row>
    <row r="40" spans="1:9" x14ac:dyDescent="0.25">
      <c r="A40" s="42" t="str">
        <f t="shared" si="3"/>
        <v>ALMERIA</v>
      </c>
      <c r="B40" s="41">
        <f t="shared" si="4"/>
        <v>659901</v>
      </c>
      <c r="C40" s="41">
        <f t="shared" si="5"/>
        <v>575515</v>
      </c>
      <c r="D40" s="41">
        <f t="shared" si="6"/>
        <v>26</v>
      </c>
      <c r="E40" s="42" t="str">
        <f t="shared" si="2"/>
        <v>BARCELONA</v>
      </c>
      <c r="F40" s="42">
        <f t="shared" si="7"/>
        <v>35185325</v>
      </c>
      <c r="G40" s="42">
        <f t="shared" si="8"/>
        <v>31762162</v>
      </c>
    </row>
    <row r="41" spans="1:9" x14ac:dyDescent="0.25">
      <c r="A41" s="42" t="str">
        <f t="shared" si="3"/>
        <v>AVILES</v>
      </c>
      <c r="B41" s="41">
        <f t="shared" si="4"/>
        <v>1486220</v>
      </c>
      <c r="C41" s="41">
        <f t="shared" si="5"/>
        <v>1487813</v>
      </c>
      <c r="D41" s="41">
        <f t="shared" si="6"/>
        <v>16</v>
      </c>
      <c r="E41" s="42" t="str">
        <f t="shared" si="2"/>
        <v>LAS PALMAS</v>
      </c>
      <c r="F41" s="42">
        <f t="shared" si="7"/>
        <v>18217050</v>
      </c>
      <c r="G41" s="42">
        <f t="shared" si="8"/>
        <v>17207110</v>
      </c>
    </row>
    <row r="42" spans="1:9" x14ac:dyDescent="0.25">
      <c r="A42" s="42" t="str">
        <f t="shared" si="3"/>
        <v>BAHIA DE ALGECIRAS</v>
      </c>
      <c r="B42" s="41">
        <f t="shared" si="4"/>
        <v>47193415</v>
      </c>
      <c r="C42" s="41">
        <f t="shared" si="5"/>
        <v>43354091</v>
      </c>
      <c r="D42" s="41">
        <f t="shared" si="6"/>
        <v>1</v>
      </c>
      <c r="E42" s="42" t="str">
        <f t="shared" si="2"/>
        <v>BILBAO</v>
      </c>
      <c r="F42" s="42">
        <f t="shared" si="7"/>
        <v>9907939</v>
      </c>
      <c r="G42" s="42">
        <f t="shared" si="8"/>
        <v>9394336</v>
      </c>
    </row>
    <row r="43" spans="1:9" x14ac:dyDescent="0.25">
      <c r="A43" s="42" t="str">
        <f t="shared" si="3"/>
        <v>BAHIA DE CADIZ</v>
      </c>
      <c r="B43" s="41">
        <f t="shared" si="4"/>
        <v>2658931</v>
      </c>
      <c r="C43" s="41">
        <f t="shared" si="5"/>
        <v>2987479</v>
      </c>
      <c r="D43" s="41">
        <f t="shared" si="6"/>
        <v>10</v>
      </c>
      <c r="E43" s="42" t="str">
        <f t="shared" si="2"/>
        <v>BALEARES</v>
      </c>
      <c r="F43" s="42">
        <f t="shared" si="7"/>
        <v>9894345</v>
      </c>
      <c r="G43" s="42">
        <f t="shared" si="8"/>
        <v>9937796</v>
      </c>
    </row>
    <row r="44" spans="1:9" x14ac:dyDescent="0.25">
      <c r="A44" s="42" t="str">
        <f t="shared" si="3"/>
        <v>BALEARES</v>
      </c>
      <c r="B44" s="41">
        <f t="shared" si="4"/>
        <v>9894345</v>
      </c>
      <c r="C44" s="41">
        <f t="shared" si="5"/>
        <v>9937796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7448916</v>
      </c>
      <c r="G44" s="42">
        <f t="shared" si="8"/>
        <v>7333756</v>
      </c>
    </row>
    <row r="45" spans="1:9" x14ac:dyDescent="0.25">
      <c r="A45" s="42" t="str">
        <f t="shared" si="3"/>
        <v>BARCELONA</v>
      </c>
      <c r="B45" s="41">
        <f t="shared" si="4"/>
        <v>35185325</v>
      </c>
      <c r="C45" s="41">
        <f t="shared" si="5"/>
        <v>31762162</v>
      </c>
      <c r="D45" s="41">
        <f t="shared" si="6"/>
        <v>3</v>
      </c>
      <c r="E45" s="42" t="str">
        <f t="shared" si="2"/>
        <v>MALAGA</v>
      </c>
      <c r="F45" s="42">
        <f t="shared" si="7"/>
        <v>4537741</v>
      </c>
      <c r="G45" s="42">
        <f t="shared" si="8"/>
        <v>4050136</v>
      </c>
    </row>
    <row r="46" spans="1:9" x14ac:dyDescent="0.25">
      <c r="A46" s="42" t="str">
        <f t="shared" si="3"/>
        <v>BILBAO</v>
      </c>
      <c r="B46" s="41">
        <f t="shared" si="4"/>
        <v>9907939</v>
      </c>
      <c r="C46" s="41">
        <f t="shared" si="5"/>
        <v>9394336</v>
      </c>
      <c r="D46" s="41">
        <f t="shared" si="6"/>
        <v>5</v>
      </c>
      <c r="E46" s="42" t="str">
        <f t="shared" si="2"/>
        <v>VIGO</v>
      </c>
      <c r="F46" s="42">
        <f t="shared" si="7"/>
        <v>4315555</v>
      </c>
      <c r="G46" s="42">
        <f t="shared" si="8"/>
        <v>3932990</v>
      </c>
    </row>
    <row r="47" spans="1:9" x14ac:dyDescent="0.25">
      <c r="A47" s="42" t="str">
        <f t="shared" si="3"/>
        <v>CARTAGENA</v>
      </c>
      <c r="B47" s="41">
        <f t="shared" si="4"/>
        <v>1036389</v>
      </c>
      <c r="C47" s="41">
        <f t="shared" si="5"/>
        <v>998686</v>
      </c>
      <c r="D47" s="41">
        <f t="shared" si="6"/>
        <v>19</v>
      </c>
      <c r="E47" s="42" t="str">
        <f t="shared" si="2"/>
        <v>BAHIA DE CADIZ</v>
      </c>
      <c r="F47" s="42">
        <f t="shared" si="7"/>
        <v>2658931</v>
      </c>
      <c r="G47" s="42">
        <f t="shared" si="8"/>
        <v>2987479</v>
      </c>
    </row>
    <row r="48" spans="1:9" x14ac:dyDescent="0.25">
      <c r="A48" s="42" t="str">
        <f t="shared" si="3"/>
        <v>CASTELLON</v>
      </c>
      <c r="B48" s="41">
        <f t="shared" si="4"/>
        <v>1829418</v>
      </c>
      <c r="C48" s="41">
        <f t="shared" si="5"/>
        <v>1546441</v>
      </c>
      <c r="D48" s="41">
        <f t="shared" si="6"/>
        <v>14</v>
      </c>
      <c r="E48" s="42" t="str">
        <f t="shared" si="2"/>
        <v>PASAIA</v>
      </c>
      <c r="F48" s="42">
        <f t="shared" si="7"/>
        <v>2245712</v>
      </c>
      <c r="G48" s="42">
        <f t="shared" si="8"/>
        <v>2203265</v>
      </c>
    </row>
    <row r="49" spans="1:7" x14ac:dyDescent="0.25">
      <c r="A49" s="42" t="str">
        <f t="shared" si="3"/>
        <v>CEUTA</v>
      </c>
      <c r="B49" s="41">
        <f t="shared" si="4"/>
        <v>958181</v>
      </c>
      <c r="C49" s="41">
        <f t="shared" si="5"/>
        <v>891278</v>
      </c>
      <c r="D49" s="41">
        <f t="shared" si="6"/>
        <v>21</v>
      </c>
      <c r="E49" s="42" t="str">
        <f t="shared" si="2"/>
        <v>SEVILLA</v>
      </c>
      <c r="F49" s="42">
        <f t="shared" si="7"/>
        <v>2049057</v>
      </c>
      <c r="G49" s="42">
        <f t="shared" si="8"/>
        <v>2094739</v>
      </c>
    </row>
    <row r="50" spans="1:7" x14ac:dyDescent="0.25">
      <c r="A50" s="42" t="str">
        <f t="shared" si="3"/>
        <v>FERROL-SAN CIBRAO</v>
      </c>
      <c r="B50" s="41">
        <f t="shared" si="4"/>
        <v>833760</v>
      </c>
      <c r="C50" s="41">
        <f t="shared" si="5"/>
        <v>557720</v>
      </c>
      <c r="D50" s="41">
        <f t="shared" si="6"/>
        <v>22</v>
      </c>
      <c r="E50" s="42" t="str">
        <f t="shared" si="2"/>
        <v>ALICANTE</v>
      </c>
      <c r="F50" s="42">
        <f t="shared" si="7"/>
        <v>1851741</v>
      </c>
      <c r="G50" s="42">
        <f t="shared" si="8"/>
        <v>1821197</v>
      </c>
    </row>
    <row r="51" spans="1:7" x14ac:dyDescent="0.25">
      <c r="A51" s="42" t="str">
        <f t="shared" si="3"/>
        <v>GIJON</v>
      </c>
      <c r="B51" s="41">
        <f t="shared" si="4"/>
        <v>755907</v>
      </c>
      <c r="C51" s="41">
        <f t="shared" si="5"/>
        <v>600585</v>
      </c>
      <c r="D51" s="41">
        <f t="shared" si="6"/>
        <v>23</v>
      </c>
      <c r="E51" s="42" t="str">
        <f t="shared" si="2"/>
        <v>CASTELLON</v>
      </c>
      <c r="F51" s="42">
        <f t="shared" si="7"/>
        <v>1829418</v>
      </c>
      <c r="G51" s="42">
        <f t="shared" si="8"/>
        <v>1546441</v>
      </c>
    </row>
    <row r="52" spans="1:7" x14ac:dyDescent="0.25">
      <c r="A52" s="42" t="str">
        <f t="shared" si="3"/>
        <v>HUELVA</v>
      </c>
      <c r="B52" s="41">
        <f t="shared" si="4"/>
        <v>716115</v>
      </c>
      <c r="C52" s="41">
        <f t="shared" si="5"/>
        <v>684392</v>
      </c>
      <c r="D52" s="41">
        <f t="shared" si="6"/>
        <v>24</v>
      </c>
      <c r="E52" s="42" t="str">
        <f t="shared" si="2"/>
        <v>TARRAGONA</v>
      </c>
      <c r="F52" s="42">
        <f t="shared" si="7"/>
        <v>1698767</v>
      </c>
      <c r="G52" s="42">
        <f t="shared" si="8"/>
        <v>1443978</v>
      </c>
    </row>
    <row r="53" spans="1:7" x14ac:dyDescent="0.25">
      <c r="A53" s="42" t="str">
        <f t="shared" si="3"/>
        <v>LAS PALMAS</v>
      </c>
      <c r="B53" s="41">
        <f t="shared" si="4"/>
        <v>18217050</v>
      </c>
      <c r="C53" s="41">
        <f t="shared" si="5"/>
        <v>17207110</v>
      </c>
      <c r="D53" s="41">
        <f t="shared" si="6"/>
        <v>4</v>
      </c>
      <c r="E53" s="42" t="str">
        <f t="shared" si="2"/>
        <v>AVILES</v>
      </c>
      <c r="F53" s="42">
        <f t="shared" si="7"/>
        <v>1486220</v>
      </c>
      <c r="G53" s="42">
        <f t="shared" si="8"/>
        <v>1487813</v>
      </c>
    </row>
    <row r="54" spans="1:7" x14ac:dyDescent="0.25">
      <c r="A54" s="42" t="str">
        <f t="shared" si="3"/>
        <v>MALAGA</v>
      </c>
      <c r="B54" s="41">
        <f t="shared" si="4"/>
        <v>4537741</v>
      </c>
      <c r="C54" s="41">
        <f t="shared" si="5"/>
        <v>4050136</v>
      </c>
      <c r="D54" s="41">
        <f t="shared" si="6"/>
        <v>8</v>
      </c>
      <c r="E54" s="42" t="str">
        <f t="shared" si="2"/>
        <v>SANTANDER</v>
      </c>
      <c r="F54" s="42">
        <f t="shared" si="7"/>
        <v>1387396</v>
      </c>
      <c r="G54" s="42">
        <f t="shared" si="8"/>
        <v>1265836</v>
      </c>
    </row>
    <row r="55" spans="1:7" x14ac:dyDescent="0.25">
      <c r="A55" s="42" t="str">
        <f t="shared" si="3"/>
        <v>MARIN Y RIA DE PONTEVEDRA</v>
      </c>
      <c r="B55" s="41">
        <f t="shared" si="4"/>
        <v>970227</v>
      </c>
      <c r="C55" s="41">
        <f t="shared" si="5"/>
        <v>867099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1375375</v>
      </c>
      <c r="G55" s="42">
        <f t="shared" si="8"/>
        <v>1050589</v>
      </c>
    </row>
    <row r="56" spans="1:7" x14ac:dyDescent="0.25">
      <c r="A56" s="42" t="str">
        <f t="shared" si="3"/>
        <v>MELILLA</v>
      </c>
      <c r="B56" s="41">
        <f t="shared" si="4"/>
        <v>683245</v>
      </c>
      <c r="C56" s="41">
        <f t="shared" si="5"/>
        <v>690467</v>
      </c>
      <c r="D56" s="41">
        <f t="shared" si="6"/>
        <v>25</v>
      </c>
      <c r="E56" s="42" t="str">
        <f t="shared" si="2"/>
        <v>CARTAGENA</v>
      </c>
      <c r="F56" s="42">
        <f t="shared" si="9"/>
        <v>1036389</v>
      </c>
      <c r="G56" s="42">
        <f t="shared" si="8"/>
        <v>998686</v>
      </c>
    </row>
    <row r="57" spans="1:7" x14ac:dyDescent="0.25">
      <c r="A57" s="42" t="str">
        <f t="shared" si="3"/>
        <v>MOTRIL</v>
      </c>
      <c r="B57" s="41">
        <f t="shared" si="4"/>
        <v>216237</v>
      </c>
      <c r="C57" s="41">
        <f t="shared" si="5"/>
        <v>258962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970227</v>
      </c>
      <c r="G57" s="42">
        <f t="shared" si="8"/>
        <v>867099</v>
      </c>
    </row>
    <row r="58" spans="1:7" x14ac:dyDescent="0.25">
      <c r="A58" s="42" t="str">
        <f t="shared" si="3"/>
        <v>PASAIA</v>
      </c>
      <c r="B58" s="41">
        <f t="shared" si="4"/>
        <v>2245712</v>
      </c>
      <c r="C58" s="41">
        <f t="shared" si="5"/>
        <v>2203265</v>
      </c>
      <c r="D58" s="41">
        <f t="shared" si="6"/>
        <v>11</v>
      </c>
      <c r="E58" s="42" t="str">
        <f t="shared" si="2"/>
        <v>CEUTA</v>
      </c>
      <c r="F58" s="42">
        <f t="shared" si="9"/>
        <v>958181</v>
      </c>
      <c r="G58" s="42">
        <f t="shared" si="8"/>
        <v>891278</v>
      </c>
    </row>
    <row r="59" spans="1:7" x14ac:dyDescent="0.25">
      <c r="A59" s="42" t="str">
        <f t="shared" si="3"/>
        <v>SANTA CRUZ DE TENERIFE</v>
      </c>
      <c r="B59" s="41">
        <f t="shared" si="4"/>
        <v>7448916</v>
      </c>
      <c r="C59" s="41">
        <f t="shared" si="5"/>
        <v>7333756</v>
      </c>
      <c r="D59" s="41">
        <f t="shared" si="6"/>
        <v>7</v>
      </c>
      <c r="E59" s="42" t="str">
        <f t="shared" si="2"/>
        <v>FERROL-SAN CIBRAO</v>
      </c>
      <c r="F59" s="42">
        <f t="shared" si="9"/>
        <v>833760</v>
      </c>
      <c r="G59" s="42">
        <f t="shared" si="8"/>
        <v>557720</v>
      </c>
    </row>
    <row r="60" spans="1:7" x14ac:dyDescent="0.25">
      <c r="A60" s="42" t="str">
        <f t="shared" si="3"/>
        <v>SANTANDER</v>
      </c>
      <c r="B60" s="41">
        <f t="shared" si="4"/>
        <v>1387396</v>
      </c>
      <c r="C60" s="41">
        <f t="shared" si="5"/>
        <v>1265836</v>
      </c>
      <c r="D60" s="41">
        <f t="shared" si="6"/>
        <v>17</v>
      </c>
      <c r="E60" s="42" t="str">
        <f t="shared" si="2"/>
        <v>GIJON</v>
      </c>
      <c r="F60" s="42">
        <f t="shared" si="9"/>
        <v>755907</v>
      </c>
      <c r="G60" s="42">
        <f t="shared" si="8"/>
        <v>600585</v>
      </c>
    </row>
    <row r="61" spans="1:7" x14ac:dyDescent="0.25">
      <c r="A61" s="42" t="str">
        <f t="shared" si="3"/>
        <v>SEVILLA</v>
      </c>
      <c r="B61" s="41">
        <f t="shared" si="4"/>
        <v>2049057</v>
      </c>
      <c r="C61" s="41">
        <f t="shared" si="5"/>
        <v>2094739</v>
      </c>
      <c r="D61" s="41">
        <f t="shared" si="6"/>
        <v>12</v>
      </c>
      <c r="E61" s="42" t="str">
        <f t="shared" si="2"/>
        <v>HUELVA</v>
      </c>
      <c r="F61" s="42">
        <f t="shared" si="9"/>
        <v>716115</v>
      </c>
      <c r="G61" s="42">
        <f t="shared" si="8"/>
        <v>684392</v>
      </c>
    </row>
    <row r="62" spans="1:7" x14ac:dyDescent="0.25">
      <c r="A62" s="42" t="str">
        <f t="shared" si="3"/>
        <v>TARRAGONA</v>
      </c>
      <c r="B62" s="41">
        <f t="shared" si="4"/>
        <v>1698767</v>
      </c>
      <c r="C62" s="41">
        <f t="shared" si="5"/>
        <v>1443978</v>
      </c>
      <c r="D62" s="41">
        <f t="shared" si="6"/>
        <v>15</v>
      </c>
      <c r="E62" s="42" t="str">
        <f t="shared" si="2"/>
        <v>MELILLA</v>
      </c>
      <c r="F62" s="42">
        <f t="shared" si="9"/>
        <v>683245</v>
      </c>
      <c r="G62" s="42">
        <f t="shared" si="8"/>
        <v>690467</v>
      </c>
    </row>
    <row r="63" spans="1:7" x14ac:dyDescent="0.25">
      <c r="A63" s="42" t="str">
        <f t="shared" si="3"/>
        <v>VALENCIA</v>
      </c>
      <c r="B63" s="41">
        <f t="shared" si="4"/>
        <v>40389134</v>
      </c>
      <c r="C63" s="41">
        <f t="shared" si="5"/>
        <v>35781578</v>
      </c>
      <c r="D63" s="41">
        <f t="shared" si="6"/>
        <v>2</v>
      </c>
      <c r="E63" s="42" t="str">
        <f t="shared" si="2"/>
        <v>ALMERIA</v>
      </c>
      <c r="F63" s="42">
        <f t="shared" si="9"/>
        <v>659901</v>
      </c>
      <c r="G63" s="42">
        <f t="shared" si="8"/>
        <v>575515</v>
      </c>
    </row>
    <row r="64" spans="1:7" x14ac:dyDescent="0.25">
      <c r="A64" s="42" t="str">
        <f t="shared" si="3"/>
        <v>VIGO</v>
      </c>
      <c r="B64" s="41">
        <f t="shared" si="4"/>
        <v>4315555</v>
      </c>
      <c r="C64" s="41">
        <f t="shared" si="5"/>
        <v>3932990</v>
      </c>
      <c r="D64" s="41">
        <f t="shared" si="6"/>
        <v>9</v>
      </c>
      <c r="E64" s="42" t="str">
        <f t="shared" si="2"/>
        <v>MOTRIL</v>
      </c>
      <c r="F64" s="42">
        <f t="shared" si="9"/>
        <v>216237</v>
      </c>
      <c r="G64" s="42">
        <f t="shared" si="8"/>
        <v>258962</v>
      </c>
    </row>
    <row r="65" spans="1:7" x14ac:dyDescent="0.25">
      <c r="A65" s="42" t="str">
        <f t="shared" si="3"/>
        <v>VILAGARCIA</v>
      </c>
      <c r="B65" s="41">
        <f t="shared" si="4"/>
        <v>205178</v>
      </c>
      <c r="C65" s="41">
        <f t="shared" si="5"/>
        <v>246416</v>
      </c>
      <c r="D65" s="41">
        <f t="shared" si="6"/>
        <v>28</v>
      </c>
      <c r="E65" s="42" t="str">
        <f t="shared" si="2"/>
        <v>VILAGARCIA</v>
      </c>
      <c r="F65" s="42">
        <f t="shared" si="9"/>
        <v>205178</v>
      </c>
      <c r="G65" s="42">
        <f t="shared" si="8"/>
        <v>246416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3">
        <v>2067</v>
      </c>
      <c r="C7" s="23">
        <v>1926</v>
      </c>
      <c r="D7" s="23">
        <v>30757</v>
      </c>
      <c r="E7" s="23">
        <v>31094</v>
      </c>
      <c r="F7" s="10">
        <f>((E7*100)/D7)-100</f>
        <v>1.0956855350001575</v>
      </c>
      <c r="G7" s="1"/>
      <c r="H7" s="1"/>
      <c r="I7" s="1"/>
    </row>
    <row r="8" spans="1:12" x14ac:dyDescent="0.25">
      <c r="A8" s="11" t="s">
        <v>42</v>
      </c>
      <c r="B8" s="24">
        <v>325</v>
      </c>
      <c r="C8" s="24">
        <v>66</v>
      </c>
      <c r="D8" s="24">
        <v>2634</v>
      </c>
      <c r="E8" s="24">
        <v>1260</v>
      </c>
      <c r="F8" s="13">
        <f t="shared" ref="F8:F35" si="0">((E8*100)/D8)-100</f>
        <v>-52.164009111617311</v>
      </c>
      <c r="G8" s="1"/>
      <c r="H8" s="1"/>
      <c r="I8" s="1"/>
    </row>
    <row r="9" spans="1:12" x14ac:dyDescent="0.25">
      <c r="A9" s="8" t="s">
        <v>43</v>
      </c>
      <c r="B9" s="23">
        <v>646</v>
      </c>
      <c r="C9" s="23">
        <v>518</v>
      </c>
      <c r="D9" s="23">
        <v>7010</v>
      </c>
      <c r="E9" s="23">
        <v>5000</v>
      </c>
      <c r="F9" s="10">
        <f t="shared" si="0"/>
        <v>-28.67332382310984</v>
      </c>
      <c r="G9" s="1"/>
      <c r="H9" s="1"/>
      <c r="I9" s="1"/>
    </row>
    <row r="10" spans="1:12" x14ac:dyDescent="0.25">
      <c r="A10" s="11" t="s">
        <v>44</v>
      </c>
      <c r="B10" s="24">
        <v>262</v>
      </c>
      <c r="C10" s="24">
        <v>319</v>
      </c>
      <c r="D10" s="24">
        <v>14205</v>
      </c>
      <c r="E10" s="24">
        <v>10406</v>
      </c>
      <c r="F10" s="13">
        <f t="shared" si="0"/>
        <v>-26.744104188665958</v>
      </c>
      <c r="G10" s="1"/>
      <c r="H10" s="1"/>
      <c r="I10" s="1"/>
    </row>
    <row r="11" spans="1:12" x14ac:dyDescent="0.25">
      <c r="A11" s="8" t="s">
        <v>45</v>
      </c>
      <c r="B11" s="23">
        <v>72</v>
      </c>
      <c r="C11" s="23">
        <v>79</v>
      </c>
      <c r="D11" s="23">
        <v>1087</v>
      </c>
      <c r="E11" s="23">
        <v>1711</v>
      </c>
      <c r="F11" s="10">
        <f t="shared" si="0"/>
        <v>57.405703771849119</v>
      </c>
      <c r="G11" s="1"/>
      <c r="H11" s="1"/>
      <c r="I11" s="1"/>
    </row>
    <row r="12" spans="1:12" x14ac:dyDescent="0.25">
      <c r="A12" s="11" t="s">
        <v>46</v>
      </c>
      <c r="B12" s="24">
        <v>1157</v>
      </c>
      <c r="C12" s="24">
        <v>1264</v>
      </c>
      <c r="D12" s="24">
        <v>23535</v>
      </c>
      <c r="E12" s="24">
        <v>21611</v>
      </c>
      <c r="F12" s="13">
        <f t="shared" si="0"/>
        <v>-8.1750584236243924</v>
      </c>
      <c r="G12" s="1"/>
      <c r="H12" s="1"/>
      <c r="I12" s="1"/>
    </row>
    <row r="13" spans="1:12" x14ac:dyDescent="0.25">
      <c r="A13" s="8" t="s">
        <v>47</v>
      </c>
      <c r="B13" s="23">
        <v>224</v>
      </c>
      <c r="C13" s="23">
        <v>180</v>
      </c>
      <c r="D13" s="23">
        <v>2982</v>
      </c>
      <c r="E13" s="23">
        <v>2758</v>
      </c>
      <c r="F13" s="10">
        <f t="shared" si="0"/>
        <v>-7.5117370892018727</v>
      </c>
      <c r="G13" s="1"/>
      <c r="H13" s="1"/>
      <c r="I13" s="1"/>
    </row>
    <row r="14" spans="1:12" x14ac:dyDescent="0.25">
      <c r="A14" s="11" t="s">
        <v>48</v>
      </c>
      <c r="B14" s="24">
        <v>68</v>
      </c>
      <c r="C14" s="24">
        <v>29</v>
      </c>
      <c r="D14" s="24">
        <v>3483</v>
      </c>
      <c r="E14" s="24">
        <v>3085</v>
      </c>
      <c r="F14" s="13">
        <f t="shared" si="0"/>
        <v>-11.426930806775772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95</v>
      </c>
      <c r="C16" s="24">
        <v>77</v>
      </c>
      <c r="D16" s="24">
        <v>1412</v>
      </c>
      <c r="E16" s="24">
        <v>1261</v>
      </c>
      <c r="F16" s="13">
        <f t="shared" si="0"/>
        <v>-10.694050991501413</v>
      </c>
      <c r="G16" s="1"/>
      <c r="H16" s="1"/>
      <c r="I16" s="1"/>
    </row>
    <row r="17" spans="1:9" x14ac:dyDescent="0.25">
      <c r="A17" s="8" t="s">
        <v>51</v>
      </c>
      <c r="B17" s="23">
        <v>180</v>
      </c>
      <c r="C17" s="23">
        <v>162</v>
      </c>
      <c r="D17" s="23">
        <v>8584</v>
      </c>
      <c r="E17" s="23">
        <v>5582</v>
      </c>
      <c r="F17" s="10">
        <f t="shared" si="0"/>
        <v>-34.972041006523767</v>
      </c>
      <c r="G17" s="1"/>
      <c r="H17" s="1"/>
      <c r="I17" s="1"/>
    </row>
    <row r="18" spans="1:9" x14ac:dyDescent="0.25">
      <c r="A18" s="11" t="s">
        <v>52</v>
      </c>
      <c r="B18" s="24">
        <v>20</v>
      </c>
      <c r="C18" s="24">
        <v>15</v>
      </c>
      <c r="D18" s="24">
        <v>138</v>
      </c>
      <c r="E18" s="24">
        <v>129</v>
      </c>
      <c r="F18" s="13">
        <f t="shared" si="0"/>
        <v>-6.5217391304347814</v>
      </c>
      <c r="G18" s="1"/>
      <c r="H18" s="1"/>
      <c r="I18" s="1"/>
    </row>
    <row r="19" spans="1:9" x14ac:dyDescent="0.25">
      <c r="A19" s="8" t="s">
        <v>53</v>
      </c>
      <c r="B19" s="23">
        <v>11</v>
      </c>
      <c r="C19" s="23">
        <v>22</v>
      </c>
      <c r="D19" s="23">
        <v>159</v>
      </c>
      <c r="E19" s="23">
        <v>120</v>
      </c>
      <c r="F19" s="10">
        <f t="shared" si="0"/>
        <v>-24.528301886792448</v>
      </c>
      <c r="G19" s="1"/>
      <c r="H19" s="1"/>
      <c r="I19" s="1"/>
    </row>
    <row r="20" spans="1:9" x14ac:dyDescent="0.25">
      <c r="A20" s="11" t="s">
        <v>54</v>
      </c>
      <c r="B20" s="24">
        <v>138</v>
      </c>
      <c r="C20" s="24">
        <v>2135</v>
      </c>
      <c r="D20" s="24">
        <v>13470</v>
      </c>
      <c r="E20" s="24">
        <v>12435</v>
      </c>
      <c r="F20" s="13">
        <f t="shared" si="0"/>
        <v>-7.6837416481069027</v>
      </c>
      <c r="G20" s="1"/>
      <c r="H20" s="1"/>
      <c r="I20" s="1"/>
    </row>
    <row r="21" spans="1:9" x14ac:dyDescent="0.25">
      <c r="A21" s="8" t="s">
        <v>55</v>
      </c>
      <c r="B21" s="23">
        <v>157</v>
      </c>
      <c r="C21" s="23">
        <v>361</v>
      </c>
      <c r="D21" s="23">
        <v>3019</v>
      </c>
      <c r="E21" s="23">
        <v>5166</v>
      </c>
      <c r="F21" s="10">
        <f t="shared" si="0"/>
        <v>71.116263663464736</v>
      </c>
      <c r="G21" s="1"/>
      <c r="H21" s="1"/>
      <c r="I21" s="1"/>
    </row>
    <row r="22" spans="1:9" x14ac:dyDescent="0.25">
      <c r="A22" s="11" t="s">
        <v>56</v>
      </c>
      <c r="B22" s="24">
        <v>336</v>
      </c>
      <c r="C22" s="24">
        <v>140</v>
      </c>
      <c r="D22" s="24">
        <v>4868</v>
      </c>
      <c r="E22" s="24">
        <v>3856</v>
      </c>
      <c r="F22" s="13">
        <f t="shared" si="0"/>
        <v>-20.788824979457686</v>
      </c>
      <c r="G22" s="1"/>
      <c r="H22" s="1"/>
      <c r="I22" s="1"/>
    </row>
    <row r="23" spans="1:9" x14ac:dyDescent="0.25">
      <c r="A23" s="8" t="s">
        <v>57</v>
      </c>
      <c r="B23" s="23">
        <v>0</v>
      </c>
      <c r="C23" s="23">
        <v>169</v>
      </c>
      <c r="D23" s="23">
        <v>2090</v>
      </c>
      <c r="E23" s="23">
        <v>1832</v>
      </c>
      <c r="F23" s="10">
        <f t="shared" si="0"/>
        <v>-12.344497607655498</v>
      </c>
      <c r="G23" s="1"/>
      <c r="H23" s="1"/>
      <c r="I23" s="1"/>
    </row>
    <row r="24" spans="1:9" x14ac:dyDescent="0.25">
      <c r="A24" s="11" t="s">
        <v>58</v>
      </c>
      <c r="B24" s="24">
        <v>279</v>
      </c>
      <c r="C24" s="24">
        <v>235</v>
      </c>
      <c r="D24" s="24">
        <v>4369</v>
      </c>
      <c r="E24" s="24">
        <v>3644</v>
      </c>
      <c r="F24" s="13">
        <f t="shared" si="0"/>
        <v>-16.594186312657357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395</v>
      </c>
      <c r="C26" s="24">
        <v>285</v>
      </c>
      <c r="D26" s="24">
        <v>3974</v>
      </c>
      <c r="E26" s="24">
        <v>3447</v>
      </c>
      <c r="F26" s="13">
        <f t="shared" si="0"/>
        <v>-13.261197785606441</v>
      </c>
      <c r="G26" s="1"/>
      <c r="H26" s="1"/>
      <c r="I26" s="1"/>
    </row>
    <row r="27" spans="1:9" x14ac:dyDescent="0.25">
      <c r="A27" s="8" t="s">
        <v>61</v>
      </c>
      <c r="B27" s="23">
        <v>997</v>
      </c>
      <c r="C27" s="23">
        <v>1137</v>
      </c>
      <c r="D27" s="23">
        <v>7313</v>
      </c>
      <c r="E27" s="23">
        <v>6708</v>
      </c>
      <c r="F27" s="10">
        <f t="shared" si="0"/>
        <v>-8.2729386024887219</v>
      </c>
      <c r="G27" s="1"/>
      <c r="H27" s="1"/>
      <c r="I27" s="1"/>
    </row>
    <row r="28" spans="1:9" x14ac:dyDescent="0.25">
      <c r="A28" s="11" t="s">
        <v>62</v>
      </c>
      <c r="B28" s="24">
        <v>434</v>
      </c>
      <c r="C28" s="24">
        <v>250</v>
      </c>
      <c r="D28" s="24">
        <v>7456</v>
      </c>
      <c r="E28" s="24">
        <v>5613</v>
      </c>
      <c r="F28" s="13">
        <f t="shared" si="0"/>
        <v>-24.718347639484975</v>
      </c>
      <c r="G28" s="1"/>
      <c r="H28" s="1"/>
      <c r="I28" s="1"/>
    </row>
    <row r="29" spans="1:9" x14ac:dyDescent="0.25">
      <c r="A29" s="8" t="s">
        <v>63</v>
      </c>
      <c r="B29" s="23">
        <v>146</v>
      </c>
      <c r="C29" s="23">
        <v>159</v>
      </c>
      <c r="D29" s="23">
        <v>6515</v>
      </c>
      <c r="E29" s="23">
        <v>8514</v>
      </c>
      <c r="F29" s="10">
        <f t="shared" si="0"/>
        <v>30.683039140445118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268</v>
      </c>
      <c r="C31" s="23">
        <v>101</v>
      </c>
      <c r="D31" s="23">
        <v>4381</v>
      </c>
      <c r="E31" s="23">
        <v>3816</v>
      </c>
      <c r="F31" s="10">
        <f t="shared" si="0"/>
        <v>-12.896598950011409</v>
      </c>
      <c r="G31" s="1"/>
      <c r="H31" s="1"/>
      <c r="I31" s="1"/>
    </row>
    <row r="32" spans="1:9" x14ac:dyDescent="0.25">
      <c r="A32" s="11" t="s">
        <v>66</v>
      </c>
      <c r="B32" s="24">
        <v>82</v>
      </c>
      <c r="C32" s="24">
        <v>73</v>
      </c>
      <c r="D32" s="24">
        <v>1576</v>
      </c>
      <c r="E32" s="24">
        <v>1076</v>
      </c>
      <c r="F32" s="13">
        <f t="shared" si="0"/>
        <v>-31.725888324873097</v>
      </c>
      <c r="G32" s="1"/>
      <c r="H32" s="1"/>
      <c r="I32" s="1"/>
    </row>
    <row r="33" spans="1:9" x14ac:dyDescent="0.25">
      <c r="A33" s="8" t="s">
        <v>67</v>
      </c>
      <c r="B33" s="23">
        <v>11395</v>
      </c>
      <c r="C33" s="23">
        <v>11825</v>
      </c>
      <c r="D33" s="23">
        <v>91985</v>
      </c>
      <c r="E33" s="23">
        <v>89718</v>
      </c>
      <c r="F33" s="10">
        <f t="shared" si="0"/>
        <v>-2.464532260694682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19754</v>
      </c>
      <c r="C35" s="15">
        <f t="shared" ref="C35:E35" si="1">SUM(C7:C34)</f>
        <v>21527</v>
      </c>
      <c r="D35" s="15">
        <f t="shared" si="1"/>
        <v>247002</v>
      </c>
      <c r="E35" s="15">
        <f t="shared" si="1"/>
        <v>229842</v>
      </c>
      <c r="F35" s="16">
        <f t="shared" si="0"/>
        <v>-6.9473121675128198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31094</v>
      </c>
      <c r="C38" s="41">
        <f>D7</f>
        <v>30757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89718</v>
      </c>
      <c r="G38" s="42">
        <f>LOOKUP(E38,$A$38:$A$65,$C$38:$C$65)</f>
        <v>91985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1260</v>
      </c>
      <c r="C39" s="41">
        <f t="shared" ref="C39:C65" si="5">D8</f>
        <v>2634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31094</v>
      </c>
      <c r="G39" s="42">
        <f t="shared" ref="G39:G65" si="8">LOOKUP(E39,$A$38:$A$65,$C$38:$C$65)</f>
        <v>30757</v>
      </c>
    </row>
    <row r="40" spans="1:9" x14ac:dyDescent="0.25">
      <c r="A40" s="42" t="str">
        <f t="shared" si="3"/>
        <v>ALMERIA</v>
      </c>
      <c r="B40" s="41">
        <f t="shared" si="4"/>
        <v>5000</v>
      </c>
      <c r="C40" s="41">
        <f t="shared" si="5"/>
        <v>7010</v>
      </c>
      <c r="D40" s="41">
        <f t="shared" si="6"/>
        <v>11</v>
      </c>
      <c r="E40" s="42" t="str">
        <f t="shared" si="2"/>
        <v>BAHIA DE CADIZ</v>
      </c>
      <c r="F40" s="42">
        <f t="shared" si="7"/>
        <v>21611</v>
      </c>
      <c r="G40" s="42">
        <f t="shared" si="8"/>
        <v>23535</v>
      </c>
    </row>
    <row r="41" spans="1:9" x14ac:dyDescent="0.25">
      <c r="A41" s="42" t="str">
        <f t="shared" si="3"/>
        <v>AVILES</v>
      </c>
      <c r="B41" s="41">
        <f t="shared" si="4"/>
        <v>10406</v>
      </c>
      <c r="C41" s="41">
        <f t="shared" si="5"/>
        <v>14205</v>
      </c>
      <c r="D41" s="41">
        <f t="shared" si="6"/>
        <v>5</v>
      </c>
      <c r="E41" s="42" t="str">
        <f t="shared" si="2"/>
        <v>GIJON</v>
      </c>
      <c r="F41" s="42">
        <f t="shared" si="7"/>
        <v>12435</v>
      </c>
      <c r="G41" s="42">
        <f t="shared" si="8"/>
        <v>13470</v>
      </c>
    </row>
    <row r="42" spans="1:9" x14ac:dyDescent="0.25">
      <c r="A42" s="42" t="str">
        <f t="shared" si="3"/>
        <v>BAHIA DE ALGECIRAS</v>
      </c>
      <c r="B42" s="41">
        <f t="shared" si="4"/>
        <v>1711</v>
      </c>
      <c r="C42" s="41">
        <f t="shared" si="5"/>
        <v>1087</v>
      </c>
      <c r="D42" s="41">
        <f t="shared" si="6"/>
        <v>19</v>
      </c>
      <c r="E42" s="42" t="str">
        <f t="shared" si="2"/>
        <v>AVILES</v>
      </c>
      <c r="F42" s="42">
        <f t="shared" si="7"/>
        <v>10406</v>
      </c>
      <c r="G42" s="42">
        <f t="shared" si="8"/>
        <v>14205</v>
      </c>
    </row>
    <row r="43" spans="1:9" x14ac:dyDescent="0.25">
      <c r="A43" s="42" t="str">
        <f t="shared" si="3"/>
        <v>BAHIA DE CADIZ</v>
      </c>
      <c r="B43" s="41">
        <f t="shared" si="4"/>
        <v>21611</v>
      </c>
      <c r="C43" s="41">
        <f t="shared" si="5"/>
        <v>23535</v>
      </c>
      <c r="D43" s="41">
        <f t="shared" si="6"/>
        <v>3</v>
      </c>
      <c r="E43" s="42" t="str">
        <f t="shared" si="2"/>
        <v>SANTANDER</v>
      </c>
      <c r="F43" s="42">
        <f t="shared" si="7"/>
        <v>8514</v>
      </c>
      <c r="G43" s="42">
        <f t="shared" si="8"/>
        <v>6515</v>
      </c>
    </row>
    <row r="44" spans="1:9" x14ac:dyDescent="0.25">
      <c r="A44" s="42" t="str">
        <f t="shared" si="3"/>
        <v>BALEARES</v>
      </c>
      <c r="B44" s="41">
        <f t="shared" si="4"/>
        <v>2758</v>
      </c>
      <c r="C44" s="41">
        <f t="shared" si="5"/>
        <v>2982</v>
      </c>
      <c r="D44" s="41">
        <f t="shared" si="6"/>
        <v>17</v>
      </c>
      <c r="E44" s="42" t="str">
        <f t="shared" si="2"/>
        <v>PASAIA</v>
      </c>
      <c r="F44" s="42">
        <f t="shared" si="7"/>
        <v>6708</v>
      </c>
      <c r="G44" s="42">
        <f t="shared" si="8"/>
        <v>7313</v>
      </c>
    </row>
    <row r="45" spans="1:9" x14ac:dyDescent="0.25">
      <c r="A45" s="42" t="str">
        <f t="shared" si="3"/>
        <v>BARCELONA</v>
      </c>
      <c r="B45" s="41">
        <f t="shared" si="4"/>
        <v>3085</v>
      </c>
      <c r="C45" s="41">
        <f t="shared" si="5"/>
        <v>3483</v>
      </c>
      <c r="D45" s="41">
        <f t="shared" si="6"/>
        <v>16</v>
      </c>
      <c r="E45" s="42" t="str">
        <f t="shared" si="2"/>
        <v>SANTA CRUZ DE TENERIFE</v>
      </c>
      <c r="F45" s="42">
        <f t="shared" si="7"/>
        <v>5613</v>
      </c>
      <c r="G45" s="42">
        <f t="shared" si="8"/>
        <v>7456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5582</v>
      </c>
      <c r="G46" s="42">
        <f t="shared" si="8"/>
        <v>8584</v>
      </c>
    </row>
    <row r="47" spans="1:9" x14ac:dyDescent="0.25">
      <c r="A47" s="42" t="str">
        <f t="shared" si="3"/>
        <v>CARTAGENA</v>
      </c>
      <c r="B47" s="41">
        <f t="shared" si="4"/>
        <v>1261</v>
      </c>
      <c r="C47" s="41">
        <f t="shared" si="5"/>
        <v>1412</v>
      </c>
      <c r="D47" s="41">
        <f t="shared" si="6"/>
        <v>20</v>
      </c>
      <c r="E47" s="42" t="str">
        <f t="shared" si="2"/>
        <v>HUELVA</v>
      </c>
      <c r="F47" s="42">
        <f t="shared" si="7"/>
        <v>5166</v>
      </c>
      <c r="G47" s="42">
        <f t="shared" si="8"/>
        <v>3019</v>
      </c>
    </row>
    <row r="48" spans="1:9" x14ac:dyDescent="0.25">
      <c r="A48" s="42" t="str">
        <f t="shared" si="3"/>
        <v>CASTELLON</v>
      </c>
      <c r="B48" s="41">
        <f t="shared" si="4"/>
        <v>5582</v>
      </c>
      <c r="C48" s="41">
        <f t="shared" si="5"/>
        <v>8584</v>
      </c>
      <c r="D48" s="41">
        <f t="shared" si="6"/>
        <v>9</v>
      </c>
      <c r="E48" s="42" t="str">
        <f t="shared" si="2"/>
        <v>ALMERIA</v>
      </c>
      <c r="F48" s="42">
        <f t="shared" si="7"/>
        <v>5000</v>
      </c>
      <c r="G48" s="42">
        <f t="shared" si="8"/>
        <v>7010</v>
      </c>
    </row>
    <row r="49" spans="1:7" x14ac:dyDescent="0.25">
      <c r="A49" s="42" t="str">
        <f t="shared" si="3"/>
        <v>CEUTA</v>
      </c>
      <c r="B49" s="41">
        <f t="shared" si="4"/>
        <v>129</v>
      </c>
      <c r="C49" s="41">
        <f t="shared" si="5"/>
        <v>138</v>
      </c>
      <c r="D49" s="41">
        <f t="shared" si="6"/>
        <v>23</v>
      </c>
      <c r="E49" s="42" t="str">
        <f t="shared" si="2"/>
        <v>LAS PALMAS</v>
      </c>
      <c r="F49" s="42">
        <f t="shared" si="7"/>
        <v>3856</v>
      </c>
      <c r="G49" s="42">
        <f t="shared" si="8"/>
        <v>4868</v>
      </c>
    </row>
    <row r="50" spans="1:7" x14ac:dyDescent="0.25">
      <c r="A50" s="42" t="str">
        <f t="shared" si="3"/>
        <v>FERROL-SAN CIBRAO</v>
      </c>
      <c r="B50" s="41">
        <f t="shared" si="4"/>
        <v>120</v>
      </c>
      <c r="C50" s="41">
        <f t="shared" si="5"/>
        <v>159</v>
      </c>
      <c r="D50" s="41">
        <f t="shared" si="6"/>
        <v>24</v>
      </c>
      <c r="E50" s="42" t="str">
        <f t="shared" si="2"/>
        <v>TARRAGONA</v>
      </c>
      <c r="F50" s="42">
        <f t="shared" si="7"/>
        <v>3816</v>
      </c>
      <c r="G50" s="42">
        <f t="shared" si="8"/>
        <v>4381</v>
      </c>
    </row>
    <row r="51" spans="1:7" x14ac:dyDescent="0.25">
      <c r="A51" s="42" t="str">
        <f t="shared" si="3"/>
        <v>GIJON</v>
      </c>
      <c r="B51" s="41">
        <f t="shared" si="4"/>
        <v>12435</v>
      </c>
      <c r="C51" s="41">
        <f t="shared" si="5"/>
        <v>13470</v>
      </c>
      <c r="D51" s="41">
        <f t="shared" si="6"/>
        <v>4</v>
      </c>
      <c r="E51" s="42" t="str">
        <f t="shared" si="2"/>
        <v>MARIN Y RIA DE PONTEVEDRA</v>
      </c>
      <c r="F51" s="42">
        <f t="shared" si="7"/>
        <v>3644</v>
      </c>
      <c r="G51" s="42">
        <f t="shared" si="8"/>
        <v>4369</v>
      </c>
    </row>
    <row r="52" spans="1:7" x14ac:dyDescent="0.25">
      <c r="A52" s="42" t="str">
        <f t="shared" si="3"/>
        <v>HUELVA</v>
      </c>
      <c r="B52" s="41">
        <f t="shared" si="4"/>
        <v>5166</v>
      </c>
      <c r="C52" s="41">
        <f t="shared" si="5"/>
        <v>3019</v>
      </c>
      <c r="D52" s="41">
        <f t="shared" si="6"/>
        <v>10</v>
      </c>
      <c r="E52" s="42" t="str">
        <f t="shared" si="2"/>
        <v>MOTRIL</v>
      </c>
      <c r="F52" s="42">
        <f t="shared" si="7"/>
        <v>3447</v>
      </c>
      <c r="G52" s="42">
        <f t="shared" si="8"/>
        <v>3974</v>
      </c>
    </row>
    <row r="53" spans="1:7" x14ac:dyDescent="0.25">
      <c r="A53" s="42" t="str">
        <f t="shared" si="3"/>
        <v>LAS PALMAS</v>
      </c>
      <c r="B53" s="41">
        <f t="shared" si="4"/>
        <v>3856</v>
      </c>
      <c r="C53" s="41">
        <f t="shared" si="5"/>
        <v>4868</v>
      </c>
      <c r="D53" s="41">
        <f t="shared" si="6"/>
        <v>12</v>
      </c>
      <c r="E53" s="42" t="str">
        <f t="shared" si="2"/>
        <v>BARCELONA</v>
      </c>
      <c r="F53" s="42">
        <f t="shared" si="7"/>
        <v>3085</v>
      </c>
      <c r="G53" s="42">
        <f t="shared" si="8"/>
        <v>3483</v>
      </c>
    </row>
    <row r="54" spans="1:7" x14ac:dyDescent="0.25">
      <c r="A54" s="42" t="str">
        <f t="shared" si="3"/>
        <v>MALAGA</v>
      </c>
      <c r="B54" s="41">
        <f t="shared" si="4"/>
        <v>1832</v>
      </c>
      <c r="C54" s="41">
        <f t="shared" si="5"/>
        <v>2090</v>
      </c>
      <c r="D54" s="41">
        <f t="shared" si="6"/>
        <v>18</v>
      </c>
      <c r="E54" s="42" t="str">
        <f t="shared" si="2"/>
        <v>BALEARES</v>
      </c>
      <c r="F54" s="42">
        <f t="shared" si="7"/>
        <v>2758</v>
      </c>
      <c r="G54" s="42">
        <f t="shared" si="8"/>
        <v>2982</v>
      </c>
    </row>
    <row r="55" spans="1:7" x14ac:dyDescent="0.25">
      <c r="A55" s="42" t="str">
        <f t="shared" si="3"/>
        <v>MARIN Y RIA DE PONTEVEDRA</v>
      </c>
      <c r="B55" s="41">
        <f t="shared" si="4"/>
        <v>3644</v>
      </c>
      <c r="C55" s="41">
        <f t="shared" si="5"/>
        <v>4369</v>
      </c>
      <c r="D55" s="41">
        <f t="shared" si="6"/>
        <v>14</v>
      </c>
      <c r="E55" s="42" t="str">
        <f t="shared" si="2"/>
        <v>MALAGA</v>
      </c>
      <c r="F55" s="42">
        <f t="shared" ref="F55:F65" si="9">LOOKUP(E55,$A$38:$A$65,$B$38:$B$65)</f>
        <v>1832</v>
      </c>
      <c r="G55" s="42">
        <f t="shared" si="8"/>
        <v>2090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1711</v>
      </c>
      <c r="G56" s="42">
        <f t="shared" si="8"/>
        <v>1087</v>
      </c>
    </row>
    <row r="57" spans="1:7" x14ac:dyDescent="0.25">
      <c r="A57" s="42" t="str">
        <f t="shared" si="3"/>
        <v>MOTRIL</v>
      </c>
      <c r="B57" s="41">
        <f t="shared" si="4"/>
        <v>3447</v>
      </c>
      <c r="C57" s="41">
        <f t="shared" si="5"/>
        <v>3974</v>
      </c>
      <c r="D57" s="41">
        <f t="shared" si="6"/>
        <v>15</v>
      </c>
      <c r="E57" s="42" t="str">
        <f t="shared" si="2"/>
        <v>CARTAGENA</v>
      </c>
      <c r="F57" s="42">
        <f t="shared" si="9"/>
        <v>1261</v>
      </c>
      <c r="G57" s="42">
        <f t="shared" si="8"/>
        <v>1412</v>
      </c>
    </row>
    <row r="58" spans="1:7" x14ac:dyDescent="0.25">
      <c r="A58" s="42" t="str">
        <f t="shared" si="3"/>
        <v>PASAIA</v>
      </c>
      <c r="B58" s="41">
        <f t="shared" si="4"/>
        <v>6708</v>
      </c>
      <c r="C58" s="41">
        <f t="shared" si="5"/>
        <v>7313</v>
      </c>
      <c r="D58" s="41">
        <f t="shared" si="6"/>
        <v>7</v>
      </c>
      <c r="E58" s="42" t="str">
        <f t="shared" si="2"/>
        <v>ALICANTE</v>
      </c>
      <c r="F58" s="42">
        <f t="shared" si="9"/>
        <v>1260</v>
      </c>
      <c r="G58" s="42">
        <f t="shared" si="8"/>
        <v>2634</v>
      </c>
    </row>
    <row r="59" spans="1:7" x14ac:dyDescent="0.25">
      <c r="A59" s="42" t="str">
        <f t="shared" si="3"/>
        <v>SANTA CRUZ DE TENERIFE</v>
      </c>
      <c r="B59" s="41">
        <f t="shared" si="4"/>
        <v>5613</v>
      </c>
      <c r="C59" s="41">
        <f t="shared" si="5"/>
        <v>7456</v>
      </c>
      <c r="D59" s="41">
        <f t="shared" si="6"/>
        <v>8</v>
      </c>
      <c r="E59" s="42" t="str">
        <f t="shared" si="2"/>
        <v>VALENCIA</v>
      </c>
      <c r="F59" s="42">
        <f t="shared" si="9"/>
        <v>1076</v>
      </c>
      <c r="G59" s="42">
        <f t="shared" si="8"/>
        <v>1576</v>
      </c>
    </row>
    <row r="60" spans="1:7" x14ac:dyDescent="0.25">
      <c r="A60" s="42" t="str">
        <f t="shared" si="3"/>
        <v>SANTANDER</v>
      </c>
      <c r="B60" s="41">
        <f t="shared" si="4"/>
        <v>8514</v>
      </c>
      <c r="C60" s="41">
        <f t="shared" si="5"/>
        <v>6515</v>
      </c>
      <c r="D60" s="41">
        <f t="shared" si="6"/>
        <v>6</v>
      </c>
      <c r="E60" s="42" t="str">
        <f t="shared" si="2"/>
        <v>CEUTA</v>
      </c>
      <c r="F60" s="42">
        <f t="shared" si="9"/>
        <v>129</v>
      </c>
      <c r="G60" s="42">
        <f t="shared" si="8"/>
        <v>138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120</v>
      </c>
      <c r="G61" s="42">
        <f t="shared" si="8"/>
        <v>159</v>
      </c>
    </row>
    <row r="62" spans="1:7" x14ac:dyDescent="0.25">
      <c r="A62" s="42" t="str">
        <f t="shared" si="3"/>
        <v>TARRAGONA</v>
      </c>
      <c r="B62" s="41">
        <f t="shared" si="4"/>
        <v>3816</v>
      </c>
      <c r="C62" s="41">
        <f t="shared" si="5"/>
        <v>4381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1076</v>
      </c>
      <c r="C63" s="41">
        <f t="shared" si="5"/>
        <v>1576</v>
      </c>
      <c r="D63" s="41">
        <f t="shared" si="6"/>
        <v>22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89718</v>
      </c>
      <c r="C64" s="41">
        <f t="shared" si="5"/>
        <v>91985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5">
        <v>37874</v>
      </c>
      <c r="C7" s="25">
        <v>39005</v>
      </c>
      <c r="D7" s="25">
        <v>112363</v>
      </c>
      <c r="E7" s="25">
        <v>115413</v>
      </c>
      <c r="F7" s="10">
        <f>((E7*100)/D7)-100</f>
        <v>2.7144166674083152</v>
      </c>
      <c r="G7" s="1"/>
      <c r="H7" s="1"/>
      <c r="I7" s="1"/>
    </row>
    <row r="8" spans="1:12" x14ac:dyDescent="0.25">
      <c r="A8" s="11" t="s">
        <v>42</v>
      </c>
      <c r="B8" s="26">
        <v>7233</v>
      </c>
      <c r="C8" s="26">
        <v>2058</v>
      </c>
      <c r="D8" s="26">
        <v>75389</v>
      </c>
      <c r="E8" s="26">
        <v>52704</v>
      </c>
      <c r="F8" s="13">
        <f t="shared" ref="F8:F35" si="0">((E8*100)/D8)-100</f>
        <v>-30.09059677141228</v>
      </c>
      <c r="G8" s="1"/>
      <c r="H8" s="1"/>
      <c r="I8" s="1"/>
    </row>
    <row r="9" spans="1:12" x14ac:dyDescent="0.25">
      <c r="A9" s="8" t="s">
        <v>43</v>
      </c>
      <c r="B9" s="25">
        <v>10657</v>
      </c>
      <c r="C9" s="25">
        <v>10765</v>
      </c>
      <c r="D9" s="25">
        <v>140111</v>
      </c>
      <c r="E9" s="25">
        <v>149168</v>
      </c>
      <c r="F9" s="10">
        <f t="shared" si="0"/>
        <v>6.464160558414406</v>
      </c>
      <c r="G9" s="1"/>
      <c r="H9" s="1"/>
      <c r="I9" s="1"/>
    </row>
    <row r="10" spans="1:12" x14ac:dyDescent="0.25">
      <c r="A10" s="11" t="s">
        <v>44</v>
      </c>
      <c r="B10" s="26">
        <v>3659</v>
      </c>
      <c r="C10" s="26">
        <v>1955</v>
      </c>
      <c r="D10" s="26">
        <v>56636</v>
      </c>
      <c r="E10" s="26">
        <v>48502</v>
      </c>
      <c r="F10" s="13">
        <f t="shared" si="0"/>
        <v>-14.361889963980502</v>
      </c>
      <c r="G10" s="1"/>
      <c r="H10" s="1"/>
      <c r="I10" s="1"/>
    </row>
    <row r="11" spans="1:12" x14ac:dyDescent="0.25">
      <c r="A11" s="8" t="s">
        <v>45</v>
      </c>
      <c r="B11" s="25">
        <v>243421</v>
      </c>
      <c r="C11" s="25">
        <v>239590</v>
      </c>
      <c r="D11" s="25">
        <v>3053269</v>
      </c>
      <c r="E11" s="25">
        <v>3117559</v>
      </c>
      <c r="F11" s="10">
        <f t="shared" si="0"/>
        <v>2.1056120505595857</v>
      </c>
      <c r="G11" s="1"/>
      <c r="H11" s="1"/>
      <c r="I11" s="1"/>
    </row>
    <row r="12" spans="1:12" x14ac:dyDescent="0.25">
      <c r="A12" s="11" t="s">
        <v>46</v>
      </c>
      <c r="B12" s="26">
        <v>5541</v>
      </c>
      <c r="C12" s="26">
        <v>8203</v>
      </c>
      <c r="D12" s="26">
        <v>87537</v>
      </c>
      <c r="E12" s="26">
        <v>88868</v>
      </c>
      <c r="F12" s="13">
        <f t="shared" si="0"/>
        <v>1.5204999028982087</v>
      </c>
      <c r="G12" s="1"/>
      <c r="H12" s="1"/>
      <c r="I12" s="1"/>
    </row>
    <row r="13" spans="1:12" x14ac:dyDescent="0.25">
      <c r="A13" s="8" t="s">
        <v>47</v>
      </c>
      <c r="B13" s="25">
        <v>2303</v>
      </c>
      <c r="C13" s="25">
        <v>4145</v>
      </c>
      <c r="D13" s="25">
        <v>246295</v>
      </c>
      <c r="E13" s="25">
        <v>243658</v>
      </c>
      <c r="F13" s="10">
        <f t="shared" si="0"/>
        <v>-1.0706672892263356</v>
      </c>
      <c r="G13" s="1"/>
      <c r="H13" s="1"/>
      <c r="I13" s="1"/>
    </row>
    <row r="14" spans="1:12" x14ac:dyDescent="0.25">
      <c r="A14" s="11" t="s">
        <v>48</v>
      </c>
      <c r="B14" s="26">
        <v>86994</v>
      </c>
      <c r="C14" s="26">
        <v>86993</v>
      </c>
      <c r="D14" s="26">
        <v>1247918</v>
      </c>
      <c r="E14" s="26">
        <v>1340273</v>
      </c>
      <c r="F14" s="13">
        <f t="shared" si="0"/>
        <v>7.400726650308755</v>
      </c>
      <c r="G14" s="1"/>
      <c r="H14" s="1"/>
      <c r="I14" s="1"/>
    </row>
    <row r="15" spans="1:12" x14ac:dyDescent="0.25">
      <c r="A15" s="8" t="s">
        <v>49</v>
      </c>
      <c r="B15" s="25">
        <v>12180</v>
      </c>
      <c r="C15" s="25">
        <v>14788</v>
      </c>
      <c r="D15" s="25">
        <v>141482</v>
      </c>
      <c r="E15" s="25">
        <v>152239</v>
      </c>
      <c r="F15" s="10">
        <f t="shared" si="0"/>
        <v>7.6030873185281536</v>
      </c>
      <c r="G15" s="1"/>
      <c r="H15" s="1"/>
      <c r="I15" s="1"/>
    </row>
    <row r="16" spans="1:12" x14ac:dyDescent="0.25">
      <c r="A16" s="11" t="s">
        <v>50</v>
      </c>
      <c r="B16" s="26">
        <v>7220</v>
      </c>
      <c r="C16" s="26">
        <v>13593</v>
      </c>
      <c r="D16" s="26">
        <v>115331</v>
      </c>
      <c r="E16" s="26">
        <v>106354</v>
      </c>
      <c r="F16" s="13">
        <f t="shared" si="0"/>
        <v>-7.7836834849260015</v>
      </c>
      <c r="G16" s="1"/>
      <c r="H16" s="1"/>
      <c r="I16" s="1"/>
    </row>
    <row r="17" spans="1:9" x14ac:dyDescent="0.25">
      <c r="A17" s="8" t="s">
        <v>51</v>
      </c>
      <c r="B17" s="25">
        <v>3998</v>
      </c>
      <c r="C17" s="25">
        <v>3980</v>
      </c>
      <c r="D17" s="25">
        <v>47531</v>
      </c>
      <c r="E17" s="25">
        <v>55742</v>
      </c>
      <c r="F17" s="10">
        <f t="shared" si="0"/>
        <v>17.275041551829332</v>
      </c>
      <c r="G17" s="1"/>
      <c r="H17" s="1"/>
      <c r="I17" s="1"/>
    </row>
    <row r="18" spans="1:9" x14ac:dyDescent="0.25">
      <c r="A18" s="11" t="s">
        <v>52</v>
      </c>
      <c r="B18" s="26">
        <v>45451</v>
      </c>
      <c r="C18" s="26">
        <v>44398</v>
      </c>
      <c r="D18" s="26">
        <v>509307</v>
      </c>
      <c r="E18" s="26">
        <v>563104</v>
      </c>
      <c r="F18" s="13">
        <f t="shared" si="0"/>
        <v>10.562784332436038</v>
      </c>
      <c r="G18" s="1"/>
      <c r="H18" s="1"/>
      <c r="I18" s="1"/>
    </row>
    <row r="19" spans="1:9" x14ac:dyDescent="0.25">
      <c r="A19" s="8" t="s">
        <v>53</v>
      </c>
      <c r="B19" s="25">
        <v>6334</v>
      </c>
      <c r="C19" s="25">
        <v>1250</v>
      </c>
      <c r="D19" s="25">
        <v>23520</v>
      </c>
      <c r="E19" s="25">
        <v>21667</v>
      </c>
      <c r="F19" s="10">
        <f t="shared" si="0"/>
        <v>-7.8784013605442169</v>
      </c>
      <c r="G19" s="1"/>
      <c r="H19" s="1"/>
      <c r="I19" s="1"/>
    </row>
    <row r="20" spans="1:9" x14ac:dyDescent="0.25">
      <c r="A20" s="11" t="s">
        <v>54</v>
      </c>
      <c r="B20" s="26">
        <v>18676</v>
      </c>
      <c r="C20" s="26">
        <v>43760</v>
      </c>
      <c r="D20" s="26">
        <v>219821</v>
      </c>
      <c r="E20" s="26">
        <v>234511</v>
      </c>
      <c r="F20" s="13">
        <f t="shared" si="0"/>
        <v>6.6827100231552095</v>
      </c>
      <c r="G20" s="1"/>
      <c r="H20" s="1"/>
      <c r="I20" s="1"/>
    </row>
    <row r="21" spans="1:9" x14ac:dyDescent="0.25">
      <c r="A21" s="8" t="s">
        <v>55</v>
      </c>
      <c r="B21" s="25">
        <v>4170</v>
      </c>
      <c r="C21" s="25">
        <v>2718</v>
      </c>
      <c r="D21" s="25">
        <v>94963</v>
      </c>
      <c r="E21" s="25">
        <v>91682</v>
      </c>
      <c r="F21" s="10">
        <f t="shared" si="0"/>
        <v>-3.4550298537325119</v>
      </c>
      <c r="G21" s="1"/>
      <c r="H21" s="1"/>
      <c r="I21" s="1"/>
    </row>
    <row r="22" spans="1:9" x14ac:dyDescent="0.25">
      <c r="A22" s="11" t="s">
        <v>56</v>
      </c>
      <c r="B22" s="26">
        <v>170217</v>
      </c>
      <c r="C22" s="26">
        <v>199068</v>
      </c>
      <c r="D22" s="26">
        <v>2165264</v>
      </c>
      <c r="E22" s="26">
        <v>2184122</v>
      </c>
      <c r="F22" s="13">
        <f t="shared" si="0"/>
        <v>0.87093305943294297</v>
      </c>
      <c r="G22" s="1"/>
      <c r="H22" s="1"/>
      <c r="I22" s="1"/>
    </row>
    <row r="23" spans="1:9" x14ac:dyDescent="0.25">
      <c r="A23" s="8" t="s">
        <v>57</v>
      </c>
      <c r="B23" s="25">
        <v>5701</v>
      </c>
      <c r="C23" s="25">
        <v>10182</v>
      </c>
      <c r="D23" s="25">
        <v>126134</v>
      </c>
      <c r="E23" s="25">
        <v>119774</v>
      </c>
      <c r="F23" s="10">
        <f t="shared" si="0"/>
        <v>-5.0422566476921418</v>
      </c>
      <c r="G23" s="1"/>
      <c r="H23" s="1"/>
      <c r="I23" s="1"/>
    </row>
    <row r="24" spans="1:9" x14ac:dyDescent="0.25">
      <c r="A24" s="11" t="s">
        <v>58</v>
      </c>
      <c r="B24" s="26">
        <v>4236</v>
      </c>
      <c r="C24" s="26">
        <v>3844</v>
      </c>
      <c r="D24" s="26">
        <v>69875</v>
      </c>
      <c r="E24" s="26">
        <v>53953</v>
      </c>
      <c r="F24" s="13">
        <f t="shared" si="0"/>
        <v>-22.78640429338104</v>
      </c>
      <c r="G24" s="1"/>
      <c r="H24" s="1"/>
      <c r="I24" s="1"/>
    </row>
    <row r="25" spans="1:9" x14ac:dyDescent="0.25">
      <c r="A25" s="8" t="s">
        <v>59</v>
      </c>
      <c r="B25" s="25">
        <v>5863</v>
      </c>
      <c r="C25" s="25">
        <v>1786</v>
      </c>
      <c r="D25" s="25">
        <v>31176</v>
      </c>
      <c r="E25" s="25">
        <v>25814</v>
      </c>
      <c r="F25" s="10">
        <f t="shared" si="0"/>
        <v>-17.19912753400051</v>
      </c>
      <c r="G25" s="1"/>
      <c r="H25" s="1"/>
      <c r="I25" s="1"/>
    </row>
    <row r="26" spans="1:9" x14ac:dyDescent="0.25">
      <c r="A26" s="11" t="s">
        <v>60</v>
      </c>
      <c r="B26" s="26">
        <v>1740</v>
      </c>
      <c r="C26" s="26">
        <v>1633</v>
      </c>
      <c r="D26" s="26">
        <v>18828</v>
      </c>
      <c r="E26" s="26">
        <v>16677</v>
      </c>
      <c r="F26" s="13">
        <f t="shared" si="0"/>
        <v>-11.424474187380497</v>
      </c>
      <c r="G26" s="1"/>
      <c r="H26" s="1"/>
      <c r="I26" s="1"/>
    </row>
    <row r="27" spans="1:9" x14ac:dyDescent="0.25">
      <c r="A27" s="8" t="s">
        <v>61</v>
      </c>
      <c r="B27" s="25">
        <v>2768</v>
      </c>
      <c r="C27" s="25">
        <v>3414</v>
      </c>
      <c r="D27" s="25">
        <v>45696</v>
      </c>
      <c r="E27" s="25">
        <v>43793</v>
      </c>
      <c r="F27" s="10">
        <f t="shared" si="0"/>
        <v>-4.1644782913165272</v>
      </c>
      <c r="G27" s="1"/>
      <c r="H27" s="1"/>
      <c r="I27" s="1"/>
    </row>
    <row r="28" spans="1:9" x14ac:dyDescent="0.25">
      <c r="A28" s="11" t="s">
        <v>62</v>
      </c>
      <c r="B28" s="26">
        <v>113801</v>
      </c>
      <c r="C28" s="26">
        <v>110108</v>
      </c>
      <c r="D28" s="26">
        <v>1002766</v>
      </c>
      <c r="E28" s="26">
        <v>1079023</v>
      </c>
      <c r="F28" s="13">
        <f t="shared" si="0"/>
        <v>7.6046654952401695</v>
      </c>
      <c r="G28" s="1"/>
      <c r="H28" s="1"/>
      <c r="I28" s="1"/>
    </row>
    <row r="29" spans="1:9" x14ac:dyDescent="0.25">
      <c r="A29" s="8" t="s">
        <v>63</v>
      </c>
      <c r="B29" s="25">
        <v>5048</v>
      </c>
      <c r="C29" s="25">
        <v>4379</v>
      </c>
      <c r="D29" s="25">
        <v>65525</v>
      </c>
      <c r="E29" s="25">
        <v>66454</v>
      </c>
      <c r="F29" s="10">
        <f t="shared" si="0"/>
        <v>1.4177794734834066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58720</v>
      </c>
      <c r="E30" s="26">
        <v>47000</v>
      </c>
      <c r="F30" s="13">
        <f t="shared" si="0"/>
        <v>-19.959128065395092</v>
      </c>
      <c r="G30" s="1"/>
      <c r="H30" s="1"/>
      <c r="I30" s="1"/>
    </row>
    <row r="31" spans="1:9" x14ac:dyDescent="0.25">
      <c r="A31" s="8" t="s">
        <v>65</v>
      </c>
      <c r="B31" s="25">
        <v>16884</v>
      </c>
      <c r="C31" s="25">
        <v>16111</v>
      </c>
      <c r="D31" s="25">
        <v>180891</v>
      </c>
      <c r="E31" s="25">
        <v>182826</v>
      </c>
      <c r="F31" s="10">
        <f t="shared" si="0"/>
        <v>1.0697049604457902</v>
      </c>
      <c r="G31" s="1"/>
      <c r="H31" s="1"/>
      <c r="I31" s="1"/>
    </row>
    <row r="32" spans="1:9" x14ac:dyDescent="0.25">
      <c r="A32" s="11" t="s">
        <v>66</v>
      </c>
      <c r="B32" s="26">
        <v>27432</v>
      </c>
      <c r="C32" s="26">
        <v>26895</v>
      </c>
      <c r="D32" s="26">
        <v>253027</v>
      </c>
      <c r="E32" s="26">
        <v>338248</v>
      </c>
      <c r="F32" s="13">
        <f t="shared" si="0"/>
        <v>33.680595351484243</v>
      </c>
      <c r="G32" s="1"/>
      <c r="H32" s="1"/>
      <c r="I32" s="1"/>
    </row>
    <row r="33" spans="1:9" x14ac:dyDescent="0.25">
      <c r="A33" s="8" t="s">
        <v>67</v>
      </c>
      <c r="B33" s="25">
        <v>34075</v>
      </c>
      <c r="C33" s="25">
        <v>33016</v>
      </c>
      <c r="D33" s="25">
        <v>446725</v>
      </c>
      <c r="E33" s="25">
        <v>405714</v>
      </c>
      <c r="F33" s="10">
        <f t="shared" si="0"/>
        <v>-9.1803682354916276</v>
      </c>
      <c r="G33" s="1"/>
      <c r="H33" s="1"/>
      <c r="I33" s="1"/>
    </row>
    <row r="34" spans="1:9" x14ac:dyDescent="0.25">
      <c r="A34" s="11" t="s">
        <v>68</v>
      </c>
      <c r="B34" s="26">
        <v>1299</v>
      </c>
      <c r="C34" s="26">
        <v>565</v>
      </c>
      <c r="D34" s="26">
        <v>10776</v>
      </c>
      <c r="E34" s="26">
        <v>7884</v>
      </c>
      <c r="F34" s="13">
        <f t="shared" si="0"/>
        <v>-26.837416481069042</v>
      </c>
      <c r="G34" s="1"/>
      <c r="H34" s="1"/>
      <c r="I34" s="1"/>
    </row>
    <row r="35" spans="1:9" x14ac:dyDescent="0.25">
      <c r="A35" s="14" t="s">
        <v>69</v>
      </c>
      <c r="B35" s="15">
        <f>SUM(B7:B34)</f>
        <v>884775</v>
      </c>
      <c r="C35" s="15">
        <f t="shared" ref="C35:E35" si="1">SUM(C7:C34)</f>
        <v>928202</v>
      </c>
      <c r="D35" s="15">
        <f t="shared" si="1"/>
        <v>10646876</v>
      </c>
      <c r="E35" s="15">
        <f t="shared" si="1"/>
        <v>10952726</v>
      </c>
      <c r="F35" s="16">
        <f t="shared" si="0"/>
        <v>2.8726736368489725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115413</v>
      </c>
      <c r="C38" s="41">
        <f>D7</f>
        <v>112363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3117559</v>
      </c>
      <c r="G38" s="42">
        <f>LOOKUP(E38,$A$38:$A$65,$C$38:$C$65)</f>
        <v>3053269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52704</v>
      </c>
      <c r="C39" s="41">
        <f t="shared" ref="C39:C65" si="5">D8</f>
        <v>75389</v>
      </c>
      <c r="D39" s="41">
        <f t="shared" ref="D39:D65" si="6">_xlfn.RANK.EQ(B39,$B$38:$B$65)+COUNTIF($B$38:$B$65,B39)-1</f>
        <v>21</v>
      </c>
      <c r="E39" s="42" t="str">
        <f t="shared" si="2"/>
        <v>LAS PALMAS</v>
      </c>
      <c r="F39" s="42">
        <f t="shared" ref="F39:F54" si="7">LOOKUP(E39,$A$38:$A$65,$B$38:$B$65)</f>
        <v>2184122</v>
      </c>
      <c r="G39" s="42">
        <f t="shared" ref="G39:G65" si="8">LOOKUP(E39,$A$38:$A$65,$C$38:$C$65)</f>
        <v>2165264</v>
      </c>
    </row>
    <row r="40" spans="1:9" x14ac:dyDescent="0.25">
      <c r="A40" s="42" t="str">
        <f t="shared" si="3"/>
        <v>ALMERIA</v>
      </c>
      <c r="B40" s="41">
        <f t="shared" si="4"/>
        <v>149168</v>
      </c>
      <c r="C40" s="41">
        <f t="shared" si="5"/>
        <v>140111</v>
      </c>
      <c r="D40" s="41">
        <f t="shared" si="6"/>
        <v>12</v>
      </c>
      <c r="E40" s="42" t="str">
        <f t="shared" si="2"/>
        <v>BARCELONA</v>
      </c>
      <c r="F40" s="42">
        <f t="shared" si="7"/>
        <v>1340273</v>
      </c>
      <c r="G40" s="42">
        <f t="shared" si="8"/>
        <v>1247918</v>
      </c>
    </row>
    <row r="41" spans="1:9" x14ac:dyDescent="0.25">
      <c r="A41" s="42" t="str">
        <f t="shared" si="3"/>
        <v>AVILES</v>
      </c>
      <c r="B41" s="41">
        <f t="shared" si="4"/>
        <v>48502</v>
      </c>
      <c r="C41" s="41">
        <f t="shared" si="5"/>
        <v>56636</v>
      </c>
      <c r="D41" s="41">
        <f t="shared" si="6"/>
        <v>22</v>
      </c>
      <c r="E41" s="42" t="str">
        <f t="shared" si="2"/>
        <v>SANTA CRUZ DE TENERIFE</v>
      </c>
      <c r="F41" s="42">
        <f t="shared" si="7"/>
        <v>1079023</v>
      </c>
      <c r="G41" s="42">
        <f t="shared" si="8"/>
        <v>1002766</v>
      </c>
    </row>
    <row r="42" spans="1:9" x14ac:dyDescent="0.25">
      <c r="A42" s="42" t="str">
        <f t="shared" si="3"/>
        <v>BAHIA DE ALGECIRAS</v>
      </c>
      <c r="B42" s="41">
        <f t="shared" si="4"/>
        <v>3117559</v>
      </c>
      <c r="C42" s="41">
        <f t="shared" si="5"/>
        <v>3053269</v>
      </c>
      <c r="D42" s="41">
        <f t="shared" si="6"/>
        <v>1</v>
      </c>
      <c r="E42" s="42" t="str">
        <f t="shared" si="2"/>
        <v>CEUTA</v>
      </c>
      <c r="F42" s="42">
        <f t="shared" si="7"/>
        <v>563104</v>
      </c>
      <c r="G42" s="42">
        <f t="shared" si="8"/>
        <v>509307</v>
      </c>
    </row>
    <row r="43" spans="1:9" x14ac:dyDescent="0.25">
      <c r="A43" s="42" t="str">
        <f t="shared" si="3"/>
        <v>BAHIA DE CADIZ</v>
      </c>
      <c r="B43" s="41">
        <f t="shared" si="4"/>
        <v>88868</v>
      </c>
      <c r="C43" s="41">
        <f t="shared" si="5"/>
        <v>87537</v>
      </c>
      <c r="D43" s="41">
        <f t="shared" si="6"/>
        <v>17</v>
      </c>
      <c r="E43" s="42" t="str">
        <f t="shared" si="2"/>
        <v>VIGO</v>
      </c>
      <c r="F43" s="42">
        <f t="shared" si="7"/>
        <v>405714</v>
      </c>
      <c r="G43" s="42">
        <f t="shared" si="8"/>
        <v>446725</v>
      </c>
    </row>
    <row r="44" spans="1:9" x14ac:dyDescent="0.25">
      <c r="A44" s="42" t="str">
        <f t="shared" si="3"/>
        <v>BALEARES</v>
      </c>
      <c r="B44" s="41">
        <f t="shared" si="4"/>
        <v>243658</v>
      </c>
      <c r="C44" s="41">
        <f t="shared" si="5"/>
        <v>246295</v>
      </c>
      <c r="D44" s="41">
        <f t="shared" si="6"/>
        <v>8</v>
      </c>
      <c r="E44" s="42" t="str">
        <f t="shared" si="2"/>
        <v>VALENCIA</v>
      </c>
      <c r="F44" s="42">
        <f t="shared" si="7"/>
        <v>338248</v>
      </c>
      <c r="G44" s="42">
        <f t="shared" si="8"/>
        <v>253027</v>
      </c>
    </row>
    <row r="45" spans="1:9" x14ac:dyDescent="0.25">
      <c r="A45" s="42" t="str">
        <f t="shared" si="3"/>
        <v>BARCELONA</v>
      </c>
      <c r="B45" s="41">
        <f t="shared" si="4"/>
        <v>1340273</v>
      </c>
      <c r="C45" s="41">
        <f t="shared" si="5"/>
        <v>1247918</v>
      </c>
      <c r="D45" s="41">
        <f t="shared" si="6"/>
        <v>3</v>
      </c>
      <c r="E45" s="42" t="str">
        <f t="shared" si="2"/>
        <v>BALEARES</v>
      </c>
      <c r="F45" s="42">
        <f t="shared" si="7"/>
        <v>243658</v>
      </c>
      <c r="G45" s="42">
        <f t="shared" si="8"/>
        <v>246295</v>
      </c>
    </row>
    <row r="46" spans="1:9" x14ac:dyDescent="0.25">
      <c r="A46" s="42" t="str">
        <f t="shared" si="3"/>
        <v>BILBAO</v>
      </c>
      <c r="B46" s="41">
        <f t="shared" si="4"/>
        <v>152239</v>
      </c>
      <c r="C46" s="41">
        <f t="shared" si="5"/>
        <v>141482</v>
      </c>
      <c r="D46" s="41">
        <f t="shared" si="6"/>
        <v>11</v>
      </c>
      <c r="E46" s="42" t="str">
        <f t="shared" si="2"/>
        <v>GIJON</v>
      </c>
      <c r="F46" s="42">
        <f t="shared" si="7"/>
        <v>234511</v>
      </c>
      <c r="G46" s="42">
        <f t="shared" si="8"/>
        <v>219821</v>
      </c>
    </row>
    <row r="47" spans="1:9" x14ac:dyDescent="0.25">
      <c r="A47" s="42" t="str">
        <f t="shared" si="3"/>
        <v>CARTAGENA</v>
      </c>
      <c r="B47" s="41">
        <f t="shared" si="4"/>
        <v>106354</v>
      </c>
      <c r="C47" s="41">
        <f t="shared" si="5"/>
        <v>115331</v>
      </c>
      <c r="D47" s="41">
        <f t="shared" si="6"/>
        <v>15</v>
      </c>
      <c r="E47" s="42" t="str">
        <f t="shared" si="2"/>
        <v>TARRAGONA</v>
      </c>
      <c r="F47" s="42">
        <f t="shared" si="7"/>
        <v>182826</v>
      </c>
      <c r="G47" s="42">
        <f t="shared" si="8"/>
        <v>180891</v>
      </c>
    </row>
    <row r="48" spans="1:9" x14ac:dyDescent="0.25">
      <c r="A48" s="42" t="str">
        <f t="shared" si="3"/>
        <v>CASTELLON</v>
      </c>
      <c r="B48" s="41">
        <f t="shared" si="4"/>
        <v>55742</v>
      </c>
      <c r="C48" s="41">
        <f t="shared" si="5"/>
        <v>47531</v>
      </c>
      <c r="D48" s="41">
        <f t="shared" si="6"/>
        <v>19</v>
      </c>
      <c r="E48" s="42" t="str">
        <f t="shared" si="2"/>
        <v>BILBAO</v>
      </c>
      <c r="F48" s="42">
        <f t="shared" si="7"/>
        <v>152239</v>
      </c>
      <c r="G48" s="42">
        <f t="shared" si="8"/>
        <v>141482</v>
      </c>
    </row>
    <row r="49" spans="1:7" x14ac:dyDescent="0.25">
      <c r="A49" s="42" t="str">
        <f t="shared" si="3"/>
        <v>CEUTA</v>
      </c>
      <c r="B49" s="41">
        <f t="shared" si="4"/>
        <v>563104</v>
      </c>
      <c r="C49" s="41">
        <f t="shared" si="5"/>
        <v>509307</v>
      </c>
      <c r="D49" s="41">
        <f t="shared" si="6"/>
        <v>5</v>
      </c>
      <c r="E49" s="42" t="str">
        <f t="shared" si="2"/>
        <v>ALMERIA</v>
      </c>
      <c r="F49" s="42">
        <f t="shared" si="7"/>
        <v>149168</v>
      </c>
      <c r="G49" s="42">
        <f t="shared" si="8"/>
        <v>140111</v>
      </c>
    </row>
    <row r="50" spans="1:7" x14ac:dyDescent="0.25">
      <c r="A50" s="42" t="str">
        <f t="shared" si="3"/>
        <v>FERROL-SAN CIBRAO</v>
      </c>
      <c r="B50" s="41">
        <f t="shared" si="4"/>
        <v>21667</v>
      </c>
      <c r="C50" s="41">
        <f t="shared" si="5"/>
        <v>23520</v>
      </c>
      <c r="D50" s="41">
        <f t="shared" si="6"/>
        <v>26</v>
      </c>
      <c r="E50" s="42" t="str">
        <f t="shared" si="2"/>
        <v>MALAGA</v>
      </c>
      <c r="F50" s="42">
        <f t="shared" si="7"/>
        <v>119774</v>
      </c>
      <c r="G50" s="42">
        <f t="shared" si="8"/>
        <v>126134</v>
      </c>
    </row>
    <row r="51" spans="1:7" x14ac:dyDescent="0.25">
      <c r="A51" s="42" t="str">
        <f t="shared" si="3"/>
        <v>GIJON</v>
      </c>
      <c r="B51" s="41">
        <f t="shared" si="4"/>
        <v>234511</v>
      </c>
      <c r="C51" s="41">
        <f t="shared" si="5"/>
        <v>219821</v>
      </c>
      <c r="D51" s="41">
        <f t="shared" si="6"/>
        <v>9</v>
      </c>
      <c r="E51" s="42" t="str">
        <f t="shared" si="2"/>
        <v>A CORUÑA</v>
      </c>
      <c r="F51" s="42">
        <f t="shared" si="7"/>
        <v>115413</v>
      </c>
      <c r="G51" s="42">
        <f t="shared" si="8"/>
        <v>112363</v>
      </c>
    </row>
    <row r="52" spans="1:7" x14ac:dyDescent="0.25">
      <c r="A52" s="42" t="str">
        <f t="shared" si="3"/>
        <v>HUELVA</v>
      </c>
      <c r="B52" s="41">
        <f t="shared" si="4"/>
        <v>91682</v>
      </c>
      <c r="C52" s="41">
        <f t="shared" si="5"/>
        <v>94963</v>
      </c>
      <c r="D52" s="41">
        <f t="shared" si="6"/>
        <v>16</v>
      </c>
      <c r="E52" s="42" t="str">
        <f t="shared" si="2"/>
        <v>CARTAGENA</v>
      </c>
      <c r="F52" s="42">
        <f t="shared" si="7"/>
        <v>106354</v>
      </c>
      <c r="G52" s="42">
        <f t="shared" si="8"/>
        <v>115331</v>
      </c>
    </row>
    <row r="53" spans="1:7" x14ac:dyDescent="0.25">
      <c r="A53" s="42" t="str">
        <f t="shared" si="3"/>
        <v>LAS PALMAS</v>
      </c>
      <c r="B53" s="41">
        <f t="shared" si="4"/>
        <v>2184122</v>
      </c>
      <c r="C53" s="41">
        <f t="shared" si="5"/>
        <v>2165264</v>
      </c>
      <c r="D53" s="41">
        <f t="shared" si="6"/>
        <v>2</v>
      </c>
      <c r="E53" s="42" t="str">
        <f t="shared" si="2"/>
        <v>HUELVA</v>
      </c>
      <c r="F53" s="42">
        <f t="shared" si="7"/>
        <v>91682</v>
      </c>
      <c r="G53" s="42">
        <f t="shared" si="8"/>
        <v>94963</v>
      </c>
    </row>
    <row r="54" spans="1:7" x14ac:dyDescent="0.25">
      <c r="A54" s="42" t="str">
        <f t="shared" si="3"/>
        <v>MALAGA</v>
      </c>
      <c r="B54" s="41">
        <f t="shared" si="4"/>
        <v>119774</v>
      </c>
      <c r="C54" s="41">
        <f t="shared" si="5"/>
        <v>126134</v>
      </c>
      <c r="D54" s="41">
        <f t="shared" si="6"/>
        <v>13</v>
      </c>
      <c r="E54" s="42" t="str">
        <f t="shared" si="2"/>
        <v>BAHIA DE CADIZ</v>
      </c>
      <c r="F54" s="42">
        <f t="shared" si="7"/>
        <v>88868</v>
      </c>
      <c r="G54" s="42">
        <f t="shared" si="8"/>
        <v>87537</v>
      </c>
    </row>
    <row r="55" spans="1:7" x14ac:dyDescent="0.25">
      <c r="A55" s="42" t="str">
        <f t="shared" si="3"/>
        <v>MARIN Y RIA DE PONTEVEDRA</v>
      </c>
      <c r="B55" s="41">
        <f t="shared" si="4"/>
        <v>53953</v>
      </c>
      <c r="C55" s="41">
        <f t="shared" si="5"/>
        <v>69875</v>
      </c>
      <c r="D55" s="41">
        <f t="shared" si="6"/>
        <v>20</v>
      </c>
      <c r="E55" s="42" t="str">
        <f t="shared" si="2"/>
        <v>SANTANDER</v>
      </c>
      <c r="F55" s="42">
        <f t="shared" ref="F55:F65" si="9">LOOKUP(E55,$A$38:$A$65,$B$38:$B$65)</f>
        <v>66454</v>
      </c>
      <c r="G55" s="42">
        <f t="shared" si="8"/>
        <v>65525</v>
      </c>
    </row>
    <row r="56" spans="1:7" x14ac:dyDescent="0.25">
      <c r="A56" s="42" t="str">
        <f t="shared" si="3"/>
        <v>MELILLA</v>
      </c>
      <c r="B56" s="41">
        <f t="shared" si="4"/>
        <v>25814</v>
      </c>
      <c r="C56" s="41">
        <f t="shared" si="5"/>
        <v>31176</v>
      </c>
      <c r="D56" s="41">
        <f t="shared" si="6"/>
        <v>25</v>
      </c>
      <c r="E56" s="42" t="str">
        <f t="shared" si="2"/>
        <v>CASTELLON</v>
      </c>
      <c r="F56" s="42">
        <f t="shared" si="9"/>
        <v>55742</v>
      </c>
      <c r="G56" s="42">
        <f t="shared" si="8"/>
        <v>47531</v>
      </c>
    </row>
    <row r="57" spans="1:7" x14ac:dyDescent="0.25">
      <c r="A57" s="42" t="str">
        <f t="shared" si="3"/>
        <v>MOTRIL</v>
      </c>
      <c r="B57" s="41">
        <f t="shared" si="4"/>
        <v>16677</v>
      </c>
      <c r="C57" s="41">
        <f t="shared" si="5"/>
        <v>18828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53953</v>
      </c>
      <c r="G57" s="42">
        <f t="shared" si="8"/>
        <v>69875</v>
      </c>
    </row>
    <row r="58" spans="1:7" x14ac:dyDescent="0.25">
      <c r="A58" s="42" t="str">
        <f t="shared" si="3"/>
        <v>PASAIA</v>
      </c>
      <c r="B58" s="41">
        <f t="shared" si="4"/>
        <v>43793</v>
      </c>
      <c r="C58" s="41">
        <f t="shared" si="5"/>
        <v>45696</v>
      </c>
      <c r="D58" s="41">
        <f t="shared" si="6"/>
        <v>24</v>
      </c>
      <c r="E58" s="42" t="str">
        <f t="shared" si="2"/>
        <v>ALICANTE</v>
      </c>
      <c r="F58" s="42">
        <f t="shared" si="9"/>
        <v>52704</v>
      </c>
      <c r="G58" s="42">
        <f t="shared" si="8"/>
        <v>75389</v>
      </c>
    </row>
    <row r="59" spans="1:7" x14ac:dyDescent="0.25">
      <c r="A59" s="42" t="str">
        <f t="shared" si="3"/>
        <v>SANTA CRUZ DE TENERIFE</v>
      </c>
      <c r="B59" s="41">
        <f t="shared" si="4"/>
        <v>1079023</v>
      </c>
      <c r="C59" s="41">
        <f t="shared" si="5"/>
        <v>1002766</v>
      </c>
      <c r="D59" s="41">
        <f t="shared" si="6"/>
        <v>4</v>
      </c>
      <c r="E59" s="42" t="str">
        <f t="shared" si="2"/>
        <v>AVILES</v>
      </c>
      <c r="F59" s="42">
        <f t="shared" si="9"/>
        <v>48502</v>
      </c>
      <c r="G59" s="42">
        <f t="shared" si="8"/>
        <v>56636</v>
      </c>
    </row>
    <row r="60" spans="1:7" x14ac:dyDescent="0.25">
      <c r="A60" s="42" t="str">
        <f t="shared" si="3"/>
        <v>SANTANDER</v>
      </c>
      <c r="B60" s="41">
        <f t="shared" si="4"/>
        <v>66454</v>
      </c>
      <c r="C60" s="41">
        <f t="shared" si="5"/>
        <v>65525</v>
      </c>
      <c r="D60" s="41">
        <f t="shared" si="6"/>
        <v>18</v>
      </c>
      <c r="E60" s="42" t="str">
        <f t="shared" si="2"/>
        <v>SEVILLA</v>
      </c>
      <c r="F60" s="42">
        <f t="shared" si="9"/>
        <v>47000</v>
      </c>
      <c r="G60" s="42">
        <f t="shared" si="8"/>
        <v>58720</v>
      </c>
    </row>
    <row r="61" spans="1:7" x14ac:dyDescent="0.25">
      <c r="A61" s="42" t="str">
        <f t="shared" si="3"/>
        <v>SEVILLA</v>
      </c>
      <c r="B61" s="41">
        <f t="shared" si="4"/>
        <v>47000</v>
      </c>
      <c r="C61" s="41">
        <f t="shared" si="5"/>
        <v>58720</v>
      </c>
      <c r="D61" s="41">
        <f t="shared" si="6"/>
        <v>23</v>
      </c>
      <c r="E61" s="42" t="str">
        <f t="shared" si="2"/>
        <v>PASAIA</v>
      </c>
      <c r="F61" s="42">
        <f t="shared" si="9"/>
        <v>43793</v>
      </c>
      <c r="G61" s="42">
        <f t="shared" si="8"/>
        <v>45696</v>
      </c>
    </row>
    <row r="62" spans="1:7" x14ac:dyDescent="0.25">
      <c r="A62" s="42" t="str">
        <f t="shared" si="3"/>
        <v>TARRAGONA</v>
      </c>
      <c r="B62" s="41">
        <f t="shared" si="4"/>
        <v>182826</v>
      </c>
      <c r="C62" s="41">
        <f t="shared" si="5"/>
        <v>180891</v>
      </c>
      <c r="D62" s="41">
        <f t="shared" si="6"/>
        <v>10</v>
      </c>
      <c r="E62" s="42" t="str">
        <f t="shared" si="2"/>
        <v>MELILLA</v>
      </c>
      <c r="F62" s="42">
        <f t="shared" si="9"/>
        <v>25814</v>
      </c>
      <c r="G62" s="42">
        <f t="shared" si="8"/>
        <v>31176</v>
      </c>
    </row>
    <row r="63" spans="1:7" x14ac:dyDescent="0.25">
      <c r="A63" s="42" t="str">
        <f t="shared" si="3"/>
        <v>VALENCIA</v>
      </c>
      <c r="B63" s="41">
        <f t="shared" si="4"/>
        <v>338248</v>
      </c>
      <c r="C63" s="41">
        <f t="shared" si="5"/>
        <v>253027</v>
      </c>
      <c r="D63" s="41">
        <f t="shared" si="6"/>
        <v>7</v>
      </c>
      <c r="E63" s="42" t="str">
        <f t="shared" si="2"/>
        <v>FERROL-SAN CIBRAO</v>
      </c>
      <c r="F63" s="42">
        <f t="shared" si="9"/>
        <v>21667</v>
      </c>
      <c r="G63" s="42">
        <f t="shared" si="8"/>
        <v>23520</v>
      </c>
    </row>
    <row r="64" spans="1:7" x14ac:dyDescent="0.25">
      <c r="A64" s="42" t="str">
        <f t="shared" si="3"/>
        <v>VIGO</v>
      </c>
      <c r="B64" s="41">
        <f t="shared" si="4"/>
        <v>405714</v>
      </c>
      <c r="C64" s="41">
        <f t="shared" si="5"/>
        <v>446725</v>
      </c>
      <c r="D64" s="41">
        <f t="shared" si="6"/>
        <v>6</v>
      </c>
      <c r="E64" s="42" t="str">
        <f t="shared" si="2"/>
        <v>MOTRIL</v>
      </c>
      <c r="F64" s="42">
        <f t="shared" si="9"/>
        <v>16677</v>
      </c>
      <c r="G64" s="42">
        <f t="shared" si="8"/>
        <v>18828</v>
      </c>
    </row>
    <row r="65" spans="1:7" x14ac:dyDescent="0.25">
      <c r="A65" s="42" t="str">
        <f t="shared" si="3"/>
        <v>VILAGARCIA</v>
      </c>
      <c r="B65" s="41">
        <f t="shared" si="4"/>
        <v>7884</v>
      </c>
      <c r="C65" s="41">
        <f t="shared" si="5"/>
        <v>10776</v>
      </c>
      <c r="D65" s="41">
        <f t="shared" si="6"/>
        <v>28</v>
      </c>
      <c r="E65" s="42" t="str">
        <f t="shared" si="2"/>
        <v>VILAGARCIA</v>
      </c>
      <c r="F65" s="42">
        <f t="shared" si="9"/>
        <v>7884</v>
      </c>
      <c r="G65" s="42">
        <f t="shared" si="8"/>
        <v>10776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22851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56</v>
      </c>
      <c r="E8" s="2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114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44</v>
      </c>
      <c r="B10" s="28">
        <v>6382</v>
      </c>
      <c r="C10" s="28">
        <v>0</v>
      </c>
      <c r="D10" s="28">
        <v>14646</v>
      </c>
      <c r="E10" s="28">
        <v>1978</v>
      </c>
      <c r="F10" s="13">
        <f t="shared" si="0"/>
        <v>-86.494606035777693</v>
      </c>
      <c r="G10" s="1"/>
      <c r="H10" s="1"/>
      <c r="I10" s="1"/>
    </row>
    <row r="11" spans="1:12" x14ac:dyDescent="0.25">
      <c r="A11" s="8" t="s">
        <v>45</v>
      </c>
      <c r="B11" s="27">
        <v>3562554</v>
      </c>
      <c r="C11" s="27">
        <v>3381749</v>
      </c>
      <c r="D11" s="27">
        <v>36629782</v>
      </c>
      <c r="E11" s="27">
        <v>40466097</v>
      </c>
      <c r="F11" s="10">
        <f t="shared" si="0"/>
        <v>10.47321275349114</v>
      </c>
      <c r="G11" s="1"/>
      <c r="H11" s="1"/>
      <c r="I11" s="1"/>
    </row>
    <row r="12" spans="1:12" x14ac:dyDescent="0.25">
      <c r="A12" s="11" t="s">
        <v>46</v>
      </c>
      <c r="B12" s="28">
        <v>4827</v>
      </c>
      <c r="C12" s="28">
        <v>43139</v>
      </c>
      <c r="D12" s="28">
        <v>170856</v>
      </c>
      <c r="E12" s="28">
        <v>1958587</v>
      </c>
      <c r="F12" s="13">
        <f t="shared" si="0"/>
        <v>1046.3378517582057</v>
      </c>
      <c r="G12" s="1"/>
      <c r="H12" s="1"/>
      <c r="I12" s="1"/>
    </row>
    <row r="13" spans="1:12" x14ac:dyDescent="0.25">
      <c r="A13" s="8" t="s">
        <v>47</v>
      </c>
      <c r="B13" s="27">
        <v>11424</v>
      </c>
      <c r="C13" s="27">
        <v>1410</v>
      </c>
      <c r="D13" s="27">
        <v>37672</v>
      </c>
      <c r="E13" s="27">
        <v>23758</v>
      </c>
      <c r="F13" s="10">
        <f t="shared" si="0"/>
        <v>-36.934593331917604</v>
      </c>
      <c r="G13" s="1"/>
      <c r="H13" s="1"/>
      <c r="I13" s="1"/>
    </row>
    <row r="14" spans="1:12" x14ac:dyDescent="0.25">
      <c r="A14" s="11" t="s">
        <v>48</v>
      </c>
      <c r="B14" s="28">
        <v>1037656</v>
      </c>
      <c r="C14" s="28">
        <v>1082344</v>
      </c>
      <c r="D14" s="28">
        <v>10924889</v>
      </c>
      <c r="E14" s="28">
        <v>12180215</v>
      </c>
      <c r="F14" s="13">
        <f t="shared" si="0"/>
        <v>11.490514915071444</v>
      </c>
      <c r="G14" s="1"/>
      <c r="H14" s="1"/>
      <c r="I14" s="1"/>
    </row>
    <row r="15" spans="1:12" x14ac:dyDescent="0.25">
      <c r="A15" s="8" t="s">
        <v>49</v>
      </c>
      <c r="B15" s="27">
        <v>114051</v>
      </c>
      <c r="C15" s="27">
        <v>122165</v>
      </c>
      <c r="D15" s="27">
        <v>1139790</v>
      </c>
      <c r="E15" s="27">
        <v>1113058</v>
      </c>
      <c r="F15" s="10">
        <f t="shared" si="0"/>
        <v>-2.3453443178129305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0</v>
      </c>
      <c r="D16" s="28">
        <v>21812</v>
      </c>
      <c r="E16" s="28">
        <v>2230</v>
      </c>
      <c r="F16" s="13">
        <f t="shared" si="0"/>
        <v>-89.776269943150567</v>
      </c>
      <c r="G16" s="1"/>
      <c r="H16" s="1"/>
      <c r="I16" s="1"/>
    </row>
    <row r="17" spans="1:9" x14ac:dyDescent="0.25">
      <c r="A17" s="8" t="s">
        <v>51</v>
      </c>
      <c r="B17" s="27">
        <v>1241</v>
      </c>
      <c r="C17" s="27">
        <v>19</v>
      </c>
      <c r="D17" s="27">
        <v>14010</v>
      </c>
      <c r="E17" s="27">
        <v>1247</v>
      </c>
      <c r="F17" s="10">
        <f t="shared" si="0"/>
        <v>-91.099214846538189</v>
      </c>
      <c r="G17" s="1"/>
      <c r="H17" s="1"/>
      <c r="I17" s="1"/>
    </row>
    <row r="18" spans="1:9" x14ac:dyDescent="0.25">
      <c r="A18" s="11" t="s">
        <v>52</v>
      </c>
      <c r="B18" s="28">
        <v>51309</v>
      </c>
      <c r="C18" s="28">
        <v>133748</v>
      </c>
      <c r="D18" s="28">
        <v>858674</v>
      </c>
      <c r="E18" s="28">
        <v>936384</v>
      </c>
      <c r="F18" s="13">
        <f t="shared" si="0"/>
        <v>9.0500003493758925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3556</v>
      </c>
      <c r="C20" s="28">
        <v>6708</v>
      </c>
      <c r="D20" s="28">
        <v>167540</v>
      </c>
      <c r="E20" s="28">
        <v>262300</v>
      </c>
      <c r="F20" s="13">
        <f t="shared" si="0"/>
        <v>56.559627551629461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841521</v>
      </c>
      <c r="C22" s="28">
        <v>922679</v>
      </c>
      <c r="D22" s="28">
        <v>10013661</v>
      </c>
      <c r="E22" s="28">
        <v>10997442</v>
      </c>
      <c r="F22" s="13">
        <f t="shared" si="0"/>
        <v>9.8243889023205355</v>
      </c>
      <c r="G22" s="1"/>
      <c r="H22" s="1"/>
      <c r="I22" s="1"/>
    </row>
    <row r="23" spans="1:9" x14ac:dyDescent="0.25">
      <c r="A23" s="8" t="s">
        <v>57</v>
      </c>
      <c r="B23" s="27">
        <v>465170</v>
      </c>
      <c r="C23" s="27">
        <v>211191</v>
      </c>
      <c r="D23" s="27">
        <v>3532855</v>
      </c>
      <c r="E23" s="27">
        <v>2275355</v>
      </c>
      <c r="F23" s="10">
        <f t="shared" si="0"/>
        <v>-35.594441322952676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238</v>
      </c>
      <c r="D24" s="28">
        <v>602</v>
      </c>
      <c r="E24" s="28">
        <v>10769</v>
      </c>
      <c r="F24" s="13">
        <f t="shared" si="0"/>
        <v>1688.8704318936877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10</v>
      </c>
      <c r="E25" s="2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60</v>
      </c>
      <c r="B26" s="28">
        <v>7</v>
      </c>
      <c r="C26" s="28">
        <v>2</v>
      </c>
      <c r="D26" s="28">
        <v>7699</v>
      </c>
      <c r="E26" s="28">
        <v>9</v>
      </c>
      <c r="F26" s="13">
        <f t="shared" si="0"/>
        <v>-99.883101701519678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25380</v>
      </c>
      <c r="C28" s="28">
        <v>13770</v>
      </c>
      <c r="D28" s="28">
        <v>335698</v>
      </c>
      <c r="E28" s="28">
        <v>368354</v>
      </c>
      <c r="F28" s="13">
        <f t="shared" si="0"/>
        <v>9.7277910502892411</v>
      </c>
      <c r="G28" s="1"/>
      <c r="H28" s="1"/>
      <c r="I28" s="1"/>
    </row>
    <row r="29" spans="1:9" x14ac:dyDescent="0.25">
      <c r="A29" s="8" t="s">
        <v>63</v>
      </c>
      <c r="B29" s="27">
        <v>700</v>
      </c>
      <c r="C29" s="27">
        <v>1940</v>
      </c>
      <c r="D29" s="27">
        <v>21853</v>
      </c>
      <c r="E29" s="27">
        <v>13288</v>
      </c>
      <c r="F29" s="10">
        <f t="shared" si="0"/>
        <v>-39.193703381686724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4785</v>
      </c>
      <c r="D30" s="28">
        <v>0</v>
      </c>
      <c r="E30" s="28">
        <v>4905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239435</v>
      </c>
      <c r="C31" s="27">
        <v>422518</v>
      </c>
      <c r="D31" s="27">
        <v>2712163</v>
      </c>
      <c r="E31" s="27">
        <v>3828094</v>
      </c>
      <c r="F31" s="10">
        <f t="shared" si="0"/>
        <v>41.145425256520355</v>
      </c>
      <c r="G31" s="1"/>
      <c r="H31" s="1"/>
      <c r="I31" s="1"/>
    </row>
    <row r="32" spans="1:9" x14ac:dyDescent="0.25">
      <c r="A32" s="11" t="s">
        <v>66</v>
      </c>
      <c r="B32" s="28">
        <v>1073558</v>
      </c>
      <c r="C32" s="28">
        <v>1473240</v>
      </c>
      <c r="D32" s="28">
        <v>11037218</v>
      </c>
      <c r="E32" s="28">
        <v>14343213</v>
      </c>
      <c r="F32" s="13">
        <f t="shared" si="0"/>
        <v>29.953154862031369</v>
      </c>
      <c r="G32" s="1"/>
      <c r="H32" s="1"/>
      <c r="I32" s="1"/>
    </row>
    <row r="33" spans="1:9" x14ac:dyDescent="0.25">
      <c r="A33" s="8" t="s">
        <v>67</v>
      </c>
      <c r="B33" s="27">
        <v>9581</v>
      </c>
      <c r="C33" s="27">
        <v>10916</v>
      </c>
      <c r="D33" s="27">
        <v>162212</v>
      </c>
      <c r="E33" s="27">
        <v>142293</v>
      </c>
      <c r="F33" s="10">
        <f t="shared" si="0"/>
        <v>-12.279609400044393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8012</v>
      </c>
      <c r="D34" s="28">
        <v>0</v>
      </c>
      <c r="E34" s="28">
        <v>37771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7448352</v>
      </c>
      <c r="C35" s="15">
        <f t="shared" ref="C35:E35" si="1">SUM(C7:C34)</f>
        <v>7840573</v>
      </c>
      <c r="D35" s="15">
        <f t="shared" si="1"/>
        <v>77826663</v>
      </c>
      <c r="E35" s="15">
        <f t="shared" si="1"/>
        <v>88967347</v>
      </c>
      <c r="F35" s="16">
        <f t="shared" si="0"/>
        <v>14.31473941006567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22851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40466097</v>
      </c>
      <c r="G38" s="42">
        <f>LOOKUP(E38,$A$38:$A$65,$C$38:$C$65)</f>
        <v>36629782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56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14343213</v>
      </c>
      <c r="G39" s="42">
        <f t="shared" ref="G39:G65" si="8">LOOKUP(E39,$A$38:$A$65,$C$38:$C$65)</f>
        <v>11037218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114</v>
      </c>
      <c r="D40" s="41">
        <f t="shared" si="6"/>
        <v>28</v>
      </c>
      <c r="E40" s="42" t="str">
        <f t="shared" si="2"/>
        <v>BARCELONA</v>
      </c>
      <c r="F40" s="42">
        <f t="shared" si="7"/>
        <v>12180215</v>
      </c>
      <c r="G40" s="42">
        <f t="shared" si="8"/>
        <v>10924889</v>
      </c>
    </row>
    <row r="41" spans="1:9" x14ac:dyDescent="0.25">
      <c r="A41" s="42" t="str">
        <f t="shared" si="3"/>
        <v>AVILES</v>
      </c>
      <c r="B41" s="41">
        <f t="shared" si="4"/>
        <v>1978</v>
      </c>
      <c r="C41" s="41">
        <f t="shared" si="5"/>
        <v>14646</v>
      </c>
      <c r="D41" s="41">
        <f t="shared" si="6"/>
        <v>19</v>
      </c>
      <c r="E41" s="42" t="str">
        <f t="shared" si="2"/>
        <v>LAS PALMAS</v>
      </c>
      <c r="F41" s="42">
        <f t="shared" si="7"/>
        <v>10997442</v>
      </c>
      <c r="G41" s="42">
        <f t="shared" si="8"/>
        <v>10013661</v>
      </c>
    </row>
    <row r="42" spans="1:9" x14ac:dyDescent="0.25">
      <c r="A42" s="42" t="str">
        <f t="shared" si="3"/>
        <v>BAHIA DE ALGECIRAS</v>
      </c>
      <c r="B42" s="41">
        <f t="shared" si="4"/>
        <v>40466097</v>
      </c>
      <c r="C42" s="41">
        <f t="shared" si="5"/>
        <v>36629782</v>
      </c>
      <c r="D42" s="41">
        <f t="shared" si="6"/>
        <v>1</v>
      </c>
      <c r="E42" s="42" t="str">
        <f t="shared" si="2"/>
        <v>TARRAGONA</v>
      </c>
      <c r="F42" s="42">
        <f t="shared" si="7"/>
        <v>3828094</v>
      </c>
      <c r="G42" s="42">
        <f t="shared" si="8"/>
        <v>2712163</v>
      </c>
    </row>
    <row r="43" spans="1:9" x14ac:dyDescent="0.25">
      <c r="A43" s="42" t="str">
        <f t="shared" si="3"/>
        <v>BAHIA DE CADIZ</v>
      </c>
      <c r="B43" s="41">
        <f t="shared" si="4"/>
        <v>1958587</v>
      </c>
      <c r="C43" s="41">
        <f t="shared" si="5"/>
        <v>170856</v>
      </c>
      <c r="D43" s="41">
        <f t="shared" si="6"/>
        <v>7</v>
      </c>
      <c r="E43" s="42" t="str">
        <f t="shared" si="2"/>
        <v>MALAGA</v>
      </c>
      <c r="F43" s="42">
        <f t="shared" si="7"/>
        <v>2275355</v>
      </c>
      <c r="G43" s="42">
        <f t="shared" si="8"/>
        <v>3532855</v>
      </c>
    </row>
    <row r="44" spans="1:9" x14ac:dyDescent="0.25">
      <c r="A44" s="42" t="str">
        <f t="shared" si="3"/>
        <v>BALEARES</v>
      </c>
      <c r="B44" s="41">
        <f t="shared" si="4"/>
        <v>23758</v>
      </c>
      <c r="C44" s="41">
        <f t="shared" si="5"/>
        <v>37672</v>
      </c>
      <c r="D44" s="41">
        <f t="shared" si="6"/>
        <v>14</v>
      </c>
      <c r="E44" s="42" t="str">
        <f t="shared" si="2"/>
        <v>BAHIA DE CADIZ</v>
      </c>
      <c r="F44" s="42">
        <f t="shared" si="7"/>
        <v>1958587</v>
      </c>
      <c r="G44" s="42">
        <f t="shared" si="8"/>
        <v>170856</v>
      </c>
    </row>
    <row r="45" spans="1:9" x14ac:dyDescent="0.25">
      <c r="A45" s="42" t="str">
        <f t="shared" si="3"/>
        <v>BARCELONA</v>
      </c>
      <c r="B45" s="41">
        <f t="shared" si="4"/>
        <v>12180215</v>
      </c>
      <c r="C45" s="41">
        <f t="shared" si="5"/>
        <v>10924889</v>
      </c>
      <c r="D45" s="41">
        <f t="shared" si="6"/>
        <v>3</v>
      </c>
      <c r="E45" s="42" t="str">
        <f t="shared" si="2"/>
        <v>BILBAO</v>
      </c>
      <c r="F45" s="42">
        <f t="shared" si="7"/>
        <v>1113058</v>
      </c>
      <c r="G45" s="42">
        <f t="shared" si="8"/>
        <v>1139790</v>
      </c>
    </row>
    <row r="46" spans="1:9" x14ac:dyDescent="0.25">
      <c r="A46" s="42" t="str">
        <f t="shared" si="3"/>
        <v>BILBAO</v>
      </c>
      <c r="B46" s="41">
        <f t="shared" si="4"/>
        <v>1113058</v>
      </c>
      <c r="C46" s="41">
        <f t="shared" si="5"/>
        <v>1139790</v>
      </c>
      <c r="D46" s="41">
        <f t="shared" si="6"/>
        <v>8</v>
      </c>
      <c r="E46" s="42" t="str">
        <f t="shared" si="2"/>
        <v>CEUTA</v>
      </c>
      <c r="F46" s="42">
        <f t="shared" si="7"/>
        <v>936384</v>
      </c>
      <c r="G46" s="42">
        <f t="shared" si="8"/>
        <v>858674</v>
      </c>
    </row>
    <row r="47" spans="1:9" x14ac:dyDescent="0.25">
      <c r="A47" s="42" t="str">
        <f t="shared" si="3"/>
        <v>CARTAGENA</v>
      </c>
      <c r="B47" s="41">
        <f t="shared" si="4"/>
        <v>2230</v>
      </c>
      <c r="C47" s="41">
        <f t="shared" si="5"/>
        <v>21812</v>
      </c>
      <c r="D47" s="41">
        <f t="shared" si="6"/>
        <v>18</v>
      </c>
      <c r="E47" s="42" t="str">
        <f t="shared" si="2"/>
        <v>SANTA CRUZ DE TENERIFE</v>
      </c>
      <c r="F47" s="42">
        <f t="shared" si="7"/>
        <v>368354</v>
      </c>
      <c r="G47" s="42">
        <f t="shared" si="8"/>
        <v>335698</v>
      </c>
    </row>
    <row r="48" spans="1:9" x14ac:dyDescent="0.25">
      <c r="A48" s="42" t="str">
        <f t="shared" si="3"/>
        <v>CASTELLON</v>
      </c>
      <c r="B48" s="41">
        <f t="shared" si="4"/>
        <v>1247</v>
      </c>
      <c r="C48" s="41">
        <f t="shared" si="5"/>
        <v>14010</v>
      </c>
      <c r="D48" s="41">
        <f t="shared" si="6"/>
        <v>20</v>
      </c>
      <c r="E48" s="42" t="str">
        <f t="shared" si="2"/>
        <v>GIJON</v>
      </c>
      <c r="F48" s="42">
        <f t="shared" si="7"/>
        <v>262300</v>
      </c>
      <c r="G48" s="42">
        <f t="shared" si="8"/>
        <v>167540</v>
      </c>
    </row>
    <row r="49" spans="1:7" x14ac:dyDescent="0.25">
      <c r="A49" s="42" t="str">
        <f t="shared" si="3"/>
        <v>CEUTA</v>
      </c>
      <c r="B49" s="41">
        <f t="shared" si="4"/>
        <v>936384</v>
      </c>
      <c r="C49" s="41">
        <f t="shared" si="5"/>
        <v>858674</v>
      </c>
      <c r="D49" s="41">
        <f t="shared" si="6"/>
        <v>9</v>
      </c>
      <c r="E49" s="42" t="str">
        <f t="shared" si="2"/>
        <v>VIGO</v>
      </c>
      <c r="F49" s="42">
        <f t="shared" si="7"/>
        <v>142293</v>
      </c>
      <c r="G49" s="42">
        <f t="shared" si="8"/>
        <v>162212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37771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262300</v>
      </c>
      <c r="C51" s="41">
        <f t="shared" si="5"/>
        <v>167540</v>
      </c>
      <c r="D51" s="41">
        <f t="shared" si="6"/>
        <v>11</v>
      </c>
      <c r="E51" s="42" t="str">
        <f t="shared" si="2"/>
        <v>BALEARES</v>
      </c>
      <c r="F51" s="42">
        <f t="shared" si="7"/>
        <v>23758</v>
      </c>
      <c r="G51" s="42">
        <f t="shared" si="8"/>
        <v>37672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13288</v>
      </c>
      <c r="G52" s="42">
        <f t="shared" si="8"/>
        <v>21853</v>
      </c>
    </row>
    <row r="53" spans="1:7" x14ac:dyDescent="0.25">
      <c r="A53" s="42" t="str">
        <f t="shared" si="3"/>
        <v>LAS PALMAS</v>
      </c>
      <c r="B53" s="41">
        <f t="shared" si="4"/>
        <v>10997442</v>
      </c>
      <c r="C53" s="41">
        <f t="shared" si="5"/>
        <v>10013661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10769</v>
      </c>
      <c r="G53" s="42">
        <f t="shared" si="8"/>
        <v>602</v>
      </c>
    </row>
    <row r="54" spans="1:7" x14ac:dyDescent="0.25">
      <c r="A54" s="42" t="str">
        <f t="shared" si="3"/>
        <v>MALAGA</v>
      </c>
      <c r="B54" s="41">
        <f t="shared" si="4"/>
        <v>2275355</v>
      </c>
      <c r="C54" s="41">
        <f t="shared" si="5"/>
        <v>3532855</v>
      </c>
      <c r="D54" s="41">
        <f t="shared" si="6"/>
        <v>6</v>
      </c>
      <c r="E54" s="42" t="str">
        <f t="shared" si="2"/>
        <v>SEVILLA</v>
      </c>
      <c r="F54" s="42">
        <f t="shared" si="7"/>
        <v>4905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10769</v>
      </c>
      <c r="C55" s="41">
        <f t="shared" si="5"/>
        <v>602</v>
      </c>
      <c r="D55" s="41">
        <f t="shared" si="6"/>
        <v>16</v>
      </c>
      <c r="E55" s="42" t="str">
        <f t="shared" si="2"/>
        <v>CARTAGENA</v>
      </c>
      <c r="F55" s="42">
        <f t="shared" ref="F55:F65" si="9">LOOKUP(E55,$A$38:$A$65,$B$38:$B$65)</f>
        <v>2230</v>
      </c>
      <c r="G55" s="42">
        <f t="shared" si="8"/>
        <v>21812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10</v>
      </c>
      <c r="D56" s="41">
        <f t="shared" si="6"/>
        <v>28</v>
      </c>
      <c r="E56" s="42" t="str">
        <f t="shared" si="2"/>
        <v>AVILES</v>
      </c>
      <c r="F56" s="42">
        <f t="shared" si="9"/>
        <v>1978</v>
      </c>
      <c r="G56" s="42">
        <f t="shared" si="8"/>
        <v>14646</v>
      </c>
    </row>
    <row r="57" spans="1:7" x14ac:dyDescent="0.25">
      <c r="A57" s="42" t="str">
        <f t="shared" si="3"/>
        <v>MOTRIL</v>
      </c>
      <c r="B57" s="41">
        <f t="shared" si="4"/>
        <v>9</v>
      </c>
      <c r="C57" s="41">
        <f t="shared" si="5"/>
        <v>7699</v>
      </c>
      <c r="D57" s="41">
        <f t="shared" si="6"/>
        <v>21</v>
      </c>
      <c r="E57" s="42" t="str">
        <f t="shared" si="2"/>
        <v>CASTELLON</v>
      </c>
      <c r="F57" s="42">
        <f t="shared" si="9"/>
        <v>1247</v>
      </c>
      <c r="G57" s="42">
        <f t="shared" si="8"/>
        <v>14010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9</v>
      </c>
      <c r="G58" s="42">
        <f t="shared" si="8"/>
        <v>7699</v>
      </c>
    </row>
    <row r="59" spans="1:7" x14ac:dyDescent="0.25">
      <c r="A59" s="42" t="str">
        <f t="shared" si="3"/>
        <v>SANTA CRUZ DE TENERIFE</v>
      </c>
      <c r="B59" s="41">
        <f t="shared" si="4"/>
        <v>368354</v>
      </c>
      <c r="C59" s="41">
        <f t="shared" si="5"/>
        <v>335698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13288</v>
      </c>
      <c r="C60" s="41">
        <f t="shared" si="5"/>
        <v>21853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4905</v>
      </c>
      <c r="C61" s="41">
        <f t="shared" si="5"/>
        <v>0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3828094</v>
      </c>
      <c r="C62" s="41">
        <f t="shared" si="5"/>
        <v>2712163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14343213</v>
      </c>
      <c r="C63" s="41">
        <f t="shared" si="5"/>
        <v>11037218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142293</v>
      </c>
      <c r="C64" s="41">
        <f t="shared" si="5"/>
        <v>162212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37771</v>
      </c>
      <c r="C65" s="41">
        <f t="shared" si="5"/>
        <v>0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22851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56</v>
      </c>
      <c r="E8" s="30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3562509</v>
      </c>
      <c r="C11" s="29">
        <v>3376142</v>
      </c>
      <c r="D11" s="29">
        <v>36479029</v>
      </c>
      <c r="E11" s="29">
        <v>40293292</v>
      </c>
      <c r="F11" s="10">
        <f t="shared" si="0"/>
        <v>10.456043114524789</v>
      </c>
      <c r="G11" s="1"/>
      <c r="H11" s="1"/>
      <c r="I11" s="1"/>
    </row>
    <row r="12" spans="1:12" x14ac:dyDescent="0.25">
      <c r="A12" s="11" t="s">
        <v>46</v>
      </c>
      <c r="B12" s="30">
        <v>4827</v>
      </c>
      <c r="C12" s="30">
        <v>0</v>
      </c>
      <c r="D12" s="30">
        <v>99536</v>
      </c>
      <c r="E12" s="30">
        <v>41242</v>
      </c>
      <c r="F12" s="13">
        <f t="shared" si="0"/>
        <v>-58.565745057064781</v>
      </c>
      <c r="G12" s="1"/>
      <c r="H12" s="1"/>
      <c r="I12" s="1"/>
    </row>
    <row r="13" spans="1:12" x14ac:dyDescent="0.25">
      <c r="A13" s="8" t="s">
        <v>47</v>
      </c>
      <c r="B13" s="29">
        <v>134</v>
      </c>
      <c r="C13" s="29">
        <v>55</v>
      </c>
      <c r="D13" s="29">
        <v>4430</v>
      </c>
      <c r="E13" s="29">
        <v>3264</v>
      </c>
      <c r="F13" s="10">
        <f t="shared" si="0"/>
        <v>-26.32054176072235</v>
      </c>
      <c r="G13" s="1"/>
      <c r="H13" s="1"/>
      <c r="I13" s="1"/>
    </row>
    <row r="14" spans="1:12" x14ac:dyDescent="0.25">
      <c r="A14" s="11" t="s">
        <v>48</v>
      </c>
      <c r="B14" s="30">
        <v>1008960</v>
      </c>
      <c r="C14" s="30">
        <v>1036294</v>
      </c>
      <c r="D14" s="30">
        <v>10236342</v>
      </c>
      <c r="E14" s="30">
        <v>11629345</v>
      </c>
      <c r="F14" s="13">
        <f t="shared" si="0"/>
        <v>13.608406206045089</v>
      </c>
      <c r="G14" s="1"/>
      <c r="H14" s="1"/>
      <c r="I14" s="1"/>
    </row>
    <row r="15" spans="1:12" x14ac:dyDescent="0.25">
      <c r="A15" s="8" t="s">
        <v>49</v>
      </c>
      <c r="B15" s="29">
        <v>7486</v>
      </c>
      <c r="C15" s="29">
        <v>17335</v>
      </c>
      <c r="D15" s="29">
        <v>136757</v>
      </c>
      <c r="E15" s="29">
        <v>78012</v>
      </c>
      <c r="F15" s="10">
        <f t="shared" si="0"/>
        <v>-42.955753636011316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0</v>
      </c>
      <c r="D17" s="29">
        <v>2010</v>
      </c>
      <c r="E17" s="29">
        <v>1247</v>
      </c>
      <c r="F17" s="10">
        <f t="shared" si="0"/>
        <v>-37.960199004975124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276</v>
      </c>
      <c r="E18" s="30">
        <v>821</v>
      </c>
      <c r="F18" s="17">
        <f t="shared" si="0"/>
        <v>197.463768115942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831650</v>
      </c>
      <c r="C22" s="30">
        <v>907103</v>
      </c>
      <c r="D22" s="30">
        <v>9691093</v>
      </c>
      <c r="E22" s="30">
        <v>10872480</v>
      </c>
      <c r="F22" s="13">
        <f t="shared" si="0"/>
        <v>12.19044126395238</v>
      </c>
      <c r="G22" s="1"/>
      <c r="H22" s="1"/>
      <c r="I22" s="1"/>
    </row>
    <row r="23" spans="1:9" x14ac:dyDescent="0.25">
      <c r="A23" s="8" t="s">
        <v>57</v>
      </c>
      <c r="B23" s="29">
        <v>465170</v>
      </c>
      <c r="C23" s="29">
        <v>211191</v>
      </c>
      <c r="D23" s="29">
        <v>3531602</v>
      </c>
      <c r="E23" s="29">
        <v>2275355</v>
      </c>
      <c r="F23" s="10">
        <f t="shared" si="0"/>
        <v>-35.571590456682259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29</v>
      </c>
      <c r="D24" s="30">
        <v>335</v>
      </c>
      <c r="E24" s="30">
        <v>10348</v>
      </c>
      <c r="F24" s="13">
        <f t="shared" si="0"/>
        <v>2988.9552238805968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5</v>
      </c>
      <c r="C26" s="30">
        <v>0</v>
      </c>
      <c r="D26" s="30">
        <v>10</v>
      </c>
      <c r="E26" s="30">
        <v>5</v>
      </c>
      <c r="F26" s="13">
        <f t="shared" si="0"/>
        <v>-50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20973</v>
      </c>
      <c r="C28" s="30">
        <v>9842</v>
      </c>
      <c r="D28" s="30">
        <v>301817</v>
      </c>
      <c r="E28" s="30">
        <v>327137</v>
      </c>
      <c r="F28" s="13">
        <f t="shared" si="0"/>
        <v>8.3891894757419294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6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0</v>
      </c>
      <c r="C31" s="29">
        <v>245</v>
      </c>
      <c r="D31" s="29">
        <v>12528</v>
      </c>
      <c r="E31" s="29">
        <v>2349</v>
      </c>
      <c r="F31" s="10">
        <f t="shared" si="0"/>
        <v>-81.25</v>
      </c>
      <c r="G31" s="1"/>
      <c r="H31" s="1"/>
      <c r="I31" s="1"/>
    </row>
    <row r="32" spans="1:9" x14ac:dyDescent="0.25">
      <c r="A32" s="11" t="s">
        <v>66</v>
      </c>
      <c r="B32" s="30">
        <v>1065159</v>
      </c>
      <c r="C32" s="30">
        <v>1472600</v>
      </c>
      <c r="D32" s="30">
        <v>10934856</v>
      </c>
      <c r="E32" s="30">
        <v>14310282</v>
      </c>
      <c r="F32" s="13">
        <f t="shared" si="0"/>
        <v>30.868499777226134</v>
      </c>
      <c r="G32" s="1"/>
      <c r="H32" s="1"/>
      <c r="I32" s="1"/>
    </row>
    <row r="33" spans="1:9" x14ac:dyDescent="0.25">
      <c r="A33" s="8" t="s">
        <v>67</v>
      </c>
      <c r="B33" s="29">
        <v>4288</v>
      </c>
      <c r="C33" s="29">
        <v>4517</v>
      </c>
      <c r="D33" s="29">
        <v>46682</v>
      </c>
      <c r="E33" s="29">
        <v>32973</v>
      </c>
      <c r="F33" s="10">
        <f t="shared" si="0"/>
        <v>-29.366779486740072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6971161</v>
      </c>
      <c r="C35" s="15">
        <f t="shared" ref="C35:E35" si="1">SUM(C7:C34)</f>
        <v>7035353</v>
      </c>
      <c r="D35" s="15">
        <f t="shared" si="1"/>
        <v>71477365</v>
      </c>
      <c r="E35" s="15">
        <f t="shared" si="1"/>
        <v>79878272</v>
      </c>
      <c r="F35" s="16">
        <f t="shared" si="0"/>
        <v>11.753241043510769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40293292</v>
      </c>
      <c r="G38" s="42">
        <f>LOOKUP(E38,$A$38:$A$65,$C$38:$C$65)</f>
        <v>36479029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56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14310282</v>
      </c>
      <c r="G39" s="42">
        <f t="shared" ref="G39:G65" si="8">LOOKUP(E39,$A$38:$A$65,$C$38:$C$65)</f>
        <v>10934856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11629345</v>
      </c>
      <c r="G40" s="42">
        <f t="shared" si="8"/>
        <v>10236342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10872480</v>
      </c>
      <c r="G41" s="42">
        <f t="shared" si="8"/>
        <v>9691093</v>
      </c>
    </row>
    <row r="42" spans="1:9" x14ac:dyDescent="0.25">
      <c r="A42" s="42" t="str">
        <f t="shared" si="3"/>
        <v>BAHIA DE ALGECIRAS</v>
      </c>
      <c r="B42" s="41">
        <f t="shared" si="4"/>
        <v>40293292</v>
      </c>
      <c r="C42" s="41">
        <f t="shared" si="5"/>
        <v>36479029</v>
      </c>
      <c r="D42" s="41">
        <f t="shared" si="6"/>
        <v>1</v>
      </c>
      <c r="E42" s="42" t="str">
        <f t="shared" si="2"/>
        <v>MALAGA</v>
      </c>
      <c r="F42" s="42">
        <f t="shared" si="7"/>
        <v>2275355</v>
      </c>
      <c r="G42" s="42">
        <f t="shared" si="8"/>
        <v>3531602</v>
      </c>
    </row>
    <row r="43" spans="1:9" x14ac:dyDescent="0.25">
      <c r="A43" s="42" t="str">
        <f t="shared" si="3"/>
        <v>BAHIA DE CADIZ</v>
      </c>
      <c r="B43" s="41">
        <f t="shared" si="4"/>
        <v>41242</v>
      </c>
      <c r="C43" s="41">
        <f t="shared" si="5"/>
        <v>99536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327137</v>
      </c>
      <c r="G43" s="42">
        <f t="shared" si="8"/>
        <v>301817</v>
      </c>
    </row>
    <row r="44" spans="1:9" x14ac:dyDescent="0.25">
      <c r="A44" s="42" t="str">
        <f t="shared" si="3"/>
        <v>BALEARES</v>
      </c>
      <c r="B44" s="41">
        <f t="shared" si="4"/>
        <v>3264</v>
      </c>
      <c r="C44" s="41">
        <f t="shared" si="5"/>
        <v>4430</v>
      </c>
      <c r="D44" s="41">
        <f t="shared" si="6"/>
        <v>11</v>
      </c>
      <c r="E44" s="42" t="str">
        <f t="shared" si="2"/>
        <v>BILBAO</v>
      </c>
      <c r="F44" s="42">
        <f t="shared" si="7"/>
        <v>78012</v>
      </c>
      <c r="G44" s="42">
        <f t="shared" si="8"/>
        <v>136757</v>
      </c>
    </row>
    <row r="45" spans="1:9" x14ac:dyDescent="0.25">
      <c r="A45" s="42" t="str">
        <f t="shared" si="3"/>
        <v>BARCELONA</v>
      </c>
      <c r="B45" s="41">
        <f t="shared" si="4"/>
        <v>11629345</v>
      </c>
      <c r="C45" s="41">
        <f t="shared" si="5"/>
        <v>10236342</v>
      </c>
      <c r="D45" s="41">
        <f t="shared" si="6"/>
        <v>3</v>
      </c>
      <c r="E45" s="42" t="str">
        <f t="shared" si="2"/>
        <v>BAHIA DE CADIZ</v>
      </c>
      <c r="F45" s="42">
        <f t="shared" si="7"/>
        <v>41242</v>
      </c>
      <c r="G45" s="42">
        <f t="shared" si="8"/>
        <v>99536</v>
      </c>
    </row>
    <row r="46" spans="1:9" x14ac:dyDescent="0.25">
      <c r="A46" s="42" t="str">
        <f t="shared" si="3"/>
        <v>BILBAO</v>
      </c>
      <c r="B46" s="41">
        <f t="shared" si="4"/>
        <v>78012</v>
      </c>
      <c r="C46" s="41">
        <f t="shared" si="5"/>
        <v>136757</v>
      </c>
      <c r="D46" s="41">
        <f t="shared" si="6"/>
        <v>7</v>
      </c>
      <c r="E46" s="42" t="str">
        <f t="shared" si="2"/>
        <v>VIGO</v>
      </c>
      <c r="F46" s="42">
        <f t="shared" si="7"/>
        <v>32973</v>
      </c>
      <c r="G46" s="42">
        <f t="shared" si="8"/>
        <v>46682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10348</v>
      </c>
      <c r="G47" s="42">
        <f t="shared" si="8"/>
        <v>335</v>
      </c>
    </row>
    <row r="48" spans="1:9" x14ac:dyDescent="0.25">
      <c r="A48" s="42" t="str">
        <f t="shared" si="3"/>
        <v>CASTELLON</v>
      </c>
      <c r="B48" s="41">
        <f t="shared" si="4"/>
        <v>1247</v>
      </c>
      <c r="C48" s="41">
        <f t="shared" si="5"/>
        <v>2010</v>
      </c>
      <c r="D48" s="41">
        <f t="shared" si="6"/>
        <v>13</v>
      </c>
      <c r="E48" s="42" t="str">
        <f t="shared" si="2"/>
        <v>BALEARES</v>
      </c>
      <c r="F48" s="42">
        <f t="shared" si="7"/>
        <v>3264</v>
      </c>
      <c r="G48" s="42">
        <f t="shared" si="8"/>
        <v>4430</v>
      </c>
    </row>
    <row r="49" spans="1:7" x14ac:dyDescent="0.25">
      <c r="A49" s="42" t="str">
        <f t="shared" si="3"/>
        <v>CEUTA</v>
      </c>
      <c r="B49" s="41">
        <f t="shared" si="4"/>
        <v>821</v>
      </c>
      <c r="C49" s="41">
        <f t="shared" si="5"/>
        <v>276</v>
      </c>
      <c r="D49" s="41">
        <f t="shared" si="6"/>
        <v>14</v>
      </c>
      <c r="E49" s="42" t="str">
        <f t="shared" si="2"/>
        <v>TARRAGONA</v>
      </c>
      <c r="F49" s="42">
        <f t="shared" si="7"/>
        <v>2349</v>
      </c>
      <c r="G49" s="42">
        <f t="shared" si="8"/>
        <v>12528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1247</v>
      </c>
      <c r="G50" s="42">
        <f t="shared" si="8"/>
        <v>2010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821</v>
      </c>
      <c r="G51" s="42">
        <f t="shared" si="8"/>
        <v>276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120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10872480</v>
      </c>
      <c r="C53" s="41">
        <f t="shared" si="5"/>
        <v>9691093</v>
      </c>
      <c r="D53" s="41">
        <f t="shared" si="6"/>
        <v>4</v>
      </c>
      <c r="E53" s="42" t="str">
        <f t="shared" si="2"/>
        <v>MOTRIL</v>
      </c>
      <c r="F53" s="42">
        <f t="shared" si="7"/>
        <v>5</v>
      </c>
      <c r="G53" s="42">
        <f t="shared" si="8"/>
        <v>10</v>
      </c>
    </row>
    <row r="54" spans="1:7" x14ac:dyDescent="0.25">
      <c r="A54" s="42" t="str">
        <f t="shared" si="3"/>
        <v>MALAGA</v>
      </c>
      <c r="B54" s="41">
        <f t="shared" si="4"/>
        <v>2275355</v>
      </c>
      <c r="C54" s="41">
        <f t="shared" si="5"/>
        <v>3531602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10348</v>
      </c>
      <c r="C55" s="41">
        <f t="shared" si="5"/>
        <v>335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10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327137</v>
      </c>
      <c r="C59" s="41">
        <f t="shared" si="5"/>
        <v>301817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6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2349</v>
      </c>
      <c r="C62" s="41">
        <f t="shared" si="5"/>
        <v>12528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14310282</v>
      </c>
      <c r="C63" s="41">
        <f t="shared" si="5"/>
        <v>10934856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32973</v>
      </c>
      <c r="C64" s="41">
        <f t="shared" si="5"/>
        <v>46682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1">
        <v>6548</v>
      </c>
      <c r="C7" s="31">
        <v>8667</v>
      </c>
      <c r="D7" s="31">
        <v>20816</v>
      </c>
      <c r="E7" s="31">
        <v>107069</v>
      </c>
      <c r="F7" s="10">
        <f>((E7*100)/D7)-100</f>
        <v>414.35914681014606</v>
      </c>
      <c r="G7" s="1"/>
      <c r="H7" s="1"/>
      <c r="I7" s="1"/>
    </row>
    <row r="8" spans="1:12" x14ac:dyDescent="0.25">
      <c r="A8" s="11" t="s">
        <v>42</v>
      </c>
      <c r="B8" s="32">
        <v>133138</v>
      </c>
      <c r="C8" s="32">
        <v>100568</v>
      </c>
      <c r="D8" s="32">
        <v>1227880</v>
      </c>
      <c r="E8" s="32">
        <v>1268944</v>
      </c>
      <c r="F8" s="13">
        <f t="shared" ref="F8:F35" si="0">((E8*100)/D8)-100</f>
        <v>3.3443007460012382</v>
      </c>
      <c r="G8" s="1"/>
      <c r="H8" s="1"/>
      <c r="I8" s="1"/>
    </row>
    <row r="9" spans="1:12" x14ac:dyDescent="0.25">
      <c r="A9" s="8" t="s">
        <v>43</v>
      </c>
      <c r="B9" s="31">
        <v>18</v>
      </c>
      <c r="C9" s="31">
        <v>0</v>
      </c>
      <c r="D9" s="31">
        <v>408</v>
      </c>
      <c r="E9" s="31">
        <v>149</v>
      </c>
      <c r="F9" s="10">
        <f t="shared" si="0"/>
        <v>-63.480392156862742</v>
      </c>
      <c r="G9" s="1"/>
      <c r="H9" s="1"/>
      <c r="I9" s="1"/>
    </row>
    <row r="10" spans="1:12" x14ac:dyDescent="0.25">
      <c r="A10" s="11" t="s">
        <v>44</v>
      </c>
      <c r="B10" s="32">
        <v>4334</v>
      </c>
      <c r="C10" s="32">
        <v>6222</v>
      </c>
      <c r="D10" s="32">
        <v>74053</v>
      </c>
      <c r="E10" s="32">
        <v>71999</v>
      </c>
      <c r="F10" s="17">
        <f t="shared" si="0"/>
        <v>-2.7736891145530933</v>
      </c>
      <c r="G10" s="1"/>
      <c r="H10" s="1"/>
      <c r="I10" s="1"/>
    </row>
    <row r="11" spans="1:12" x14ac:dyDescent="0.25">
      <c r="A11" s="8" t="s">
        <v>45</v>
      </c>
      <c r="B11" s="31">
        <v>3795033</v>
      </c>
      <c r="C11" s="31">
        <v>3540750</v>
      </c>
      <c r="D11" s="31">
        <v>39122648</v>
      </c>
      <c r="E11" s="31">
        <v>42468177</v>
      </c>
      <c r="F11" s="10">
        <f t="shared" si="0"/>
        <v>8.5513869102111926</v>
      </c>
      <c r="G11" s="1"/>
      <c r="H11" s="1"/>
      <c r="I11" s="1"/>
    </row>
    <row r="12" spans="1:12" x14ac:dyDescent="0.25">
      <c r="A12" s="11" t="s">
        <v>46</v>
      </c>
      <c r="B12" s="32">
        <v>110782</v>
      </c>
      <c r="C12" s="32">
        <v>123324</v>
      </c>
      <c r="D12" s="32">
        <v>1270185</v>
      </c>
      <c r="E12" s="32">
        <v>1331219</v>
      </c>
      <c r="F12" s="13">
        <f t="shared" si="0"/>
        <v>4.8051268122360113</v>
      </c>
      <c r="G12" s="1"/>
      <c r="H12" s="1"/>
      <c r="I12" s="1"/>
    </row>
    <row r="13" spans="1:12" x14ac:dyDescent="0.25">
      <c r="A13" s="8" t="s">
        <v>47</v>
      </c>
      <c r="B13" s="31">
        <v>83087</v>
      </c>
      <c r="C13" s="31">
        <v>58629</v>
      </c>
      <c r="D13" s="31">
        <v>1378330</v>
      </c>
      <c r="E13" s="31">
        <v>1029403</v>
      </c>
      <c r="F13" s="10">
        <f t="shared" si="0"/>
        <v>-25.315200278598013</v>
      </c>
      <c r="G13" s="1"/>
      <c r="H13" s="1"/>
      <c r="I13" s="1"/>
    </row>
    <row r="14" spans="1:12" x14ac:dyDescent="0.25">
      <c r="A14" s="11" t="s">
        <v>48</v>
      </c>
      <c r="B14" s="32">
        <v>1959996</v>
      </c>
      <c r="C14" s="32">
        <v>2075129</v>
      </c>
      <c r="D14" s="32">
        <v>22572587</v>
      </c>
      <c r="E14" s="32">
        <v>25417260</v>
      </c>
      <c r="F14" s="13">
        <f t="shared" si="0"/>
        <v>12.60233485864957</v>
      </c>
      <c r="G14" s="1"/>
      <c r="H14" s="1"/>
      <c r="I14" s="1"/>
    </row>
    <row r="15" spans="1:12" x14ac:dyDescent="0.25">
      <c r="A15" s="8" t="s">
        <v>49</v>
      </c>
      <c r="B15" s="31">
        <v>507540</v>
      </c>
      <c r="C15" s="31">
        <v>588308</v>
      </c>
      <c r="D15" s="31">
        <v>5629098</v>
      </c>
      <c r="E15" s="31">
        <v>5920114</v>
      </c>
      <c r="F15" s="10">
        <f t="shared" si="0"/>
        <v>5.1698513687272794</v>
      </c>
      <c r="G15" s="1"/>
      <c r="H15" s="1"/>
      <c r="I15" s="1"/>
    </row>
    <row r="16" spans="1:12" x14ac:dyDescent="0.25">
      <c r="A16" s="11" t="s">
        <v>50</v>
      </c>
      <c r="B16" s="32">
        <v>5688</v>
      </c>
      <c r="C16" s="32">
        <v>51371</v>
      </c>
      <c r="D16" s="32">
        <v>435407</v>
      </c>
      <c r="E16" s="32">
        <v>524953</v>
      </c>
      <c r="F16" s="13">
        <f t="shared" si="0"/>
        <v>20.566045102628109</v>
      </c>
      <c r="G16" s="1"/>
      <c r="H16" s="1"/>
      <c r="I16" s="1"/>
    </row>
    <row r="17" spans="1:9" x14ac:dyDescent="0.25">
      <c r="A17" s="8" t="s">
        <v>51</v>
      </c>
      <c r="B17" s="31">
        <v>101023</v>
      </c>
      <c r="C17" s="31">
        <v>104325</v>
      </c>
      <c r="D17" s="31">
        <v>944675</v>
      </c>
      <c r="E17" s="31">
        <v>1326976</v>
      </c>
      <c r="F17" s="10">
        <f t="shared" si="0"/>
        <v>40.469050202450575</v>
      </c>
      <c r="G17" s="1"/>
      <c r="H17" s="1"/>
      <c r="I17" s="1"/>
    </row>
    <row r="18" spans="1:9" x14ac:dyDescent="0.25">
      <c r="A18" s="11" t="s">
        <v>52</v>
      </c>
      <c r="B18" s="32">
        <v>7353</v>
      </c>
      <c r="C18" s="32">
        <v>4707</v>
      </c>
      <c r="D18" s="32">
        <v>61724</v>
      </c>
      <c r="E18" s="32">
        <v>71225</v>
      </c>
      <c r="F18" s="13">
        <f t="shared" si="0"/>
        <v>15.392715961376453</v>
      </c>
      <c r="G18" s="1"/>
      <c r="H18" s="1"/>
      <c r="I18" s="1"/>
    </row>
    <row r="19" spans="1:9" x14ac:dyDescent="0.25">
      <c r="A19" s="8" t="s">
        <v>53</v>
      </c>
      <c r="B19" s="31">
        <v>4298</v>
      </c>
      <c r="C19" s="31">
        <v>50</v>
      </c>
      <c r="D19" s="31">
        <v>7595</v>
      </c>
      <c r="E19" s="31">
        <v>48366</v>
      </c>
      <c r="F19" s="10">
        <f t="shared" si="0"/>
        <v>536.81369321922318</v>
      </c>
      <c r="G19" s="1"/>
      <c r="H19" s="1"/>
      <c r="I19" s="1"/>
    </row>
    <row r="20" spans="1:9" x14ac:dyDescent="0.25">
      <c r="A20" s="11" t="s">
        <v>54</v>
      </c>
      <c r="B20" s="32">
        <v>7148</v>
      </c>
      <c r="C20" s="32">
        <v>29884</v>
      </c>
      <c r="D20" s="32">
        <v>87508</v>
      </c>
      <c r="E20" s="32">
        <v>174246</v>
      </c>
      <c r="F20" s="13">
        <f t="shared" si="0"/>
        <v>99.120080449787451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1148479</v>
      </c>
      <c r="C22" s="32">
        <v>1207765</v>
      </c>
      <c r="D22" s="32">
        <v>13734175</v>
      </c>
      <c r="E22" s="32">
        <v>14796425</v>
      </c>
      <c r="F22" s="13">
        <f t="shared" si="0"/>
        <v>7.734356086186466</v>
      </c>
      <c r="G22" s="1"/>
      <c r="H22" s="1"/>
      <c r="I22" s="1"/>
    </row>
    <row r="23" spans="1:9" x14ac:dyDescent="0.25">
      <c r="A23" s="8" t="s">
        <v>57</v>
      </c>
      <c r="B23" s="31">
        <v>471227</v>
      </c>
      <c r="C23" s="31">
        <v>218915</v>
      </c>
      <c r="D23" s="31">
        <v>3615026</v>
      </c>
      <c r="E23" s="31">
        <v>4071222</v>
      </c>
      <c r="F23" s="10">
        <f t="shared" si="0"/>
        <v>12.619438974989393</v>
      </c>
      <c r="G23" s="1"/>
      <c r="H23" s="1"/>
      <c r="I23" s="1"/>
    </row>
    <row r="24" spans="1:9" x14ac:dyDescent="0.25">
      <c r="A24" s="11" t="s">
        <v>58</v>
      </c>
      <c r="B24" s="32">
        <v>22353</v>
      </c>
      <c r="C24" s="32">
        <v>37041</v>
      </c>
      <c r="D24" s="32">
        <v>317213</v>
      </c>
      <c r="E24" s="32">
        <v>413147</v>
      </c>
      <c r="F24" s="13">
        <f t="shared" si="0"/>
        <v>30.24277063045966</v>
      </c>
      <c r="G24" s="1"/>
      <c r="H24" s="1"/>
      <c r="I24" s="1"/>
    </row>
    <row r="25" spans="1:9" x14ac:dyDescent="0.25">
      <c r="A25" s="8" t="s">
        <v>59</v>
      </c>
      <c r="B25" s="31">
        <v>14797</v>
      </c>
      <c r="C25" s="31">
        <v>12154</v>
      </c>
      <c r="D25" s="31">
        <v>154048</v>
      </c>
      <c r="E25" s="31">
        <v>160234</v>
      </c>
      <c r="F25" s="10">
        <f t="shared" si="0"/>
        <v>4.0156314914831768</v>
      </c>
      <c r="G25" s="1"/>
      <c r="H25" s="1"/>
      <c r="I25" s="1"/>
    </row>
    <row r="26" spans="1:9" x14ac:dyDescent="0.25">
      <c r="A26" s="11" t="s">
        <v>60</v>
      </c>
      <c r="B26" s="32">
        <v>37</v>
      </c>
      <c r="C26" s="32">
        <v>0</v>
      </c>
      <c r="D26" s="32">
        <v>72</v>
      </c>
      <c r="E26" s="32">
        <v>5</v>
      </c>
      <c r="F26" s="13">
        <f t="shared" si="0"/>
        <v>-93.055555555555557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307600</v>
      </c>
      <c r="C28" s="32">
        <v>286549</v>
      </c>
      <c r="D28" s="32">
        <v>3636750</v>
      </c>
      <c r="E28" s="32">
        <v>3769814</v>
      </c>
      <c r="F28" s="13">
        <f t="shared" si="0"/>
        <v>3.658871244930225</v>
      </c>
      <c r="G28" s="1"/>
      <c r="H28" s="1"/>
      <c r="I28" s="1"/>
    </row>
    <row r="29" spans="1:9" x14ac:dyDescent="0.25">
      <c r="A29" s="8" t="s">
        <v>63</v>
      </c>
      <c r="B29" s="31">
        <v>166</v>
      </c>
      <c r="C29" s="31">
        <v>1011</v>
      </c>
      <c r="D29" s="31">
        <v>1737</v>
      </c>
      <c r="E29" s="31">
        <v>4914</v>
      </c>
      <c r="F29" s="10">
        <f t="shared" si="0"/>
        <v>182.90155440414509</v>
      </c>
      <c r="G29" s="1"/>
      <c r="H29" s="1"/>
      <c r="I29" s="1"/>
    </row>
    <row r="30" spans="1:9" x14ac:dyDescent="0.25">
      <c r="A30" s="11" t="s">
        <v>64</v>
      </c>
      <c r="B30" s="32">
        <v>86742</v>
      </c>
      <c r="C30" s="32">
        <v>77144</v>
      </c>
      <c r="D30" s="32">
        <v>892466</v>
      </c>
      <c r="E30" s="32">
        <v>1006155</v>
      </c>
      <c r="F30" s="13">
        <f t="shared" si="0"/>
        <v>12.738748590982738</v>
      </c>
      <c r="G30" s="1"/>
      <c r="H30" s="1"/>
      <c r="I30" s="1"/>
    </row>
    <row r="31" spans="1:9" x14ac:dyDescent="0.25">
      <c r="A31" s="8" t="s">
        <v>65</v>
      </c>
      <c r="B31" s="31">
        <v>30225</v>
      </c>
      <c r="C31" s="31">
        <v>35172</v>
      </c>
      <c r="D31" s="31">
        <v>107832</v>
      </c>
      <c r="E31" s="31">
        <v>410343</v>
      </c>
      <c r="F31" s="10">
        <f t="shared" si="0"/>
        <v>280.53917204540397</v>
      </c>
      <c r="G31" s="1"/>
      <c r="H31" s="1"/>
      <c r="I31" s="1"/>
    </row>
    <row r="32" spans="1:9" x14ac:dyDescent="0.25">
      <c r="A32" s="11" t="s">
        <v>66</v>
      </c>
      <c r="B32" s="32">
        <v>2412897</v>
      </c>
      <c r="C32" s="32">
        <v>2930133</v>
      </c>
      <c r="D32" s="32">
        <v>28157269</v>
      </c>
      <c r="E32" s="32">
        <v>32526654</v>
      </c>
      <c r="F32" s="13">
        <f t="shared" si="0"/>
        <v>15.517786899006438</v>
      </c>
      <c r="G32" s="1"/>
      <c r="H32" s="1"/>
      <c r="I32" s="1"/>
    </row>
    <row r="33" spans="1:9" x14ac:dyDescent="0.25">
      <c r="A33" s="8" t="s">
        <v>67</v>
      </c>
      <c r="B33" s="31">
        <v>181243</v>
      </c>
      <c r="C33" s="31">
        <v>186032</v>
      </c>
      <c r="D33" s="31">
        <v>2334121</v>
      </c>
      <c r="E33" s="31">
        <v>2430655</v>
      </c>
      <c r="F33" s="10">
        <f t="shared" si="0"/>
        <v>4.1357753089921232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700</v>
      </c>
      <c r="E34" s="32">
        <v>63</v>
      </c>
      <c r="F34" s="13">
        <f t="shared" si="0"/>
        <v>-91</v>
      </c>
      <c r="G34" s="1"/>
      <c r="H34" s="1"/>
      <c r="I34" s="1"/>
    </row>
    <row r="35" spans="1:9" x14ac:dyDescent="0.25">
      <c r="A35" s="14" t="s">
        <v>69</v>
      </c>
      <c r="B35" s="15">
        <f>SUM(B7:B34)</f>
        <v>11401752</v>
      </c>
      <c r="C35" s="15">
        <f t="shared" ref="C35:E35" si="1">SUM(C7:C34)</f>
        <v>11683850</v>
      </c>
      <c r="D35" s="15">
        <f t="shared" si="1"/>
        <v>125784323</v>
      </c>
      <c r="E35" s="15">
        <f t="shared" si="1"/>
        <v>139349731</v>
      </c>
      <c r="F35" s="16">
        <f t="shared" si="0"/>
        <v>10.784657162721302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107069</v>
      </c>
      <c r="C38" s="41">
        <f>D7</f>
        <v>20816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42468177</v>
      </c>
      <c r="G38" s="42">
        <f>LOOKUP(E38,$A$38:$A$65,$C$38:$C$65)</f>
        <v>39122648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1268944</v>
      </c>
      <c r="C39" s="41">
        <f t="shared" ref="C39:C65" si="5">D8</f>
        <v>1227880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32526654</v>
      </c>
      <c r="G39" s="42">
        <f t="shared" ref="G39:G65" si="8">LOOKUP(E39,$A$38:$A$65,$C$38:$C$65)</f>
        <v>28157269</v>
      </c>
    </row>
    <row r="40" spans="1:9" x14ac:dyDescent="0.25">
      <c r="A40" s="42" t="str">
        <f t="shared" si="3"/>
        <v>ALMERIA</v>
      </c>
      <c r="B40" s="41">
        <f t="shared" si="4"/>
        <v>149</v>
      </c>
      <c r="C40" s="41">
        <f t="shared" si="5"/>
        <v>408</v>
      </c>
      <c r="D40" s="41">
        <f t="shared" si="6"/>
        <v>24</v>
      </c>
      <c r="E40" s="42" t="str">
        <f t="shared" si="2"/>
        <v>BARCELONA</v>
      </c>
      <c r="F40" s="42">
        <f t="shared" si="7"/>
        <v>25417260</v>
      </c>
      <c r="G40" s="42">
        <f t="shared" si="8"/>
        <v>22572587</v>
      </c>
    </row>
    <row r="41" spans="1:9" x14ac:dyDescent="0.25">
      <c r="A41" s="42" t="str">
        <f t="shared" si="3"/>
        <v>AVILES</v>
      </c>
      <c r="B41" s="41">
        <f t="shared" si="4"/>
        <v>71999</v>
      </c>
      <c r="C41" s="41">
        <f t="shared" si="5"/>
        <v>74053</v>
      </c>
      <c r="D41" s="41">
        <f t="shared" si="6"/>
        <v>20</v>
      </c>
      <c r="E41" s="42" t="str">
        <f t="shared" si="2"/>
        <v>LAS PALMAS</v>
      </c>
      <c r="F41" s="42">
        <f t="shared" si="7"/>
        <v>14796425</v>
      </c>
      <c r="G41" s="42">
        <f t="shared" si="8"/>
        <v>13734175</v>
      </c>
    </row>
    <row r="42" spans="1:9" x14ac:dyDescent="0.25">
      <c r="A42" s="42" t="str">
        <f t="shared" si="3"/>
        <v>BAHIA DE ALGECIRAS</v>
      </c>
      <c r="B42" s="41">
        <f t="shared" si="4"/>
        <v>42468177</v>
      </c>
      <c r="C42" s="41">
        <f t="shared" si="5"/>
        <v>39122648</v>
      </c>
      <c r="D42" s="41">
        <f t="shared" si="6"/>
        <v>1</v>
      </c>
      <c r="E42" s="42" t="str">
        <f t="shared" si="2"/>
        <v>BILBAO</v>
      </c>
      <c r="F42" s="42">
        <f t="shared" si="7"/>
        <v>5920114</v>
      </c>
      <c r="G42" s="42">
        <f t="shared" si="8"/>
        <v>5629098</v>
      </c>
    </row>
    <row r="43" spans="1:9" x14ac:dyDescent="0.25">
      <c r="A43" s="42" t="str">
        <f t="shared" si="3"/>
        <v>BAHIA DE CADIZ</v>
      </c>
      <c r="B43" s="41">
        <f t="shared" si="4"/>
        <v>1331219</v>
      </c>
      <c r="C43" s="41">
        <f t="shared" si="5"/>
        <v>1270185</v>
      </c>
      <c r="D43" s="41">
        <f t="shared" si="6"/>
        <v>9</v>
      </c>
      <c r="E43" s="42" t="str">
        <f t="shared" si="2"/>
        <v>MALAGA</v>
      </c>
      <c r="F43" s="42">
        <f t="shared" si="7"/>
        <v>4071222</v>
      </c>
      <c r="G43" s="42">
        <f t="shared" si="8"/>
        <v>3615026</v>
      </c>
    </row>
    <row r="44" spans="1:9" x14ac:dyDescent="0.25">
      <c r="A44" s="42" t="str">
        <f t="shared" si="3"/>
        <v>BALEARES</v>
      </c>
      <c r="B44" s="41">
        <f t="shared" si="4"/>
        <v>1029403</v>
      </c>
      <c r="C44" s="41">
        <f t="shared" si="5"/>
        <v>1378330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3769814</v>
      </c>
      <c r="G44" s="42">
        <f t="shared" si="8"/>
        <v>3636750</v>
      </c>
    </row>
    <row r="45" spans="1:9" x14ac:dyDescent="0.25">
      <c r="A45" s="42" t="str">
        <f t="shared" si="3"/>
        <v>BARCELONA</v>
      </c>
      <c r="B45" s="41">
        <f t="shared" si="4"/>
        <v>25417260</v>
      </c>
      <c r="C45" s="41">
        <f t="shared" si="5"/>
        <v>22572587</v>
      </c>
      <c r="D45" s="41">
        <f t="shared" si="6"/>
        <v>3</v>
      </c>
      <c r="E45" s="42" t="str">
        <f t="shared" si="2"/>
        <v>VIGO</v>
      </c>
      <c r="F45" s="42">
        <f t="shared" si="7"/>
        <v>2430655</v>
      </c>
      <c r="G45" s="42">
        <f t="shared" si="8"/>
        <v>2334121</v>
      </c>
    </row>
    <row r="46" spans="1:9" x14ac:dyDescent="0.25">
      <c r="A46" s="42" t="str">
        <f t="shared" si="3"/>
        <v>BILBAO</v>
      </c>
      <c r="B46" s="41">
        <f t="shared" si="4"/>
        <v>5920114</v>
      </c>
      <c r="C46" s="41">
        <f t="shared" si="5"/>
        <v>5629098</v>
      </c>
      <c r="D46" s="41">
        <f t="shared" si="6"/>
        <v>5</v>
      </c>
      <c r="E46" s="42" t="str">
        <f t="shared" si="2"/>
        <v>BAHIA DE CADIZ</v>
      </c>
      <c r="F46" s="42">
        <f t="shared" si="7"/>
        <v>1331219</v>
      </c>
      <c r="G46" s="42">
        <f t="shared" si="8"/>
        <v>1270185</v>
      </c>
    </row>
    <row r="47" spans="1:9" x14ac:dyDescent="0.25">
      <c r="A47" s="42" t="str">
        <f t="shared" si="3"/>
        <v>CARTAGENA</v>
      </c>
      <c r="B47" s="41">
        <f t="shared" si="4"/>
        <v>524953</v>
      </c>
      <c r="C47" s="41">
        <f t="shared" si="5"/>
        <v>435407</v>
      </c>
      <c r="D47" s="41">
        <f t="shared" si="6"/>
        <v>14</v>
      </c>
      <c r="E47" s="42" t="str">
        <f t="shared" si="2"/>
        <v>CASTELLON</v>
      </c>
      <c r="F47" s="42">
        <f t="shared" si="7"/>
        <v>1326976</v>
      </c>
      <c r="G47" s="42">
        <f t="shared" si="8"/>
        <v>944675</v>
      </c>
    </row>
    <row r="48" spans="1:9" x14ac:dyDescent="0.25">
      <c r="A48" s="42" t="str">
        <f t="shared" si="3"/>
        <v>CASTELLON</v>
      </c>
      <c r="B48" s="41">
        <f t="shared" si="4"/>
        <v>1326976</v>
      </c>
      <c r="C48" s="41">
        <f t="shared" si="5"/>
        <v>944675</v>
      </c>
      <c r="D48" s="41">
        <f t="shared" si="6"/>
        <v>10</v>
      </c>
      <c r="E48" s="42" t="str">
        <f t="shared" si="2"/>
        <v>ALICANTE</v>
      </c>
      <c r="F48" s="42">
        <f t="shared" si="7"/>
        <v>1268944</v>
      </c>
      <c r="G48" s="42">
        <f t="shared" si="8"/>
        <v>1227880</v>
      </c>
    </row>
    <row r="49" spans="1:7" x14ac:dyDescent="0.25">
      <c r="A49" s="42" t="str">
        <f t="shared" si="3"/>
        <v>CEUTA</v>
      </c>
      <c r="B49" s="41">
        <f t="shared" si="4"/>
        <v>71225</v>
      </c>
      <c r="C49" s="41">
        <f t="shared" si="5"/>
        <v>61724</v>
      </c>
      <c r="D49" s="41">
        <f t="shared" si="6"/>
        <v>21</v>
      </c>
      <c r="E49" s="42" t="str">
        <f t="shared" si="2"/>
        <v>BALEARES</v>
      </c>
      <c r="F49" s="42">
        <f t="shared" si="7"/>
        <v>1029403</v>
      </c>
      <c r="G49" s="42">
        <f t="shared" si="8"/>
        <v>1378330</v>
      </c>
    </row>
    <row r="50" spans="1:7" x14ac:dyDescent="0.25">
      <c r="A50" s="42" t="str">
        <f t="shared" si="3"/>
        <v>FERROL-SAN CIBRAO</v>
      </c>
      <c r="B50" s="41">
        <f t="shared" si="4"/>
        <v>48366</v>
      </c>
      <c r="C50" s="41">
        <f t="shared" si="5"/>
        <v>7595</v>
      </c>
      <c r="D50" s="41">
        <f t="shared" si="6"/>
        <v>22</v>
      </c>
      <c r="E50" s="42" t="str">
        <f t="shared" si="2"/>
        <v>SEVILLA</v>
      </c>
      <c r="F50" s="42">
        <f t="shared" si="7"/>
        <v>1006155</v>
      </c>
      <c r="G50" s="42">
        <f t="shared" si="8"/>
        <v>892466</v>
      </c>
    </row>
    <row r="51" spans="1:7" x14ac:dyDescent="0.25">
      <c r="A51" s="42" t="str">
        <f t="shared" si="3"/>
        <v>GIJON</v>
      </c>
      <c r="B51" s="41">
        <f t="shared" si="4"/>
        <v>174246</v>
      </c>
      <c r="C51" s="41">
        <f t="shared" si="5"/>
        <v>87508</v>
      </c>
      <c r="D51" s="41">
        <f t="shared" si="6"/>
        <v>17</v>
      </c>
      <c r="E51" s="42" t="str">
        <f t="shared" si="2"/>
        <v>CARTAGENA</v>
      </c>
      <c r="F51" s="42">
        <f t="shared" si="7"/>
        <v>524953</v>
      </c>
      <c r="G51" s="42">
        <f t="shared" si="8"/>
        <v>435407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413147</v>
      </c>
      <c r="G52" s="42">
        <f t="shared" si="8"/>
        <v>317213</v>
      </c>
    </row>
    <row r="53" spans="1:7" x14ac:dyDescent="0.25">
      <c r="A53" s="42" t="str">
        <f t="shared" si="3"/>
        <v>LAS PALMAS</v>
      </c>
      <c r="B53" s="41">
        <f t="shared" si="4"/>
        <v>14796425</v>
      </c>
      <c r="C53" s="41">
        <f t="shared" si="5"/>
        <v>13734175</v>
      </c>
      <c r="D53" s="41">
        <f t="shared" si="6"/>
        <v>4</v>
      </c>
      <c r="E53" s="42" t="str">
        <f t="shared" si="2"/>
        <v>TARRAGONA</v>
      </c>
      <c r="F53" s="42">
        <f t="shared" si="7"/>
        <v>410343</v>
      </c>
      <c r="G53" s="42">
        <f t="shared" si="8"/>
        <v>107832</v>
      </c>
    </row>
    <row r="54" spans="1:7" x14ac:dyDescent="0.25">
      <c r="A54" s="42" t="str">
        <f t="shared" si="3"/>
        <v>MALAGA</v>
      </c>
      <c r="B54" s="41">
        <f t="shared" si="4"/>
        <v>4071222</v>
      </c>
      <c r="C54" s="41">
        <f t="shared" si="5"/>
        <v>3615026</v>
      </c>
      <c r="D54" s="41">
        <f t="shared" si="6"/>
        <v>6</v>
      </c>
      <c r="E54" s="42" t="str">
        <f t="shared" si="2"/>
        <v>GIJON</v>
      </c>
      <c r="F54" s="42">
        <f t="shared" si="7"/>
        <v>174246</v>
      </c>
      <c r="G54" s="42">
        <f t="shared" si="8"/>
        <v>87508</v>
      </c>
    </row>
    <row r="55" spans="1:7" x14ac:dyDescent="0.25">
      <c r="A55" s="42" t="str">
        <f t="shared" si="3"/>
        <v>MARIN Y RIA DE PONTEVEDRA</v>
      </c>
      <c r="B55" s="41">
        <f t="shared" si="4"/>
        <v>413147</v>
      </c>
      <c r="C55" s="41">
        <f t="shared" si="5"/>
        <v>317213</v>
      </c>
      <c r="D55" s="41">
        <f t="shared" si="6"/>
        <v>15</v>
      </c>
      <c r="E55" s="42" t="str">
        <f t="shared" si="2"/>
        <v>MELILLA</v>
      </c>
      <c r="F55" s="42">
        <f t="shared" ref="F55:F65" si="9">LOOKUP(E55,$A$38:$A$65,$B$38:$B$65)</f>
        <v>160234</v>
      </c>
      <c r="G55" s="42">
        <f t="shared" si="8"/>
        <v>154048</v>
      </c>
    </row>
    <row r="56" spans="1:7" x14ac:dyDescent="0.25">
      <c r="A56" s="42" t="str">
        <f t="shared" si="3"/>
        <v>MELILLA</v>
      </c>
      <c r="B56" s="41">
        <f t="shared" si="4"/>
        <v>160234</v>
      </c>
      <c r="C56" s="41">
        <f t="shared" si="5"/>
        <v>154048</v>
      </c>
      <c r="D56" s="41">
        <f t="shared" si="6"/>
        <v>18</v>
      </c>
      <c r="E56" s="42" t="str">
        <f t="shared" si="2"/>
        <v>A CORUÑA</v>
      </c>
      <c r="F56" s="42">
        <f t="shared" si="9"/>
        <v>107069</v>
      </c>
      <c r="G56" s="42">
        <f t="shared" si="8"/>
        <v>20816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72</v>
      </c>
      <c r="D57" s="41">
        <f t="shared" si="6"/>
        <v>26</v>
      </c>
      <c r="E57" s="42" t="str">
        <f t="shared" si="2"/>
        <v>AVILES</v>
      </c>
      <c r="F57" s="42">
        <f t="shared" si="9"/>
        <v>71999</v>
      </c>
      <c r="G57" s="42">
        <f t="shared" si="8"/>
        <v>74053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71225</v>
      </c>
      <c r="G58" s="42">
        <f t="shared" si="8"/>
        <v>61724</v>
      </c>
    </row>
    <row r="59" spans="1:7" x14ac:dyDescent="0.25">
      <c r="A59" s="42" t="str">
        <f t="shared" si="3"/>
        <v>SANTA CRUZ DE TENERIFE</v>
      </c>
      <c r="B59" s="41">
        <f t="shared" si="4"/>
        <v>3769814</v>
      </c>
      <c r="C59" s="41">
        <f t="shared" si="5"/>
        <v>3636750</v>
      </c>
      <c r="D59" s="41">
        <f t="shared" si="6"/>
        <v>7</v>
      </c>
      <c r="E59" s="42" t="str">
        <f t="shared" si="2"/>
        <v>FERROL-SAN CIBRAO</v>
      </c>
      <c r="F59" s="42">
        <f t="shared" si="9"/>
        <v>48366</v>
      </c>
      <c r="G59" s="42">
        <f t="shared" si="8"/>
        <v>7595</v>
      </c>
    </row>
    <row r="60" spans="1:7" x14ac:dyDescent="0.25">
      <c r="A60" s="42" t="str">
        <f t="shared" si="3"/>
        <v>SANTANDER</v>
      </c>
      <c r="B60" s="41">
        <f t="shared" si="4"/>
        <v>4914</v>
      </c>
      <c r="C60" s="41">
        <f t="shared" si="5"/>
        <v>1737</v>
      </c>
      <c r="D60" s="41">
        <f t="shared" si="6"/>
        <v>23</v>
      </c>
      <c r="E60" s="42" t="str">
        <f t="shared" si="2"/>
        <v>SANTANDER</v>
      </c>
      <c r="F60" s="42">
        <f t="shared" si="9"/>
        <v>4914</v>
      </c>
      <c r="G60" s="42">
        <f t="shared" si="8"/>
        <v>1737</v>
      </c>
    </row>
    <row r="61" spans="1:7" x14ac:dyDescent="0.25">
      <c r="A61" s="42" t="str">
        <f t="shared" si="3"/>
        <v>SEVILLA</v>
      </c>
      <c r="B61" s="41">
        <f t="shared" si="4"/>
        <v>1006155</v>
      </c>
      <c r="C61" s="41">
        <f t="shared" si="5"/>
        <v>892466</v>
      </c>
      <c r="D61" s="41">
        <f t="shared" si="6"/>
        <v>13</v>
      </c>
      <c r="E61" s="42" t="str">
        <f t="shared" si="2"/>
        <v>ALMERIA</v>
      </c>
      <c r="F61" s="42">
        <f t="shared" si="9"/>
        <v>149</v>
      </c>
      <c r="G61" s="42">
        <f t="shared" si="8"/>
        <v>408</v>
      </c>
    </row>
    <row r="62" spans="1:7" x14ac:dyDescent="0.25">
      <c r="A62" s="42" t="str">
        <f t="shared" si="3"/>
        <v>TARRAGONA</v>
      </c>
      <c r="B62" s="41">
        <f t="shared" si="4"/>
        <v>410343</v>
      </c>
      <c r="C62" s="41">
        <f t="shared" si="5"/>
        <v>107832</v>
      </c>
      <c r="D62" s="41">
        <f t="shared" si="6"/>
        <v>16</v>
      </c>
      <c r="E62" s="42" t="str">
        <f t="shared" si="2"/>
        <v>VILAGARCIA</v>
      </c>
      <c r="F62" s="42">
        <f t="shared" si="9"/>
        <v>63</v>
      </c>
      <c r="G62" s="42">
        <f t="shared" si="8"/>
        <v>700</v>
      </c>
    </row>
    <row r="63" spans="1:7" x14ac:dyDescent="0.25">
      <c r="A63" s="42" t="str">
        <f t="shared" si="3"/>
        <v>VALENCIA</v>
      </c>
      <c r="B63" s="41">
        <f t="shared" si="4"/>
        <v>32526654</v>
      </c>
      <c r="C63" s="41">
        <f t="shared" si="5"/>
        <v>28157269</v>
      </c>
      <c r="D63" s="41">
        <f t="shared" si="6"/>
        <v>2</v>
      </c>
      <c r="E63" s="42" t="str">
        <f t="shared" si="2"/>
        <v>MOTRIL</v>
      </c>
      <c r="F63" s="42">
        <f t="shared" si="9"/>
        <v>5</v>
      </c>
      <c r="G63" s="42">
        <f t="shared" si="8"/>
        <v>72</v>
      </c>
    </row>
    <row r="64" spans="1:7" x14ac:dyDescent="0.25">
      <c r="A64" s="42" t="str">
        <f t="shared" si="3"/>
        <v>VIGO</v>
      </c>
      <c r="B64" s="41">
        <f t="shared" si="4"/>
        <v>2430655</v>
      </c>
      <c r="C64" s="41">
        <f t="shared" si="5"/>
        <v>2334121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63</v>
      </c>
      <c r="C65" s="41">
        <f t="shared" si="5"/>
        <v>700</v>
      </c>
      <c r="D65" s="41">
        <f t="shared" si="6"/>
        <v>25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18534</v>
      </c>
      <c r="C8" s="34">
        <v>16387</v>
      </c>
      <c r="D8" s="34">
        <v>299884</v>
      </c>
      <c r="E8" s="34">
        <v>314112</v>
      </c>
      <c r="F8" s="13">
        <f t="shared" ref="F8:F35" si="0">((E8*100)/D8)-100</f>
        <v>4.7445012071334247</v>
      </c>
      <c r="G8" s="1"/>
      <c r="H8" s="1"/>
      <c r="I8" s="1"/>
    </row>
    <row r="9" spans="1:12" x14ac:dyDescent="0.25">
      <c r="A9" s="8" t="s">
        <v>43</v>
      </c>
      <c r="B9" s="33">
        <v>34933</v>
      </c>
      <c r="C9" s="33">
        <v>32461</v>
      </c>
      <c r="D9" s="33">
        <v>403092</v>
      </c>
      <c r="E9" s="33">
        <v>416430</v>
      </c>
      <c r="F9" s="10">
        <f t="shared" si="0"/>
        <v>3.3089220326873203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362010</v>
      </c>
      <c r="C11" s="33">
        <v>392904</v>
      </c>
      <c r="D11" s="33">
        <v>3897265</v>
      </c>
      <c r="E11" s="33">
        <v>4439998</v>
      </c>
      <c r="F11" s="10">
        <f t="shared" si="0"/>
        <v>13.925996820847445</v>
      </c>
      <c r="G11" s="1"/>
      <c r="H11" s="1"/>
      <c r="I11" s="1"/>
    </row>
    <row r="12" spans="1:12" x14ac:dyDescent="0.25">
      <c r="A12" s="11" t="s">
        <v>46</v>
      </c>
      <c r="B12" s="34">
        <v>146562</v>
      </c>
      <c r="C12" s="34">
        <v>122226</v>
      </c>
      <c r="D12" s="34">
        <v>1715757</v>
      </c>
      <c r="E12" s="34">
        <v>1351659</v>
      </c>
      <c r="F12" s="13">
        <f t="shared" si="0"/>
        <v>-21.220837216458975</v>
      </c>
      <c r="G12" s="1"/>
      <c r="H12" s="1"/>
      <c r="I12" s="1"/>
    </row>
    <row r="13" spans="1:12" x14ac:dyDescent="0.25">
      <c r="A13" s="8" t="s">
        <v>47</v>
      </c>
      <c r="B13" s="33">
        <v>645725</v>
      </c>
      <c r="C13" s="33">
        <v>628228</v>
      </c>
      <c r="D13" s="33">
        <v>9798196</v>
      </c>
      <c r="E13" s="33">
        <v>9762550</v>
      </c>
      <c r="F13" s="10">
        <f t="shared" si="0"/>
        <v>-0.3638016630816594</v>
      </c>
      <c r="G13" s="1"/>
      <c r="H13" s="1"/>
      <c r="I13" s="1"/>
    </row>
    <row r="14" spans="1:12" x14ac:dyDescent="0.25">
      <c r="A14" s="11" t="s">
        <v>48</v>
      </c>
      <c r="B14" s="34">
        <v>677219</v>
      </c>
      <c r="C14" s="34">
        <v>693984</v>
      </c>
      <c r="D14" s="34">
        <v>9391987</v>
      </c>
      <c r="E14" s="34">
        <v>10301589</v>
      </c>
      <c r="F14" s="13">
        <f t="shared" si="0"/>
        <v>9.6848728602371352</v>
      </c>
      <c r="G14" s="1"/>
      <c r="H14" s="1"/>
      <c r="I14" s="1"/>
    </row>
    <row r="15" spans="1:12" x14ac:dyDescent="0.25">
      <c r="A15" s="8" t="s">
        <v>49</v>
      </c>
      <c r="B15" s="33">
        <v>74085</v>
      </c>
      <c r="C15" s="33">
        <v>51450</v>
      </c>
      <c r="D15" s="33">
        <v>749470</v>
      </c>
      <c r="E15" s="33">
        <v>536691</v>
      </c>
      <c r="F15" s="10">
        <f t="shared" si="0"/>
        <v>-28.390596021188301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316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16476</v>
      </c>
      <c r="C17" s="33">
        <v>6285</v>
      </c>
      <c r="D17" s="33">
        <v>223819</v>
      </c>
      <c r="E17" s="33">
        <v>168616</v>
      </c>
      <c r="F17" s="10">
        <f t="shared" si="0"/>
        <v>-24.664125923179</v>
      </c>
      <c r="G17" s="1"/>
      <c r="H17" s="1"/>
      <c r="I17" s="1"/>
    </row>
    <row r="18" spans="1:9" x14ac:dyDescent="0.25">
      <c r="A18" s="11" t="s">
        <v>52</v>
      </c>
      <c r="B18" s="34">
        <v>70886</v>
      </c>
      <c r="C18" s="34">
        <v>66582</v>
      </c>
      <c r="D18" s="34">
        <v>870019</v>
      </c>
      <c r="E18" s="34">
        <v>938027</v>
      </c>
      <c r="F18" s="13">
        <f t="shared" si="0"/>
        <v>7.8168407816381063</v>
      </c>
      <c r="G18" s="1"/>
      <c r="H18" s="1"/>
      <c r="I18" s="1"/>
    </row>
    <row r="19" spans="1:9" x14ac:dyDescent="0.25">
      <c r="A19" s="8" t="s">
        <v>53</v>
      </c>
      <c r="B19" s="33">
        <v>19411</v>
      </c>
      <c r="C19" s="33">
        <v>24774</v>
      </c>
      <c r="D19" s="33">
        <v>219348</v>
      </c>
      <c r="E19" s="33">
        <v>225904</v>
      </c>
      <c r="F19" s="10">
        <f t="shared" si="0"/>
        <v>2.9888578879223928</v>
      </c>
      <c r="G19" s="1"/>
      <c r="H19" s="1"/>
      <c r="I19" s="1"/>
    </row>
    <row r="20" spans="1:9" x14ac:dyDescent="0.25">
      <c r="A20" s="11" t="s">
        <v>54</v>
      </c>
      <c r="B20" s="34">
        <v>3950</v>
      </c>
      <c r="C20" s="34">
        <v>0</v>
      </c>
      <c r="D20" s="34">
        <v>4962</v>
      </c>
      <c r="E20" s="34">
        <v>132</v>
      </c>
      <c r="F20" s="13">
        <f t="shared" si="0"/>
        <v>-97.339782345828297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1006</v>
      </c>
      <c r="E21" s="33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56</v>
      </c>
      <c r="B22" s="34">
        <v>222739</v>
      </c>
      <c r="C22" s="34">
        <v>201189</v>
      </c>
      <c r="D22" s="34">
        <v>2939299</v>
      </c>
      <c r="E22" s="34">
        <v>2649575</v>
      </c>
      <c r="F22" s="13">
        <f t="shared" si="0"/>
        <v>-9.8569080586901805</v>
      </c>
      <c r="G22" s="1"/>
      <c r="H22" s="1"/>
      <c r="I22" s="1"/>
    </row>
    <row r="23" spans="1:9" x14ac:dyDescent="0.25">
      <c r="A23" s="8" t="s">
        <v>57</v>
      </c>
      <c r="B23" s="33">
        <v>31784</v>
      </c>
      <c r="C23" s="33">
        <v>32150</v>
      </c>
      <c r="D23" s="33">
        <v>424780</v>
      </c>
      <c r="E23" s="33">
        <v>484251</v>
      </c>
      <c r="F23" s="10">
        <f t="shared" si="0"/>
        <v>14.000423748764064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40855</v>
      </c>
      <c r="C25" s="33">
        <v>35111</v>
      </c>
      <c r="D25" s="33">
        <v>543944</v>
      </c>
      <c r="E25" s="33">
        <v>538147</v>
      </c>
      <c r="F25" s="10">
        <f t="shared" si="0"/>
        <v>-1.065734707984646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3006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47817</v>
      </c>
      <c r="C27" s="33">
        <v>54779</v>
      </c>
      <c r="D27" s="33">
        <v>528080</v>
      </c>
      <c r="E27" s="33">
        <v>655539</v>
      </c>
      <c r="F27" s="10">
        <f t="shared" si="0"/>
        <v>24.136305105287079</v>
      </c>
      <c r="G27" s="1"/>
      <c r="H27" s="1"/>
      <c r="I27" s="1"/>
    </row>
    <row r="28" spans="1:9" x14ac:dyDescent="0.25">
      <c r="A28" s="11" t="s">
        <v>62</v>
      </c>
      <c r="B28" s="34">
        <v>312106</v>
      </c>
      <c r="C28" s="34">
        <v>294247</v>
      </c>
      <c r="D28" s="34">
        <v>3807637</v>
      </c>
      <c r="E28" s="34">
        <v>3851853</v>
      </c>
      <c r="F28" s="13">
        <f t="shared" si="0"/>
        <v>1.1612451502073355</v>
      </c>
      <c r="G28" s="1"/>
      <c r="H28" s="1"/>
      <c r="I28" s="1"/>
    </row>
    <row r="29" spans="1:9" x14ac:dyDescent="0.25">
      <c r="A29" s="8" t="s">
        <v>63</v>
      </c>
      <c r="B29" s="33">
        <v>71093</v>
      </c>
      <c r="C29" s="33">
        <v>83616</v>
      </c>
      <c r="D29" s="33">
        <v>940239</v>
      </c>
      <c r="E29" s="33">
        <v>985221</v>
      </c>
      <c r="F29" s="10">
        <f t="shared" si="0"/>
        <v>4.7841027653607284</v>
      </c>
      <c r="G29" s="1"/>
      <c r="H29" s="1"/>
      <c r="I29" s="1"/>
    </row>
    <row r="30" spans="1:9" x14ac:dyDescent="0.25">
      <c r="A30" s="11" t="s">
        <v>64</v>
      </c>
      <c r="B30" s="34">
        <v>19159</v>
      </c>
      <c r="C30" s="34">
        <v>22767</v>
      </c>
      <c r="D30" s="34">
        <v>213533</v>
      </c>
      <c r="E30" s="34">
        <v>247107</v>
      </c>
      <c r="F30" s="13">
        <f t="shared" si="0"/>
        <v>15.723096664215831</v>
      </c>
      <c r="G30" s="1"/>
      <c r="H30" s="1"/>
      <c r="I30" s="1"/>
    </row>
    <row r="31" spans="1:9" x14ac:dyDescent="0.25">
      <c r="A31" s="8" t="s">
        <v>65</v>
      </c>
      <c r="B31" s="33">
        <v>64971</v>
      </c>
      <c r="C31" s="33">
        <v>39583</v>
      </c>
      <c r="D31" s="33">
        <v>804151</v>
      </c>
      <c r="E31" s="33">
        <v>562784</v>
      </c>
      <c r="F31" s="10">
        <f t="shared" si="0"/>
        <v>-30.015133973594516</v>
      </c>
      <c r="G31" s="1"/>
      <c r="H31" s="1"/>
      <c r="I31" s="1"/>
    </row>
    <row r="32" spans="1:9" x14ac:dyDescent="0.25">
      <c r="A32" s="11" t="s">
        <v>66</v>
      </c>
      <c r="B32" s="34">
        <v>336613</v>
      </c>
      <c r="C32" s="34">
        <v>330566</v>
      </c>
      <c r="D32" s="34">
        <v>4155376</v>
      </c>
      <c r="E32" s="34">
        <v>4820468</v>
      </c>
      <c r="F32" s="13">
        <f t="shared" si="0"/>
        <v>16.005579278505721</v>
      </c>
      <c r="G32" s="1"/>
      <c r="H32" s="1"/>
      <c r="I32" s="1"/>
    </row>
    <row r="33" spans="1:9" x14ac:dyDescent="0.25">
      <c r="A33" s="8" t="s">
        <v>67</v>
      </c>
      <c r="B33" s="33">
        <v>85765</v>
      </c>
      <c r="C33" s="33">
        <v>97386</v>
      </c>
      <c r="D33" s="33">
        <v>1092212</v>
      </c>
      <c r="E33" s="33">
        <v>1351060</v>
      </c>
      <c r="F33" s="10">
        <f t="shared" si="0"/>
        <v>23.699428316114449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3302693</v>
      </c>
      <c r="C35" s="15">
        <f t="shared" ref="C35:E35" si="1">SUM(C7:C34)</f>
        <v>3226675</v>
      </c>
      <c r="D35" s="15">
        <f t="shared" si="1"/>
        <v>43024056</v>
      </c>
      <c r="E35" s="15">
        <f t="shared" si="1"/>
        <v>44605035</v>
      </c>
      <c r="F35" s="16">
        <f t="shared" si="0"/>
        <v>3.6746396016219336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10301589</v>
      </c>
      <c r="G38" s="42">
        <f>LOOKUP(E38,$A$38:$A$65,$C$38:$C$65)</f>
        <v>9391987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314112</v>
      </c>
      <c r="C39" s="41">
        <f t="shared" ref="C39:C65" si="5">D8</f>
        <v>299884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9762550</v>
      </c>
      <c r="G39" s="42">
        <f t="shared" ref="G39:G65" si="8">LOOKUP(E39,$A$38:$A$65,$C$38:$C$65)</f>
        <v>9798196</v>
      </c>
    </row>
    <row r="40" spans="1:9" x14ac:dyDescent="0.25">
      <c r="A40" s="42" t="str">
        <f t="shared" si="3"/>
        <v>ALMERIA</v>
      </c>
      <c r="B40" s="41">
        <f t="shared" si="4"/>
        <v>416430</v>
      </c>
      <c r="C40" s="41">
        <f t="shared" si="5"/>
        <v>403092</v>
      </c>
      <c r="D40" s="41">
        <f t="shared" si="6"/>
        <v>16</v>
      </c>
      <c r="E40" s="42" t="str">
        <f t="shared" si="2"/>
        <v>VALENCIA</v>
      </c>
      <c r="F40" s="42">
        <f t="shared" si="7"/>
        <v>4820468</v>
      </c>
      <c r="G40" s="42">
        <f t="shared" si="8"/>
        <v>4155376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4439998</v>
      </c>
      <c r="G41" s="42">
        <f t="shared" si="8"/>
        <v>3897265</v>
      </c>
    </row>
    <row r="42" spans="1:9" x14ac:dyDescent="0.25">
      <c r="A42" s="42" t="str">
        <f t="shared" si="3"/>
        <v>BAHIA DE ALGECIRAS</v>
      </c>
      <c r="B42" s="41">
        <f t="shared" si="4"/>
        <v>4439998</v>
      </c>
      <c r="C42" s="41">
        <f t="shared" si="5"/>
        <v>3897265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3851853</v>
      </c>
      <c r="G42" s="42">
        <f t="shared" si="8"/>
        <v>3807637</v>
      </c>
    </row>
    <row r="43" spans="1:9" x14ac:dyDescent="0.25">
      <c r="A43" s="42" t="str">
        <f t="shared" si="3"/>
        <v>BAHIA DE CADIZ</v>
      </c>
      <c r="B43" s="41">
        <f t="shared" si="4"/>
        <v>1351659</v>
      </c>
      <c r="C43" s="41">
        <f t="shared" si="5"/>
        <v>1715757</v>
      </c>
      <c r="D43" s="41">
        <f t="shared" si="6"/>
        <v>7</v>
      </c>
      <c r="E43" s="42" t="str">
        <f t="shared" si="2"/>
        <v>LAS PALMAS</v>
      </c>
      <c r="F43" s="42">
        <f t="shared" si="7"/>
        <v>2649575</v>
      </c>
      <c r="G43" s="42">
        <f t="shared" si="8"/>
        <v>2939299</v>
      </c>
    </row>
    <row r="44" spans="1:9" x14ac:dyDescent="0.25">
      <c r="A44" s="42" t="str">
        <f t="shared" si="3"/>
        <v>BALEARES</v>
      </c>
      <c r="B44" s="41">
        <f t="shared" si="4"/>
        <v>9762550</v>
      </c>
      <c r="C44" s="41">
        <f t="shared" si="5"/>
        <v>9798196</v>
      </c>
      <c r="D44" s="41">
        <f t="shared" si="6"/>
        <v>2</v>
      </c>
      <c r="E44" s="42" t="str">
        <f t="shared" si="2"/>
        <v>BAHIA DE CADIZ</v>
      </c>
      <c r="F44" s="42">
        <f t="shared" si="7"/>
        <v>1351659</v>
      </c>
      <c r="G44" s="42">
        <f t="shared" si="8"/>
        <v>1715757</v>
      </c>
    </row>
    <row r="45" spans="1:9" x14ac:dyDescent="0.25">
      <c r="A45" s="42" t="str">
        <f t="shared" si="3"/>
        <v>BARCELONA</v>
      </c>
      <c r="B45" s="41">
        <f t="shared" si="4"/>
        <v>10301589</v>
      </c>
      <c r="C45" s="41">
        <f t="shared" si="5"/>
        <v>9391987</v>
      </c>
      <c r="D45" s="41">
        <f t="shared" si="6"/>
        <v>1</v>
      </c>
      <c r="E45" s="42" t="str">
        <f t="shared" si="2"/>
        <v>VIGO</v>
      </c>
      <c r="F45" s="42">
        <f t="shared" si="7"/>
        <v>1351060</v>
      </c>
      <c r="G45" s="42">
        <f t="shared" si="8"/>
        <v>1092212</v>
      </c>
    </row>
    <row r="46" spans="1:9" x14ac:dyDescent="0.25">
      <c r="A46" s="42" t="str">
        <f t="shared" si="3"/>
        <v>BILBAO</v>
      </c>
      <c r="B46" s="41">
        <f t="shared" si="4"/>
        <v>536691</v>
      </c>
      <c r="C46" s="41">
        <f t="shared" si="5"/>
        <v>749470</v>
      </c>
      <c r="D46" s="41">
        <f t="shared" si="6"/>
        <v>14</v>
      </c>
      <c r="E46" s="42" t="str">
        <f t="shared" si="2"/>
        <v>SANTANDER</v>
      </c>
      <c r="F46" s="42">
        <f t="shared" si="7"/>
        <v>985221</v>
      </c>
      <c r="G46" s="42">
        <f t="shared" si="8"/>
        <v>940239</v>
      </c>
    </row>
    <row r="47" spans="1:9" x14ac:dyDescent="0.25">
      <c r="A47" s="42" t="str">
        <f t="shared" si="3"/>
        <v>CARTAGENA</v>
      </c>
      <c r="B47" s="41">
        <f t="shared" si="4"/>
        <v>316</v>
      </c>
      <c r="C47" s="41">
        <f t="shared" si="5"/>
        <v>0</v>
      </c>
      <c r="D47" s="41">
        <f t="shared" si="6"/>
        <v>22</v>
      </c>
      <c r="E47" s="42" t="str">
        <f t="shared" si="2"/>
        <v>CEUTA</v>
      </c>
      <c r="F47" s="42">
        <f t="shared" si="7"/>
        <v>938027</v>
      </c>
      <c r="G47" s="42">
        <f t="shared" si="8"/>
        <v>870019</v>
      </c>
    </row>
    <row r="48" spans="1:9" x14ac:dyDescent="0.25">
      <c r="A48" s="42" t="str">
        <f t="shared" si="3"/>
        <v>CASTELLON</v>
      </c>
      <c r="B48" s="41">
        <f t="shared" si="4"/>
        <v>168616</v>
      </c>
      <c r="C48" s="41">
        <f t="shared" si="5"/>
        <v>223819</v>
      </c>
      <c r="D48" s="41">
        <f t="shared" si="6"/>
        <v>20</v>
      </c>
      <c r="E48" s="42" t="str">
        <f t="shared" si="2"/>
        <v>PASAIA</v>
      </c>
      <c r="F48" s="42">
        <f t="shared" si="7"/>
        <v>655539</v>
      </c>
      <c r="G48" s="42">
        <f t="shared" si="8"/>
        <v>528080</v>
      </c>
    </row>
    <row r="49" spans="1:7" x14ac:dyDescent="0.25">
      <c r="A49" s="42" t="str">
        <f t="shared" si="3"/>
        <v>CEUTA</v>
      </c>
      <c r="B49" s="41">
        <f t="shared" si="4"/>
        <v>938027</v>
      </c>
      <c r="C49" s="41">
        <f t="shared" si="5"/>
        <v>870019</v>
      </c>
      <c r="D49" s="41">
        <f t="shared" si="6"/>
        <v>10</v>
      </c>
      <c r="E49" s="42" t="str">
        <f t="shared" si="2"/>
        <v>TARRAGONA</v>
      </c>
      <c r="F49" s="42">
        <f t="shared" si="7"/>
        <v>562784</v>
      </c>
      <c r="G49" s="42">
        <f t="shared" si="8"/>
        <v>804151</v>
      </c>
    </row>
    <row r="50" spans="1:7" x14ac:dyDescent="0.25">
      <c r="A50" s="42" t="str">
        <f t="shared" si="3"/>
        <v>FERROL-SAN CIBRAO</v>
      </c>
      <c r="B50" s="41">
        <f t="shared" si="4"/>
        <v>225904</v>
      </c>
      <c r="C50" s="41">
        <f t="shared" si="5"/>
        <v>219348</v>
      </c>
      <c r="D50" s="41">
        <f t="shared" si="6"/>
        <v>19</v>
      </c>
      <c r="E50" s="42" t="str">
        <f t="shared" si="2"/>
        <v>MELILLA</v>
      </c>
      <c r="F50" s="42">
        <f t="shared" si="7"/>
        <v>538147</v>
      </c>
      <c r="G50" s="42">
        <f t="shared" si="8"/>
        <v>543944</v>
      </c>
    </row>
    <row r="51" spans="1:7" x14ac:dyDescent="0.25">
      <c r="A51" s="42" t="str">
        <f t="shared" si="3"/>
        <v>GIJON</v>
      </c>
      <c r="B51" s="41">
        <f t="shared" si="4"/>
        <v>132</v>
      </c>
      <c r="C51" s="41">
        <f t="shared" si="5"/>
        <v>4962</v>
      </c>
      <c r="D51" s="41">
        <f t="shared" si="6"/>
        <v>23</v>
      </c>
      <c r="E51" s="42" t="str">
        <f t="shared" si="2"/>
        <v>BILBAO</v>
      </c>
      <c r="F51" s="42">
        <f t="shared" si="7"/>
        <v>536691</v>
      </c>
      <c r="G51" s="42">
        <f t="shared" si="8"/>
        <v>749470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1006</v>
      </c>
      <c r="D52" s="41">
        <f t="shared" si="6"/>
        <v>28</v>
      </c>
      <c r="E52" s="42" t="str">
        <f t="shared" si="2"/>
        <v>MALAGA</v>
      </c>
      <c r="F52" s="42">
        <f t="shared" si="7"/>
        <v>484251</v>
      </c>
      <c r="G52" s="42">
        <f t="shared" si="8"/>
        <v>424780</v>
      </c>
    </row>
    <row r="53" spans="1:7" x14ac:dyDescent="0.25">
      <c r="A53" s="42" t="str">
        <f t="shared" si="3"/>
        <v>LAS PALMAS</v>
      </c>
      <c r="B53" s="41">
        <f t="shared" si="4"/>
        <v>2649575</v>
      </c>
      <c r="C53" s="41">
        <f t="shared" si="5"/>
        <v>2939299</v>
      </c>
      <c r="D53" s="41">
        <f t="shared" si="6"/>
        <v>6</v>
      </c>
      <c r="E53" s="42" t="str">
        <f t="shared" si="2"/>
        <v>ALMERIA</v>
      </c>
      <c r="F53" s="42">
        <f t="shared" si="7"/>
        <v>416430</v>
      </c>
      <c r="G53" s="42">
        <f t="shared" si="8"/>
        <v>403092</v>
      </c>
    </row>
    <row r="54" spans="1:7" x14ac:dyDescent="0.25">
      <c r="A54" s="42" t="str">
        <f t="shared" si="3"/>
        <v>MALAGA</v>
      </c>
      <c r="B54" s="41">
        <f t="shared" si="4"/>
        <v>484251</v>
      </c>
      <c r="C54" s="41">
        <f t="shared" si="5"/>
        <v>424780</v>
      </c>
      <c r="D54" s="41">
        <f t="shared" si="6"/>
        <v>15</v>
      </c>
      <c r="E54" s="42" t="str">
        <f t="shared" si="2"/>
        <v>ALICANTE</v>
      </c>
      <c r="F54" s="42">
        <f t="shared" si="7"/>
        <v>314112</v>
      </c>
      <c r="G54" s="42">
        <f t="shared" si="8"/>
        <v>299884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247107</v>
      </c>
      <c r="G55" s="42">
        <f t="shared" si="8"/>
        <v>213533</v>
      </c>
    </row>
    <row r="56" spans="1:7" x14ac:dyDescent="0.25">
      <c r="A56" s="42" t="str">
        <f t="shared" si="3"/>
        <v>MELILLA</v>
      </c>
      <c r="B56" s="41">
        <f t="shared" si="4"/>
        <v>538147</v>
      </c>
      <c r="C56" s="41">
        <f t="shared" si="5"/>
        <v>543944</v>
      </c>
      <c r="D56" s="41">
        <f t="shared" si="6"/>
        <v>13</v>
      </c>
      <c r="E56" s="42" t="str">
        <f t="shared" si="2"/>
        <v>FERROL-SAN CIBRAO</v>
      </c>
      <c r="F56" s="42">
        <f t="shared" si="9"/>
        <v>225904</v>
      </c>
      <c r="G56" s="42">
        <f t="shared" si="8"/>
        <v>219348</v>
      </c>
    </row>
    <row r="57" spans="1:7" x14ac:dyDescent="0.25">
      <c r="A57" s="42" t="str">
        <f t="shared" si="3"/>
        <v>MOTRIL</v>
      </c>
      <c r="B57" s="41">
        <f t="shared" si="4"/>
        <v>3006</v>
      </c>
      <c r="C57" s="41">
        <f t="shared" si="5"/>
        <v>0</v>
      </c>
      <c r="D57" s="41">
        <f t="shared" si="6"/>
        <v>21</v>
      </c>
      <c r="E57" s="42" t="str">
        <f t="shared" si="2"/>
        <v>CASTELLON</v>
      </c>
      <c r="F57" s="42">
        <f t="shared" si="9"/>
        <v>168616</v>
      </c>
      <c r="G57" s="42">
        <f t="shared" si="8"/>
        <v>223819</v>
      </c>
    </row>
    <row r="58" spans="1:7" x14ac:dyDescent="0.25">
      <c r="A58" s="42" t="str">
        <f t="shared" si="3"/>
        <v>PASAIA</v>
      </c>
      <c r="B58" s="41">
        <f t="shared" si="4"/>
        <v>655539</v>
      </c>
      <c r="C58" s="41">
        <f t="shared" si="5"/>
        <v>528080</v>
      </c>
      <c r="D58" s="41">
        <f t="shared" si="6"/>
        <v>11</v>
      </c>
      <c r="E58" s="42" t="str">
        <f t="shared" si="2"/>
        <v>MOTRIL</v>
      </c>
      <c r="F58" s="42">
        <f t="shared" si="9"/>
        <v>3006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3851853</v>
      </c>
      <c r="C59" s="41">
        <f t="shared" si="5"/>
        <v>3807637</v>
      </c>
      <c r="D59" s="41">
        <f t="shared" si="6"/>
        <v>5</v>
      </c>
      <c r="E59" s="42" t="str">
        <f t="shared" si="2"/>
        <v>CARTAGENA</v>
      </c>
      <c r="F59" s="42">
        <f t="shared" si="9"/>
        <v>316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985221</v>
      </c>
      <c r="C60" s="41">
        <f t="shared" si="5"/>
        <v>940239</v>
      </c>
      <c r="D60" s="41">
        <f t="shared" si="6"/>
        <v>9</v>
      </c>
      <c r="E60" s="42" t="str">
        <f t="shared" si="2"/>
        <v>GIJON</v>
      </c>
      <c r="F60" s="42">
        <f t="shared" si="9"/>
        <v>132</v>
      </c>
      <c r="G60" s="42">
        <f t="shared" si="8"/>
        <v>4962</v>
      </c>
    </row>
    <row r="61" spans="1:7" x14ac:dyDescent="0.25">
      <c r="A61" s="42" t="str">
        <f t="shared" si="3"/>
        <v>SEVILLA</v>
      </c>
      <c r="B61" s="41">
        <f t="shared" si="4"/>
        <v>247107</v>
      </c>
      <c r="C61" s="41">
        <f t="shared" si="5"/>
        <v>213533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562784</v>
      </c>
      <c r="C62" s="41">
        <f t="shared" si="5"/>
        <v>804151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4820468</v>
      </c>
      <c r="C63" s="41">
        <f t="shared" si="5"/>
        <v>4155376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1351060</v>
      </c>
      <c r="C64" s="41">
        <f t="shared" si="5"/>
        <v>1092212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5">
        <v>478</v>
      </c>
      <c r="C7" s="35">
        <v>564</v>
      </c>
      <c r="D7" s="35">
        <v>1355</v>
      </c>
      <c r="E7" s="35">
        <v>8476</v>
      </c>
      <c r="F7" s="10">
        <f>((E7*100)/D7)-100</f>
        <v>525.53505535055353</v>
      </c>
      <c r="G7" s="1"/>
      <c r="H7" s="1"/>
      <c r="I7" s="1"/>
    </row>
    <row r="8" spans="1:12" x14ac:dyDescent="0.25">
      <c r="A8" s="11" t="s">
        <v>42</v>
      </c>
      <c r="B8" s="36">
        <v>16956</v>
      </c>
      <c r="C8" s="36">
        <v>14623</v>
      </c>
      <c r="D8" s="36">
        <v>172729</v>
      </c>
      <c r="E8" s="36">
        <v>179259</v>
      </c>
      <c r="F8" s="13">
        <f t="shared" ref="F8:F35" si="0">((E8*100)/D8)-100</f>
        <v>3.7804885109043624</v>
      </c>
      <c r="G8" s="1"/>
      <c r="H8" s="1"/>
      <c r="I8" s="1"/>
    </row>
    <row r="9" spans="1:12" x14ac:dyDescent="0.25">
      <c r="A9" s="8" t="s">
        <v>43</v>
      </c>
      <c r="B9" s="35">
        <v>11</v>
      </c>
      <c r="C9" s="35">
        <v>0</v>
      </c>
      <c r="D9" s="35">
        <v>192</v>
      </c>
      <c r="E9" s="35">
        <v>65</v>
      </c>
      <c r="F9" s="10">
        <f t="shared" si="0"/>
        <v>-66.145833333333343</v>
      </c>
      <c r="G9" s="1"/>
      <c r="H9" s="1"/>
      <c r="I9" s="1"/>
    </row>
    <row r="10" spans="1:12" x14ac:dyDescent="0.25">
      <c r="A10" s="11" t="s">
        <v>44</v>
      </c>
      <c r="B10" s="36">
        <v>524</v>
      </c>
      <c r="C10" s="36">
        <v>859</v>
      </c>
      <c r="D10" s="36">
        <v>9114</v>
      </c>
      <c r="E10" s="36">
        <v>8590</v>
      </c>
      <c r="F10" s="17">
        <f t="shared" si="0"/>
        <v>-5.7493965328066707</v>
      </c>
      <c r="G10" s="1"/>
      <c r="H10" s="1"/>
      <c r="I10" s="1"/>
    </row>
    <row r="11" spans="1:12" x14ac:dyDescent="0.25">
      <c r="A11" s="8" t="s">
        <v>45</v>
      </c>
      <c r="B11" s="35">
        <v>342970</v>
      </c>
      <c r="C11" s="35">
        <v>262020</v>
      </c>
      <c r="D11" s="35">
        <v>3256776</v>
      </c>
      <c r="E11" s="35">
        <v>3420533</v>
      </c>
      <c r="F11" s="10">
        <f t="shared" si="0"/>
        <v>5.028193526358578</v>
      </c>
      <c r="G11" s="1"/>
      <c r="H11" s="1"/>
      <c r="I11" s="1"/>
    </row>
    <row r="12" spans="1:12" x14ac:dyDescent="0.25">
      <c r="A12" s="11" t="s">
        <v>46</v>
      </c>
      <c r="B12" s="36">
        <v>14639</v>
      </c>
      <c r="C12" s="36">
        <v>12306</v>
      </c>
      <c r="D12" s="36">
        <v>155370</v>
      </c>
      <c r="E12" s="36">
        <v>143662</v>
      </c>
      <c r="F12" s="13">
        <f t="shared" si="0"/>
        <v>-7.5355602754714539</v>
      </c>
      <c r="G12" s="1"/>
      <c r="H12" s="1"/>
      <c r="I12" s="1"/>
    </row>
    <row r="13" spans="1:12" x14ac:dyDescent="0.25">
      <c r="A13" s="8" t="s">
        <v>47</v>
      </c>
      <c r="B13" s="35">
        <v>12042</v>
      </c>
      <c r="C13" s="35">
        <v>11819</v>
      </c>
      <c r="D13" s="35">
        <v>201382</v>
      </c>
      <c r="E13" s="35">
        <v>194271</v>
      </c>
      <c r="F13" s="10">
        <f t="shared" si="0"/>
        <v>-3.5311000983206071</v>
      </c>
      <c r="G13" s="1"/>
      <c r="H13" s="1"/>
      <c r="I13" s="1"/>
    </row>
    <row r="14" spans="1:12" x14ac:dyDescent="0.25">
      <c r="A14" s="11" t="s">
        <v>48</v>
      </c>
      <c r="B14" s="36">
        <v>188989</v>
      </c>
      <c r="C14" s="36">
        <v>208556</v>
      </c>
      <c r="D14" s="36">
        <v>2318239</v>
      </c>
      <c r="E14" s="36">
        <v>2610100</v>
      </c>
      <c r="F14" s="13">
        <f t="shared" si="0"/>
        <v>12.589771805236651</v>
      </c>
      <c r="G14" s="1"/>
      <c r="H14" s="1"/>
      <c r="I14" s="1"/>
    </row>
    <row r="15" spans="1:12" x14ac:dyDescent="0.25">
      <c r="A15" s="8" t="s">
        <v>49</v>
      </c>
      <c r="B15" s="35">
        <v>47236</v>
      </c>
      <c r="C15" s="35">
        <v>54134</v>
      </c>
      <c r="D15" s="35">
        <v>523113</v>
      </c>
      <c r="E15" s="35">
        <v>554558</v>
      </c>
      <c r="F15" s="10">
        <f t="shared" si="0"/>
        <v>6.0111295265076592</v>
      </c>
      <c r="G15" s="1"/>
      <c r="H15" s="1"/>
      <c r="I15" s="1"/>
    </row>
    <row r="16" spans="1:12" x14ac:dyDescent="0.25">
      <c r="A16" s="11" t="s">
        <v>50</v>
      </c>
      <c r="B16" s="36">
        <v>514</v>
      </c>
      <c r="C16" s="36">
        <v>5066</v>
      </c>
      <c r="D16" s="36">
        <v>39594</v>
      </c>
      <c r="E16" s="36">
        <v>47036</v>
      </c>
      <c r="F16" s="13">
        <f t="shared" si="0"/>
        <v>18.795777137950196</v>
      </c>
      <c r="G16" s="1"/>
      <c r="H16" s="1"/>
      <c r="I16" s="1"/>
    </row>
    <row r="17" spans="1:9" x14ac:dyDescent="0.25">
      <c r="A17" s="8" t="s">
        <v>51</v>
      </c>
      <c r="B17" s="35">
        <v>7541</v>
      </c>
      <c r="C17" s="35">
        <v>7873</v>
      </c>
      <c r="D17" s="35">
        <v>71660</v>
      </c>
      <c r="E17" s="35">
        <v>101929</v>
      </c>
      <c r="F17" s="10">
        <f t="shared" si="0"/>
        <v>42.239743231928543</v>
      </c>
      <c r="G17" s="1"/>
      <c r="H17" s="1"/>
      <c r="I17" s="1"/>
    </row>
    <row r="18" spans="1:9" x14ac:dyDescent="0.25">
      <c r="A18" s="11" t="s">
        <v>52</v>
      </c>
      <c r="B18" s="36">
        <v>1428</v>
      </c>
      <c r="C18" s="36">
        <v>864</v>
      </c>
      <c r="D18" s="36">
        <v>10623</v>
      </c>
      <c r="E18" s="36">
        <v>13942</v>
      </c>
      <c r="F18" s="13">
        <f t="shared" si="0"/>
        <v>31.243528193542318</v>
      </c>
      <c r="G18" s="1"/>
      <c r="H18" s="1"/>
      <c r="I18" s="1"/>
    </row>
    <row r="19" spans="1:9" x14ac:dyDescent="0.25">
      <c r="A19" s="8" t="s">
        <v>53</v>
      </c>
      <c r="B19" s="35">
        <v>736</v>
      </c>
      <c r="C19" s="35">
        <v>12</v>
      </c>
      <c r="D19" s="35">
        <v>1249</v>
      </c>
      <c r="E19" s="35">
        <v>8244</v>
      </c>
      <c r="F19" s="10">
        <f t="shared" si="0"/>
        <v>560.04803843074455</v>
      </c>
      <c r="G19" s="1"/>
      <c r="H19" s="1"/>
      <c r="I19" s="1"/>
    </row>
    <row r="20" spans="1:9" x14ac:dyDescent="0.25">
      <c r="A20" s="11" t="s">
        <v>54</v>
      </c>
      <c r="B20" s="36">
        <v>662</v>
      </c>
      <c r="C20" s="36">
        <v>2527</v>
      </c>
      <c r="D20" s="36">
        <v>7740</v>
      </c>
      <c r="E20" s="36">
        <v>13849</v>
      </c>
      <c r="F20" s="13">
        <f t="shared" si="0"/>
        <v>78.927648578811358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109308</v>
      </c>
      <c r="C22" s="36">
        <v>121698</v>
      </c>
      <c r="D22" s="36">
        <v>1311958</v>
      </c>
      <c r="E22" s="36">
        <v>1317320</v>
      </c>
      <c r="F22" s="13">
        <f t="shared" si="0"/>
        <v>0.40870210784186156</v>
      </c>
      <c r="G22" s="1"/>
      <c r="H22" s="1"/>
      <c r="I22" s="1"/>
    </row>
    <row r="23" spans="1:9" x14ac:dyDescent="0.25">
      <c r="A23" s="8" t="s">
        <v>57</v>
      </c>
      <c r="B23" s="35">
        <v>46752</v>
      </c>
      <c r="C23" s="35">
        <v>34340</v>
      </c>
      <c r="D23" s="35">
        <v>464838</v>
      </c>
      <c r="E23" s="35">
        <v>542405</v>
      </c>
      <c r="F23" s="10">
        <f t="shared" si="0"/>
        <v>16.686888765548431</v>
      </c>
      <c r="G23" s="1"/>
      <c r="H23" s="1"/>
      <c r="I23" s="1"/>
    </row>
    <row r="24" spans="1:9" x14ac:dyDescent="0.25">
      <c r="A24" s="11" t="s">
        <v>58</v>
      </c>
      <c r="B24" s="36">
        <v>3011</v>
      </c>
      <c r="C24" s="36">
        <v>4311</v>
      </c>
      <c r="D24" s="36">
        <v>37423</v>
      </c>
      <c r="E24" s="36">
        <v>46548</v>
      </c>
      <c r="F24" s="13">
        <f t="shared" si="0"/>
        <v>24.383400582529461</v>
      </c>
      <c r="G24" s="1"/>
      <c r="H24" s="1"/>
      <c r="I24" s="1"/>
    </row>
    <row r="25" spans="1:9" x14ac:dyDescent="0.25">
      <c r="A25" s="8" t="s">
        <v>59</v>
      </c>
      <c r="B25" s="35">
        <v>2211</v>
      </c>
      <c r="C25" s="35">
        <v>1839</v>
      </c>
      <c r="D25" s="35">
        <v>21227</v>
      </c>
      <c r="E25" s="35">
        <v>22148</v>
      </c>
      <c r="F25" s="10">
        <f t="shared" si="0"/>
        <v>4.3388137749093119</v>
      </c>
      <c r="G25" s="1"/>
      <c r="H25" s="1"/>
      <c r="I25" s="1"/>
    </row>
    <row r="26" spans="1:9" x14ac:dyDescent="0.25">
      <c r="A26" s="11" t="s">
        <v>60</v>
      </c>
      <c r="B26" s="36">
        <v>16</v>
      </c>
      <c r="C26" s="36">
        <v>0</v>
      </c>
      <c r="D26" s="36">
        <v>32</v>
      </c>
      <c r="E26" s="36">
        <v>2</v>
      </c>
      <c r="F26" s="13">
        <f t="shared" si="0"/>
        <v>-93.75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6">
        <v>39864</v>
      </c>
      <c r="C28" s="36">
        <v>39000</v>
      </c>
      <c r="D28" s="36">
        <v>465729</v>
      </c>
      <c r="E28" s="36">
        <v>486697</v>
      </c>
      <c r="F28" s="13">
        <f t="shared" si="0"/>
        <v>4.5021890412664902</v>
      </c>
      <c r="G28" s="1"/>
      <c r="H28" s="1"/>
      <c r="I28" s="1"/>
    </row>
    <row r="29" spans="1:9" x14ac:dyDescent="0.25">
      <c r="A29" s="8" t="s">
        <v>63</v>
      </c>
      <c r="B29" s="35">
        <v>18</v>
      </c>
      <c r="C29" s="35">
        <v>60</v>
      </c>
      <c r="D29" s="35">
        <v>134</v>
      </c>
      <c r="E29" s="35">
        <v>330</v>
      </c>
      <c r="F29" s="10">
        <f t="shared" si="0"/>
        <v>146.26865671641792</v>
      </c>
      <c r="G29" s="1"/>
      <c r="H29" s="1"/>
      <c r="I29" s="1"/>
    </row>
    <row r="30" spans="1:9" x14ac:dyDescent="0.25">
      <c r="A30" s="11" t="s">
        <v>64</v>
      </c>
      <c r="B30" s="36">
        <v>11606</v>
      </c>
      <c r="C30" s="36">
        <v>10852</v>
      </c>
      <c r="D30" s="36">
        <v>122611</v>
      </c>
      <c r="E30" s="36">
        <v>135040</v>
      </c>
      <c r="F30" s="13">
        <f t="shared" si="0"/>
        <v>10.136937142670718</v>
      </c>
      <c r="G30" s="1"/>
      <c r="H30" s="1"/>
      <c r="I30" s="1"/>
    </row>
    <row r="31" spans="1:9" x14ac:dyDescent="0.25">
      <c r="A31" s="8" t="s">
        <v>65</v>
      </c>
      <c r="B31" s="35">
        <v>3364</v>
      </c>
      <c r="C31" s="35">
        <v>4188</v>
      </c>
      <c r="D31" s="35">
        <v>12203</v>
      </c>
      <c r="E31" s="35">
        <v>47136</v>
      </c>
      <c r="F31" s="10">
        <f t="shared" si="0"/>
        <v>286.26567237564535</v>
      </c>
      <c r="G31" s="1"/>
      <c r="H31" s="1"/>
      <c r="I31" s="1"/>
    </row>
    <row r="32" spans="1:9" x14ac:dyDescent="0.25">
      <c r="A32" s="11" t="s">
        <v>66</v>
      </c>
      <c r="B32" s="36">
        <v>203948</v>
      </c>
      <c r="C32" s="36">
        <v>270814</v>
      </c>
      <c r="D32" s="36">
        <v>2612049</v>
      </c>
      <c r="E32" s="36">
        <v>3042665</v>
      </c>
      <c r="F32" s="13">
        <f t="shared" si="0"/>
        <v>16.485755052833994</v>
      </c>
      <c r="G32" s="1"/>
      <c r="H32" s="1"/>
      <c r="I32" s="1"/>
    </row>
    <row r="33" spans="1:9" x14ac:dyDescent="0.25">
      <c r="A33" s="8" t="s">
        <v>67</v>
      </c>
      <c r="B33" s="35">
        <v>17521</v>
      </c>
      <c r="C33" s="35">
        <v>20178</v>
      </c>
      <c r="D33" s="35">
        <v>226927</v>
      </c>
      <c r="E33" s="35">
        <v>244065</v>
      </c>
      <c r="F33" s="10">
        <f t="shared" si="0"/>
        <v>7.5522084194476662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150</v>
      </c>
      <c r="E34" s="36">
        <v>9</v>
      </c>
      <c r="F34" s="13">
        <f t="shared" si="0"/>
        <v>-94</v>
      </c>
      <c r="G34" s="1"/>
      <c r="H34" s="1"/>
      <c r="I34" s="1"/>
    </row>
    <row r="35" spans="1:9" x14ac:dyDescent="0.25">
      <c r="A35" s="14" t="s">
        <v>69</v>
      </c>
      <c r="B35" s="15">
        <f>SUM(B7:B34)</f>
        <v>1072345</v>
      </c>
      <c r="C35" s="15">
        <f t="shared" ref="C35:E35" si="1">SUM(C7:C34)</f>
        <v>1088503</v>
      </c>
      <c r="D35" s="15">
        <f t="shared" si="1"/>
        <v>12044417</v>
      </c>
      <c r="E35" s="15">
        <f t="shared" si="1"/>
        <v>13188879</v>
      </c>
      <c r="F35" s="16">
        <f t="shared" si="0"/>
        <v>9.5020124261722287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8476</v>
      </c>
      <c r="C38" s="41">
        <f>D7</f>
        <v>1355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3420533</v>
      </c>
      <c r="G38" s="42">
        <f>LOOKUP(E38,$A$38:$A$65,$C$38:$C$65)</f>
        <v>3256776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179259</v>
      </c>
      <c r="C39" s="41">
        <f t="shared" ref="C39:C65" si="5">D8</f>
        <v>172729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3042665</v>
      </c>
      <c r="G39" s="42">
        <f t="shared" ref="G39:G65" si="8">LOOKUP(E39,$A$38:$A$65,$C$38:$C$65)</f>
        <v>2612049</v>
      </c>
    </row>
    <row r="40" spans="1:9" x14ac:dyDescent="0.25">
      <c r="A40" s="42" t="str">
        <f t="shared" si="3"/>
        <v>ALMERIA</v>
      </c>
      <c r="B40" s="41">
        <f t="shared" si="4"/>
        <v>65</v>
      </c>
      <c r="C40" s="41">
        <f t="shared" si="5"/>
        <v>192</v>
      </c>
      <c r="D40" s="41">
        <f t="shared" si="6"/>
        <v>24</v>
      </c>
      <c r="E40" s="42" t="str">
        <f t="shared" si="2"/>
        <v>BARCELONA</v>
      </c>
      <c r="F40" s="42">
        <f t="shared" si="7"/>
        <v>2610100</v>
      </c>
      <c r="G40" s="42">
        <f t="shared" si="8"/>
        <v>2318239</v>
      </c>
    </row>
    <row r="41" spans="1:9" x14ac:dyDescent="0.25">
      <c r="A41" s="42" t="str">
        <f t="shared" si="3"/>
        <v>AVILES</v>
      </c>
      <c r="B41" s="41">
        <f t="shared" si="4"/>
        <v>8590</v>
      </c>
      <c r="C41" s="41">
        <f t="shared" si="5"/>
        <v>9114</v>
      </c>
      <c r="D41" s="41">
        <f t="shared" si="6"/>
        <v>20</v>
      </c>
      <c r="E41" s="42" t="str">
        <f t="shared" si="2"/>
        <v>LAS PALMAS</v>
      </c>
      <c r="F41" s="42">
        <f t="shared" si="7"/>
        <v>1317320</v>
      </c>
      <c r="G41" s="42">
        <f t="shared" si="8"/>
        <v>1311958</v>
      </c>
    </row>
    <row r="42" spans="1:9" x14ac:dyDescent="0.25">
      <c r="A42" s="42" t="str">
        <f t="shared" si="3"/>
        <v>BAHIA DE ALGECIRAS</v>
      </c>
      <c r="B42" s="41">
        <f t="shared" si="4"/>
        <v>3420533</v>
      </c>
      <c r="C42" s="41">
        <f t="shared" si="5"/>
        <v>3256776</v>
      </c>
      <c r="D42" s="41">
        <f t="shared" si="6"/>
        <v>1</v>
      </c>
      <c r="E42" s="42" t="str">
        <f t="shared" si="2"/>
        <v>BILBAO</v>
      </c>
      <c r="F42" s="42">
        <f t="shared" si="7"/>
        <v>554558</v>
      </c>
      <c r="G42" s="42">
        <f t="shared" si="8"/>
        <v>523113</v>
      </c>
    </row>
    <row r="43" spans="1:9" x14ac:dyDescent="0.25">
      <c r="A43" s="42" t="str">
        <f t="shared" si="3"/>
        <v>BAHIA DE CADIZ</v>
      </c>
      <c r="B43" s="41">
        <f t="shared" si="4"/>
        <v>143662</v>
      </c>
      <c r="C43" s="41">
        <f t="shared" si="5"/>
        <v>155370</v>
      </c>
      <c r="D43" s="41">
        <f t="shared" si="6"/>
        <v>11</v>
      </c>
      <c r="E43" s="42" t="str">
        <f t="shared" si="2"/>
        <v>MALAGA</v>
      </c>
      <c r="F43" s="42">
        <f t="shared" si="7"/>
        <v>542405</v>
      </c>
      <c r="G43" s="42">
        <f t="shared" si="8"/>
        <v>464838</v>
      </c>
    </row>
    <row r="44" spans="1:9" x14ac:dyDescent="0.25">
      <c r="A44" s="42" t="str">
        <f t="shared" si="3"/>
        <v>BALEARES</v>
      </c>
      <c r="B44" s="41">
        <f t="shared" si="4"/>
        <v>194271</v>
      </c>
      <c r="C44" s="41">
        <f t="shared" si="5"/>
        <v>201382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486697</v>
      </c>
      <c r="G44" s="42">
        <f t="shared" si="8"/>
        <v>465729</v>
      </c>
    </row>
    <row r="45" spans="1:9" x14ac:dyDescent="0.25">
      <c r="A45" s="42" t="str">
        <f t="shared" si="3"/>
        <v>BARCELONA</v>
      </c>
      <c r="B45" s="41">
        <f t="shared" si="4"/>
        <v>2610100</v>
      </c>
      <c r="C45" s="41">
        <f t="shared" si="5"/>
        <v>2318239</v>
      </c>
      <c r="D45" s="41">
        <f t="shared" si="6"/>
        <v>3</v>
      </c>
      <c r="E45" s="42" t="str">
        <f t="shared" si="2"/>
        <v>VIGO</v>
      </c>
      <c r="F45" s="42">
        <f t="shared" si="7"/>
        <v>244065</v>
      </c>
      <c r="G45" s="42">
        <f t="shared" si="8"/>
        <v>226927</v>
      </c>
    </row>
    <row r="46" spans="1:9" x14ac:dyDescent="0.25">
      <c r="A46" s="42" t="str">
        <f t="shared" si="3"/>
        <v>BILBAO</v>
      </c>
      <c r="B46" s="41">
        <f t="shared" si="4"/>
        <v>554558</v>
      </c>
      <c r="C46" s="41">
        <f t="shared" si="5"/>
        <v>523113</v>
      </c>
      <c r="D46" s="41">
        <f t="shared" si="6"/>
        <v>5</v>
      </c>
      <c r="E46" s="42" t="str">
        <f t="shared" si="2"/>
        <v>BALEARES</v>
      </c>
      <c r="F46" s="42">
        <f t="shared" si="7"/>
        <v>194271</v>
      </c>
      <c r="G46" s="42">
        <f t="shared" si="8"/>
        <v>201382</v>
      </c>
    </row>
    <row r="47" spans="1:9" x14ac:dyDescent="0.25">
      <c r="A47" s="42" t="str">
        <f t="shared" si="3"/>
        <v>CARTAGENA</v>
      </c>
      <c r="B47" s="41">
        <f t="shared" si="4"/>
        <v>47036</v>
      </c>
      <c r="C47" s="41">
        <f t="shared" si="5"/>
        <v>39594</v>
      </c>
      <c r="D47" s="41">
        <f t="shared" si="6"/>
        <v>15</v>
      </c>
      <c r="E47" s="42" t="str">
        <f t="shared" si="2"/>
        <v>ALICANTE</v>
      </c>
      <c r="F47" s="42">
        <f t="shared" si="7"/>
        <v>179259</v>
      </c>
      <c r="G47" s="42">
        <f t="shared" si="8"/>
        <v>172729</v>
      </c>
    </row>
    <row r="48" spans="1:9" x14ac:dyDescent="0.25">
      <c r="A48" s="42" t="str">
        <f t="shared" si="3"/>
        <v>CASTELLON</v>
      </c>
      <c r="B48" s="41">
        <f t="shared" si="4"/>
        <v>101929</v>
      </c>
      <c r="C48" s="41">
        <f t="shared" si="5"/>
        <v>71660</v>
      </c>
      <c r="D48" s="41">
        <f t="shared" si="6"/>
        <v>13</v>
      </c>
      <c r="E48" s="42" t="str">
        <f t="shared" si="2"/>
        <v>BAHIA DE CADIZ</v>
      </c>
      <c r="F48" s="42">
        <f t="shared" si="7"/>
        <v>143662</v>
      </c>
      <c r="G48" s="42">
        <f t="shared" si="8"/>
        <v>155370</v>
      </c>
    </row>
    <row r="49" spans="1:7" x14ac:dyDescent="0.25">
      <c r="A49" s="42" t="str">
        <f t="shared" si="3"/>
        <v>CEUTA</v>
      </c>
      <c r="B49" s="41">
        <f t="shared" si="4"/>
        <v>13942</v>
      </c>
      <c r="C49" s="41">
        <f t="shared" si="5"/>
        <v>10623</v>
      </c>
      <c r="D49" s="41">
        <f t="shared" si="6"/>
        <v>18</v>
      </c>
      <c r="E49" s="42" t="str">
        <f t="shared" si="2"/>
        <v>SEVILLA</v>
      </c>
      <c r="F49" s="42">
        <f t="shared" si="7"/>
        <v>135040</v>
      </c>
      <c r="G49" s="42">
        <f t="shared" si="8"/>
        <v>122611</v>
      </c>
    </row>
    <row r="50" spans="1:7" x14ac:dyDescent="0.25">
      <c r="A50" s="42" t="str">
        <f t="shared" si="3"/>
        <v>FERROL-SAN CIBRAO</v>
      </c>
      <c r="B50" s="41">
        <f t="shared" si="4"/>
        <v>8244</v>
      </c>
      <c r="C50" s="41">
        <f t="shared" si="5"/>
        <v>1249</v>
      </c>
      <c r="D50" s="41">
        <f t="shared" si="6"/>
        <v>22</v>
      </c>
      <c r="E50" s="42" t="str">
        <f t="shared" si="2"/>
        <v>CASTELLON</v>
      </c>
      <c r="F50" s="42">
        <f t="shared" si="7"/>
        <v>101929</v>
      </c>
      <c r="G50" s="42">
        <f t="shared" si="8"/>
        <v>71660</v>
      </c>
    </row>
    <row r="51" spans="1:7" x14ac:dyDescent="0.25">
      <c r="A51" s="42" t="str">
        <f t="shared" si="3"/>
        <v>GIJON</v>
      </c>
      <c r="B51" s="41">
        <f t="shared" si="4"/>
        <v>13849</v>
      </c>
      <c r="C51" s="41">
        <f t="shared" si="5"/>
        <v>7740</v>
      </c>
      <c r="D51" s="41">
        <f t="shared" si="6"/>
        <v>19</v>
      </c>
      <c r="E51" s="42" t="str">
        <f t="shared" si="2"/>
        <v>TARRAGONA</v>
      </c>
      <c r="F51" s="42">
        <f t="shared" si="7"/>
        <v>47136</v>
      </c>
      <c r="G51" s="42">
        <f t="shared" si="8"/>
        <v>12203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47036</v>
      </c>
      <c r="G52" s="42">
        <f t="shared" si="8"/>
        <v>39594</v>
      </c>
    </row>
    <row r="53" spans="1:7" x14ac:dyDescent="0.25">
      <c r="A53" s="42" t="str">
        <f t="shared" si="3"/>
        <v>LAS PALMAS</v>
      </c>
      <c r="B53" s="41">
        <f t="shared" si="4"/>
        <v>1317320</v>
      </c>
      <c r="C53" s="41">
        <f t="shared" si="5"/>
        <v>1311958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46548</v>
      </c>
      <c r="G53" s="42">
        <f t="shared" si="8"/>
        <v>37423</v>
      </c>
    </row>
    <row r="54" spans="1:7" x14ac:dyDescent="0.25">
      <c r="A54" s="42" t="str">
        <f t="shared" si="3"/>
        <v>MALAGA</v>
      </c>
      <c r="B54" s="41">
        <f t="shared" si="4"/>
        <v>542405</v>
      </c>
      <c r="C54" s="41">
        <f t="shared" si="5"/>
        <v>464838</v>
      </c>
      <c r="D54" s="41">
        <f t="shared" si="6"/>
        <v>6</v>
      </c>
      <c r="E54" s="42" t="str">
        <f t="shared" si="2"/>
        <v>MELILLA</v>
      </c>
      <c r="F54" s="42">
        <f t="shared" si="7"/>
        <v>22148</v>
      </c>
      <c r="G54" s="42">
        <f t="shared" si="8"/>
        <v>21227</v>
      </c>
    </row>
    <row r="55" spans="1:7" x14ac:dyDescent="0.25">
      <c r="A55" s="42" t="str">
        <f t="shared" si="3"/>
        <v>MARIN Y RIA DE PONTEVEDRA</v>
      </c>
      <c r="B55" s="41">
        <f t="shared" si="4"/>
        <v>46548</v>
      </c>
      <c r="C55" s="41">
        <f t="shared" si="5"/>
        <v>37423</v>
      </c>
      <c r="D55" s="41">
        <f t="shared" si="6"/>
        <v>16</v>
      </c>
      <c r="E55" s="42" t="str">
        <f t="shared" si="2"/>
        <v>CEUTA</v>
      </c>
      <c r="F55" s="42">
        <f t="shared" ref="F55:F65" si="9">LOOKUP(E55,$A$38:$A$65,$B$38:$B$65)</f>
        <v>13942</v>
      </c>
      <c r="G55" s="42">
        <f t="shared" si="8"/>
        <v>10623</v>
      </c>
    </row>
    <row r="56" spans="1:7" x14ac:dyDescent="0.25">
      <c r="A56" s="42" t="str">
        <f t="shared" si="3"/>
        <v>MELILLA</v>
      </c>
      <c r="B56" s="41">
        <f t="shared" si="4"/>
        <v>22148</v>
      </c>
      <c r="C56" s="41">
        <f t="shared" si="5"/>
        <v>21227</v>
      </c>
      <c r="D56" s="41">
        <f t="shared" si="6"/>
        <v>17</v>
      </c>
      <c r="E56" s="42" t="str">
        <f t="shared" si="2"/>
        <v>GIJON</v>
      </c>
      <c r="F56" s="42">
        <f t="shared" si="9"/>
        <v>13849</v>
      </c>
      <c r="G56" s="42">
        <f t="shared" si="8"/>
        <v>7740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32</v>
      </c>
      <c r="D57" s="41">
        <f t="shared" si="6"/>
        <v>26</v>
      </c>
      <c r="E57" s="42" t="str">
        <f t="shared" si="2"/>
        <v>AVILES</v>
      </c>
      <c r="F57" s="42">
        <f t="shared" si="9"/>
        <v>8590</v>
      </c>
      <c r="G57" s="42">
        <f t="shared" si="8"/>
        <v>9114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8476</v>
      </c>
      <c r="G58" s="42">
        <f t="shared" si="8"/>
        <v>1355</v>
      </c>
    </row>
    <row r="59" spans="1:7" x14ac:dyDescent="0.25">
      <c r="A59" s="42" t="str">
        <f t="shared" si="3"/>
        <v>SANTA CRUZ DE TENERIFE</v>
      </c>
      <c r="B59" s="41">
        <f t="shared" si="4"/>
        <v>486697</v>
      </c>
      <c r="C59" s="41">
        <f t="shared" si="5"/>
        <v>465729</v>
      </c>
      <c r="D59" s="41">
        <f t="shared" si="6"/>
        <v>7</v>
      </c>
      <c r="E59" s="42" t="str">
        <f t="shared" si="2"/>
        <v>FERROL-SAN CIBRAO</v>
      </c>
      <c r="F59" s="42">
        <f t="shared" si="9"/>
        <v>8244</v>
      </c>
      <c r="G59" s="42">
        <f t="shared" si="8"/>
        <v>1249</v>
      </c>
    </row>
    <row r="60" spans="1:7" x14ac:dyDescent="0.25">
      <c r="A60" s="42" t="str">
        <f t="shared" si="3"/>
        <v>SANTANDER</v>
      </c>
      <c r="B60" s="41">
        <f t="shared" si="4"/>
        <v>330</v>
      </c>
      <c r="C60" s="41">
        <f t="shared" si="5"/>
        <v>134</v>
      </c>
      <c r="D60" s="41">
        <f t="shared" si="6"/>
        <v>23</v>
      </c>
      <c r="E60" s="42" t="str">
        <f t="shared" si="2"/>
        <v>SANTANDER</v>
      </c>
      <c r="F60" s="42">
        <f t="shared" si="9"/>
        <v>330</v>
      </c>
      <c r="G60" s="42">
        <f t="shared" si="8"/>
        <v>134</v>
      </c>
    </row>
    <row r="61" spans="1:7" x14ac:dyDescent="0.25">
      <c r="A61" s="42" t="str">
        <f t="shared" si="3"/>
        <v>SEVILLA</v>
      </c>
      <c r="B61" s="41">
        <f t="shared" si="4"/>
        <v>135040</v>
      </c>
      <c r="C61" s="41">
        <f t="shared" si="5"/>
        <v>122611</v>
      </c>
      <c r="D61" s="41">
        <f t="shared" si="6"/>
        <v>12</v>
      </c>
      <c r="E61" s="42" t="str">
        <f t="shared" si="2"/>
        <v>ALMERIA</v>
      </c>
      <c r="F61" s="42">
        <f t="shared" si="9"/>
        <v>65</v>
      </c>
      <c r="G61" s="42">
        <f t="shared" si="8"/>
        <v>192</v>
      </c>
    </row>
    <row r="62" spans="1:7" x14ac:dyDescent="0.25">
      <c r="A62" s="42" t="str">
        <f t="shared" si="3"/>
        <v>TARRAGONA</v>
      </c>
      <c r="B62" s="41">
        <f t="shared" si="4"/>
        <v>47136</v>
      </c>
      <c r="C62" s="41">
        <f t="shared" si="5"/>
        <v>12203</v>
      </c>
      <c r="D62" s="41">
        <f t="shared" si="6"/>
        <v>14</v>
      </c>
      <c r="E62" s="42" t="str">
        <f t="shared" si="2"/>
        <v>VILAGARCIA</v>
      </c>
      <c r="F62" s="42">
        <f t="shared" si="9"/>
        <v>9</v>
      </c>
      <c r="G62" s="42">
        <f t="shared" si="8"/>
        <v>150</v>
      </c>
    </row>
    <row r="63" spans="1:7" x14ac:dyDescent="0.25">
      <c r="A63" s="42" t="str">
        <f t="shared" si="3"/>
        <v>VALENCIA</v>
      </c>
      <c r="B63" s="41">
        <f t="shared" si="4"/>
        <v>3042665</v>
      </c>
      <c r="C63" s="41">
        <f t="shared" si="5"/>
        <v>2612049</v>
      </c>
      <c r="D63" s="41">
        <f t="shared" si="6"/>
        <v>2</v>
      </c>
      <c r="E63" s="42" t="str">
        <f t="shared" si="2"/>
        <v>MOTRIL</v>
      </c>
      <c r="F63" s="42">
        <f t="shared" si="9"/>
        <v>2</v>
      </c>
      <c r="G63" s="42">
        <f t="shared" si="8"/>
        <v>32</v>
      </c>
    </row>
    <row r="64" spans="1:7" x14ac:dyDescent="0.25">
      <c r="A64" s="42" t="str">
        <f t="shared" si="3"/>
        <v>VIGO</v>
      </c>
      <c r="B64" s="41">
        <f t="shared" si="4"/>
        <v>244065</v>
      </c>
      <c r="C64" s="41">
        <f t="shared" si="5"/>
        <v>226927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</v>
      </c>
      <c r="C65" s="41">
        <f t="shared" si="5"/>
        <v>150</v>
      </c>
      <c r="D65" s="41">
        <f t="shared" si="6"/>
        <v>25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4</v>
      </c>
      <c r="E8" s="3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312614</v>
      </c>
      <c r="C11" s="37">
        <v>249298</v>
      </c>
      <c r="D11" s="37">
        <v>2883039</v>
      </c>
      <c r="E11" s="37">
        <v>3249693</v>
      </c>
      <c r="F11" s="10">
        <f t="shared" si="0"/>
        <v>12.717621926030134</v>
      </c>
      <c r="G11" s="1"/>
      <c r="H11" s="1"/>
      <c r="I11" s="1"/>
    </row>
    <row r="12" spans="1:12" x14ac:dyDescent="0.25">
      <c r="A12" s="11" t="s">
        <v>46</v>
      </c>
      <c r="B12" s="38">
        <v>2395</v>
      </c>
      <c r="C12" s="38">
        <v>0</v>
      </c>
      <c r="D12" s="38">
        <v>24375</v>
      </c>
      <c r="E12" s="38">
        <v>8439</v>
      </c>
      <c r="F12" s="13">
        <f t="shared" si="0"/>
        <v>-65.378461538461536</v>
      </c>
      <c r="G12" s="1"/>
      <c r="H12" s="1"/>
      <c r="I12" s="1"/>
    </row>
    <row r="13" spans="1:12" x14ac:dyDescent="0.25">
      <c r="A13" s="8" t="s">
        <v>47</v>
      </c>
      <c r="B13" s="37">
        <v>27</v>
      </c>
      <c r="C13" s="37">
        <v>22</v>
      </c>
      <c r="D13" s="37">
        <v>665</v>
      </c>
      <c r="E13" s="37">
        <v>694</v>
      </c>
      <c r="F13" s="10">
        <f t="shared" si="0"/>
        <v>4.3609022556391039</v>
      </c>
      <c r="G13" s="1"/>
      <c r="H13" s="1"/>
      <c r="I13" s="1"/>
    </row>
    <row r="14" spans="1:12" x14ac:dyDescent="0.25">
      <c r="A14" s="11" t="s">
        <v>48</v>
      </c>
      <c r="B14" s="38">
        <v>79770</v>
      </c>
      <c r="C14" s="38">
        <v>85823</v>
      </c>
      <c r="D14" s="38">
        <v>866808</v>
      </c>
      <c r="E14" s="38">
        <v>989005</v>
      </c>
      <c r="F14" s="13">
        <f t="shared" si="0"/>
        <v>14.097354892894387</v>
      </c>
      <c r="G14" s="1"/>
      <c r="H14" s="1"/>
      <c r="I14" s="1"/>
    </row>
    <row r="15" spans="1:12" x14ac:dyDescent="0.25">
      <c r="A15" s="8" t="s">
        <v>49</v>
      </c>
      <c r="B15" s="37">
        <v>445</v>
      </c>
      <c r="C15" s="37">
        <v>1098</v>
      </c>
      <c r="D15" s="37">
        <v>8027</v>
      </c>
      <c r="E15" s="37">
        <v>5405</v>
      </c>
      <c r="F15" s="10">
        <f t="shared" si="0"/>
        <v>-32.664756446991404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0</v>
      </c>
      <c r="D17" s="37">
        <v>127</v>
      </c>
      <c r="E17" s="37">
        <v>88</v>
      </c>
      <c r="F17" s="10">
        <f t="shared" si="0"/>
        <v>-30.70866141732283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40</v>
      </c>
      <c r="E18" s="38">
        <v>76</v>
      </c>
      <c r="F18" s="17">
        <f t="shared" si="0"/>
        <v>90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66955</v>
      </c>
      <c r="C22" s="38">
        <v>79805</v>
      </c>
      <c r="D22" s="38">
        <v>769705</v>
      </c>
      <c r="E22" s="38">
        <v>927081</v>
      </c>
      <c r="F22" s="13">
        <f t="shared" si="0"/>
        <v>20.446274871541689</v>
      </c>
      <c r="G22" s="1"/>
      <c r="H22" s="1"/>
      <c r="I22" s="1"/>
    </row>
    <row r="23" spans="1:9" x14ac:dyDescent="0.25">
      <c r="A23" s="8" t="s">
        <v>57</v>
      </c>
      <c r="B23" s="37">
        <v>45522</v>
      </c>
      <c r="C23" s="37">
        <v>33323</v>
      </c>
      <c r="D23" s="37">
        <v>451382</v>
      </c>
      <c r="E23" s="37">
        <v>527352</v>
      </c>
      <c r="F23" s="10">
        <f t="shared" si="0"/>
        <v>16.83053378291558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2</v>
      </c>
      <c r="D24" s="38">
        <v>22</v>
      </c>
      <c r="E24" s="38">
        <v>818</v>
      </c>
      <c r="F24" s="13">
        <f t="shared" si="0"/>
        <v>3618.181818181818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2</v>
      </c>
      <c r="C26" s="38">
        <v>0</v>
      </c>
      <c r="D26" s="38">
        <v>4</v>
      </c>
      <c r="E26" s="38">
        <v>2</v>
      </c>
      <c r="F26" s="13">
        <f t="shared" si="0"/>
        <v>-50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1538</v>
      </c>
      <c r="C28" s="38">
        <v>806</v>
      </c>
      <c r="D28" s="38">
        <v>22105</v>
      </c>
      <c r="E28" s="38">
        <v>24506</v>
      </c>
      <c r="F28" s="13">
        <f t="shared" si="0"/>
        <v>10.861795973761588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1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0</v>
      </c>
      <c r="C31" s="37">
        <v>90</v>
      </c>
      <c r="D31" s="37">
        <v>1054</v>
      </c>
      <c r="E31" s="37">
        <v>706</v>
      </c>
      <c r="F31" s="10">
        <f t="shared" si="0"/>
        <v>-33.017077798861479</v>
      </c>
      <c r="G31" s="1"/>
      <c r="H31" s="1"/>
      <c r="I31" s="1"/>
    </row>
    <row r="32" spans="1:9" x14ac:dyDescent="0.25">
      <c r="A32" s="11" t="s">
        <v>66</v>
      </c>
      <c r="B32" s="38">
        <v>74805</v>
      </c>
      <c r="C32" s="38">
        <v>102084</v>
      </c>
      <c r="D32" s="38">
        <v>808347</v>
      </c>
      <c r="E32" s="38">
        <v>1034296</v>
      </c>
      <c r="F32" s="13">
        <f t="shared" si="0"/>
        <v>27.951981018052891</v>
      </c>
      <c r="G32" s="1"/>
      <c r="H32" s="1"/>
      <c r="I32" s="1"/>
    </row>
    <row r="33" spans="1:9" x14ac:dyDescent="0.25">
      <c r="A33" s="8" t="s">
        <v>67</v>
      </c>
      <c r="B33" s="37">
        <v>349</v>
      </c>
      <c r="C33" s="37">
        <v>282</v>
      </c>
      <c r="D33" s="37">
        <v>3433</v>
      </c>
      <c r="E33" s="37">
        <v>2527</v>
      </c>
      <c r="F33" s="10">
        <f t="shared" si="0"/>
        <v>-26.390911739003784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584422</v>
      </c>
      <c r="C35" s="15">
        <f t="shared" ref="C35:E35" si="1">SUM(C7:C34)</f>
        <v>552633</v>
      </c>
      <c r="D35" s="15">
        <f t="shared" si="1"/>
        <v>5839138</v>
      </c>
      <c r="E35" s="15">
        <f t="shared" si="1"/>
        <v>6770693</v>
      </c>
      <c r="F35" s="16">
        <f t="shared" si="0"/>
        <v>15.953639047407336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3249693</v>
      </c>
      <c r="G38" s="42">
        <f>LOOKUP(E38,$A$38:$A$65,$C$38:$C$65)</f>
        <v>2883039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4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1034296</v>
      </c>
      <c r="G39" s="42">
        <f t="shared" ref="G39:G65" si="8">LOOKUP(E39,$A$38:$A$65,$C$38:$C$65)</f>
        <v>808347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989005</v>
      </c>
      <c r="G40" s="42">
        <f t="shared" si="8"/>
        <v>866808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927081</v>
      </c>
      <c r="G41" s="42">
        <f t="shared" si="8"/>
        <v>769705</v>
      </c>
    </row>
    <row r="42" spans="1:9" x14ac:dyDescent="0.25">
      <c r="A42" s="42" t="str">
        <f t="shared" si="3"/>
        <v>BAHIA DE ALGECIRAS</v>
      </c>
      <c r="B42" s="41">
        <f t="shared" si="4"/>
        <v>3249693</v>
      </c>
      <c r="C42" s="41">
        <f t="shared" si="5"/>
        <v>2883039</v>
      </c>
      <c r="D42" s="41">
        <f t="shared" si="6"/>
        <v>1</v>
      </c>
      <c r="E42" s="42" t="str">
        <f t="shared" si="2"/>
        <v>MALAGA</v>
      </c>
      <c r="F42" s="42">
        <f t="shared" si="7"/>
        <v>527352</v>
      </c>
      <c r="G42" s="42">
        <f t="shared" si="8"/>
        <v>451382</v>
      </c>
    </row>
    <row r="43" spans="1:9" x14ac:dyDescent="0.25">
      <c r="A43" s="42" t="str">
        <f t="shared" si="3"/>
        <v>BAHIA DE CADIZ</v>
      </c>
      <c r="B43" s="41">
        <f t="shared" si="4"/>
        <v>8439</v>
      </c>
      <c r="C43" s="41">
        <f t="shared" si="5"/>
        <v>24375</v>
      </c>
      <c r="D43" s="41">
        <f t="shared" si="6"/>
        <v>7</v>
      </c>
      <c r="E43" s="42" t="str">
        <f t="shared" si="2"/>
        <v>SANTA CRUZ DE TENERIFE</v>
      </c>
      <c r="F43" s="42">
        <f t="shared" si="7"/>
        <v>24506</v>
      </c>
      <c r="G43" s="42">
        <f t="shared" si="8"/>
        <v>22105</v>
      </c>
    </row>
    <row r="44" spans="1:9" x14ac:dyDescent="0.25">
      <c r="A44" s="42" t="str">
        <f t="shared" si="3"/>
        <v>BALEARES</v>
      </c>
      <c r="B44" s="41">
        <f t="shared" si="4"/>
        <v>694</v>
      </c>
      <c r="C44" s="41">
        <f t="shared" si="5"/>
        <v>665</v>
      </c>
      <c r="D44" s="41">
        <f t="shared" si="6"/>
        <v>12</v>
      </c>
      <c r="E44" s="42" t="str">
        <f t="shared" si="2"/>
        <v>BAHIA DE CADIZ</v>
      </c>
      <c r="F44" s="42">
        <f t="shared" si="7"/>
        <v>8439</v>
      </c>
      <c r="G44" s="42">
        <f t="shared" si="8"/>
        <v>24375</v>
      </c>
    </row>
    <row r="45" spans="1:9" x14ac:dyDescent="0.25">
      <c r="A45" s="42" t="str">
        <f t="shared" si="3"/>
        <v>BARCELONA</v>
      </c>
      <c r="B45" s="41">
        <f t="shared" si="4"/>
        <v>989005</v>
      </c>
      <c r="C45" s="41">
        <f t="shared" si="5"/>
        <v>866808</v>
      </c>
      <c r="D45" s="41">
        <f t="shared" si="6"/>
        <v>3</v>
      </c>
      <c r="E45" s="42" t="str">
        <f t="shared" si="2"/>
        <v>BILBAO</v>
      </c>
      <c r="F45" s="42">
        <f t="shared" si="7"/>
        <v>5405</v>
      </c>
      <c r="G45" s="42">
        <f t="shared" si="8"/>
        <v>8027</v>
      </c>
    </row>
    <row r="46" spans="1:9" x14ac:dyDescent="0.25">
      <c r="A46" s="42" t="str">
        <f t="shared" si="3"/>
        <v>BILBAO</v>
      </c>
      <c r="B46" s="41">
        <f t="shared" si="4"/>
        <v>5405</v>
      </c>
      <c r="C46" s="41">
        <f t="shared" si="5"/>
        <v>8027</v>
      </c>
      <c r="D46" s="41">
        <f t="shared" si="6"/>
        <v>8</v>
      </c>
      <c r="E46" s="42" t="str">
        <f t="shared" si="2"/>
        <v>VIGO</v>
      </c>
      <c r="F46" s="42">
        <f t="shared" si="7"/>
        <v>2527</v>
      </c>
      <c r="G46" s="42">
        <f t="shared" si="8"/>
        <v>3433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818</v>
      </c>
      <c r="G47" s="42">
        <f t="shared" si="8"/>
        <v>22</v>
      </c>
    </row>
    <row r="48" spans="1:9" x14ac:dyDescent="0.25">
      <c r="A48" s="42" t="str">
        <f t="shared" si="3"/>
        <v>CASTELLON</v>
      </c>
      <c r="B48" s="41">
        <f t="shared" si="4"/>
        <v>88</v>
      </c>
      <c r="C48" s="41">
        <f t="shared" si="5"/>
        <v>127</v>
      </c>
      <c r="D48" s="41">
        <f t="shared" si="6"/>
        <v>13</v>
      </c>
      <c r="E48" s="42" t="str">
        <f t="shared" si="2"/>
        <v>TARRAGONA</v>
      </c>
      <c r="F48" s="42">
        <f t="shared" si="7"/>
        <v>706</v>
      </c>
      <c r="G48" s="42">
        <f t="shared" si="8"/>
        <v>1054</v>
      </c>
    </row>
    <row r="49" spans="1:7" x14ac:dyDescent="0.25">
      <c r="A49" s="42" t="str">
        <f t="shared" si="3"/>
        <v>CEUTA</v>
      </c>
      <c r="B49" s="41">
        <f t="shared" si="4"/>
        <v>76</v>
      </c>
      <c r="C49" s="41">
        <f t="shared" si="5"/>
        <v>40</v>
      </c>
      <c r="D49" s="41">
        <f t="shared" si="6"/>
        <v>14</v>
      </c>
      <c r="E49" s="42" t="str">
        <f t="shared" si="2"/>
        <v>BALEARES</v>
      </c>
      <c r="F49" s="42">
        <f t="shared" si="7"/>
        <v>694</v>
      </c>
      <c r="G49" s="42">
        <f t="shared" si="8"/>
        <v>665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88</v>
      </c>
      <c r="G50" s="42">
        <f t="shared" si="8"/>
        <v>127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76</v>
      </c>
      <c r="G51" s="42">
        <f t="shared" si="8"/>
        <v>40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927081</v>
      </c>
      <c r="C53" s="41">
        <f t="shared" si="5"/>
        <v>769705</v>
      </c>
      <c r="D53" s="41">
        <f t="shared" si="6"/>
        <v>4</v>
      </c>
      <c r="E53" s="42" t="str">
        <f t="shared" si="2"/>
        <v>MOTRIL</v>
      </c>
      <c r="F53" s="42">
        <f t="shared" si="7"/>
        <v>2</v>
      </c>
      <c r="G53" s="42">
        <f t="shared" si="8"/>
        <v>4</v>
      </c>
    </row>
    <row r="54" spans="1:7" x14ac:dyDescent="0.25">
      <c r="A54" s="42" t="str">
        <f t="shared" si="3"/>
        <v>MALAGA</v>
      </c>
      <c r="B54" s="41">
        <f t="shared" si="4"/>
        <v>527352</v>
      </c>
      <c r="C54" s="41">
        <f t="shared" si="5"/>
        <v>451382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818</v>
      </c>
      <c r="C55" s="41">
        <f t="shared" si="5"/>
        <v>22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4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24506</v>
      </c>
      <c r="C59" s="41">
        <f t="shared" si="5"/>
        <v>22105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706</v>
      </c>
      <c r="C62" s="41">
        <f t="shared" si="5"/>
        <v>1054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1034296</v>
      </c>
      <c r="C63" s="41">
        <f t="shared" si="5"/>
        <v>808347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2527</v>
      </c>
      <c r="C64" s="41">
        <f t="shared" si="5"/>
        <v>3433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2609</v>
      </c>
      <c r="C7" s="9">
        <v>4481</v>
      </c>
      <c r="D7" s="9">
        <v>39988</v>
      </c>
      <c r="E7" s="9">
        <v>49854</v>
      </c>
      <c r="F7" s="10">
        <f>((E7*100)/D7)-100</f>
        <v>24.672401720516149</v>
      </c>
      <c r="G7" s="1"/>
      <c r="H7" s="1"/>
      <c r="I7" s="1"/>
    </row>
    <row r="8" spans="1:12" x14ac:dyDescent="0.25">
      <c r="A8" s="11" t="s">
        <v>42</v>
      </c>
      <c r="B8" s="12">
        <v>18171</v>
      </c>
      <c r="C8" s="12">
        <v>23318</v>
      </c>
      <c r="D8" s="12">
        <v>362654</v>
      </c>
      <c r="E8" s="12">
        <v>370190</v>
      </c>
      <c r="F8" s="13">
        <f t="shared" ref="F8:F35" si="0">((E8*100)/D8)-100</f>
        <v>2.0780137541568564</v>
      </c>
      <c r="G8" s="1"/>
      <c r="H8" s="1"/>
      <c r="I8" s="1"/>
    </row>
    <row r="9" spans="1:12" x14ac:dyDescent="0.25">
      <c r="A9" s="8" t="s">
        <v>43</v>
      </c>
      <c r="B9" s="9">
        <v>70755</v>
      </c>
      <c r="C9" s="9">
        <v>74080</v>
      </c>
      <c r="D9" s="9">
        <v>1083507</v>
      </c>
      <c r="E9" s="9">
        <v>1114783</v>
      </c>
      <c r="F9" s="10">
        <f t="shared" si="0"/>
        <v>2.8865526480216488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444393</v>
      </c>
      <c r="C11" s="9">
        <v>420452</v>
      </c>
      <c r="D11" s="9">
        <v>5165712</v>
      </c>
      <c r="E11" s="9">
        <v>5224923</v>
      </c>
      <c r="F11" s="10">
        <f t="shared" si="0"/>
        <v>1.1462311487748451</v>
      </c>
      <c r="G11" s="1"/>
      <c r="H11" s="1"/>
      <c r="I11" s="1"/>
    </row>
    <row r="12" spans="1:12" x14ac:dyDescent="0.25">
      <c r="A12" s="11" t="s">
        <v>46</v>
      </c>
      <c r="B12" s="12">
        <v>7685</v>
      </c>
      <c r="C12" s="12">
        <v>13923</v>
      </c>
      <c r="D12" s="12">
        <v>197434</v>
      </c>
      <c r="E12" s="12">
        <v>222087</v>
      </c>
      <c r="F12" s="13">
        <f t="shared" si="0"/>
        <v>12.486704417678823</v>
      </c>
      <c r="G12" s="1"/>
      <c r="H12" s="1"/>
      <c r="I12" s="1"/>
    </row>
    <row r="13" spans="1:12" x14ac:dyDescent="0.25">
      <c r="A13" s="8" t="s">
        <v>47</v>
      </c>
      <c r="B13" s="9">
        <v>164677</v>
      </c>
      <c r="C13" s="9">
        <v>170903</v>
      </c>
      <c r="D13" s="9">
        <v>5469262</v>
      </c>
      <c r="E13" s="9">
        <v>5793708</v>
      </c>
      <c r="F13" s="10">
        <f t="shared" si="0"/>
        <v>5.9321714703007444</v>
      </c>
      <c r="G13" s="1"/>
      <c r="H13" s="1"/>
      <c r="I13" s="1"/>
    </row>
    <row r="14" spans="1:12" x14ac:dyDescent="0.25">
      <c r="A14" s="11" t="s">
        <v>48</v>
      </c>
      <c r="B14" s="12">
        <v>77946</v>
      </c>
      <c r="C14" s="12">
        <v>115347</v>
      </c>
      <c r="D14" s="12">
        <v>2538751</v>
      </c>
      <c r="E14" s="12">
        <v>2879864</v>
      </c>
      <c r="F14" s="13">
        <f t="shared" si="0"/>
        <v>13.436252708516903</v>
      </c>
      <c r="G14" s="1"/>
      <c r="H14" s="1"/>
      <c r="I14" s="1"/>
    </row>
    <row r="15" spans="1:12" x14ac:dyDescent="0.25">
      <c r="A15" s="8" t="s">
        <v>49</v>
      </c>
      <c r="B15" s="9">
        <v>8838</v>
      </c>
      <c r="C15" s="9">
        <v>7495</v>
      </c>
      <c r="D15" s="9">
        <v>185388</v>
      </c>
      <c r="E15" s="9">
        <v>172626</v>
      </c>
      <c r="F15" s="10">
        <f t="shared" si="0"/>
        <v>-6.8839407081364499</v>
      </c>
      <c r="G15" s="1"/>
      <c r="H15" s="1"/>
      <c r="I15" s="1"/>
    </row>
    <row r="16" spans="1:12" x14ac:dyDescent="0.25">
      <c r="A16" s="11" t="s">
        <v>50</v>
      </c>
      <c r="B16" s="12">
        <v>2087</v>
      </c>
      <c r="C16" s="12">
        <v>7177</v>
      </c>
      <c r="D16" s="12">
        <v>29337</v>
      </c>
      <c r="E16" s="12">
        <v>39922</v>
      </c>
      <c r="F16" s="13">
        <f t="shared" si="0"/>
        <v>36.0807171830794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70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215998</v>
      </c>
      <c r="C18" s="12">
        <v>237345</v>
      </c>
      <c r="D18" s="12">
        <v>2408094</v>
      </c>
      <c r="E18" s="12">
        <v>2603786</v>
      </c>
      <c r="F18" s="13">
        <f t="shared" si="0"/>
        <v>8.1264269584160758</v>
      </c>
      <c r="G18" s="1"/>
      <c r="H18" s="1"/>
      <c r="I18" s="1"/>
    </row>
    <row r="19" spans="1:9" x14ac:dyDescent="0.25">
      <c r="A19" s="8" t="s">
        <v>53</v>
      </c>
      <c r="B19" s="9">
        <v>559</v>
      </c>
      <c r="C19" s="9">
        <v>644</v>
      </c>
      <c r="D19" s="9">
        <v>2984</v>
      </c>
      <c r="E19" s="9">
        <v>3158</v>
      </c>
      <c r="F19" s="10">
        <f t="shared" si="0"/>
        <v>5.8310991957104505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1391</v>
      </c>
      <c r="E20" s="12">
        <v>1681</v>
      </c>
      <c r="F20" s="13">
        <f t="shared" si="0"/>
        <v>20.848310567936736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1114</v>
      </c>
      <c r="D21" s="9">
        <v>414</v>
      </c>
      <c r="E21" s="9">
        <v>811</v>
      </c>
      <c r="F21" s="10">
        <f t="shared" si="0"/>
        <v>95.893719806763272</v>
      </c>
      <c r="G21" s="1"/>
      <c r="H21" s="1"/>
      <c r="I21" s="1"/>
    </row>
    <row r="22" spans="1:9" x14ac:dyDescent="0.25">
      <c r="A22" s="11" t="s">
        <v>56</v>
      </c>
      <c r="B22" s="12">
        <v>72397</v>
      </c>
      <c r="C22" s="12">
        <v>105270</v>
      </c>
      <c r="D22" s="12">
        <v>780603</v>
      </c>
      <c r="E22" s="12">
        <v>907782</v>
      </c>
      <c r="F22" s="13">
        <f t="shared" si="0"/>
        <v>16.292404717891174</v>
      </c>
      <c r="G22" s="1"/>
      <c r="H22" s="1"/>
      <c r="I22" s="1"/>
    </row>
    <row r="23" spans="1:9" x14ac:dyDescent="0.25">
      <c r="A23" s="8" t="s">
        <v>57</v>
      </c>
      <c r="B23" s="9">
        <v>43324</v>
      </c>
      <c r="C23" s="9">
        <v>58919</v>
      </c>
      <c r="D23" s="9">
        <v>500461</v>
      </c>
      <c r="E23" s="9">
        <v>612224</v>
      </c>
      <c r="F23" s="10">
        <f t="shared" si="0"/>
        <v>22.332009886884293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41670</v>
      </c>
      <c r="C25" s="9">
        <v>41409</v>
      </c>
      <c r="D25" s="9">
        <v>443176</v>
      </c>
      <c r="E25" s="9">
        <v>518572</v>
      </c>
      <c r="F25" s="10">
        <f t="shared" si="0"/>
        <v>17.01265411484377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878</v>
      </c>
      <c r="D26" s="12">
        <v>2542</v>
      </c>
      <c r="E26" s="12">
        <v>5495</v>
      </c>
      <c r="F26" s="13">
        <f t="shared" si="0"/>
        <v>116.16837136113296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409221</v>
      </c>
      <c r="C28" s="12">
        <v>440758</v>
      </c>
      <c r="D28" s="12">
        <v>4637915</v>
      </c>
      <c r="E28" s="12">
        <v>4953777</v>
      </c>
      <c r="F28" s="13">
        <f t="shared" si="0"/>
        <v>6.8104309803004099</v>
      </c>
      <c r="G28" s="1"/>
      <c r="H28" s="1"/>
      <c r="I28" s="1"/>
    </row>
    <row r="29" spans="1:9" x14ac:dyDescent="0.25">
      <c r="A29" s="8" t="s">
        <v>63</v>
      </c>
      <c r="B29" s="9">
        <v>3523</v>
      </c>
      <c r="C29" s="9">
        <v>4623</v>
      </c>
      <c r="D29" s="9">
        <v>154254</v>
      </c>
      <c r="E29" s="9">
        <v>160718</v>
      </c>
      <c r="F29" s="10">
        <f t="shared" si="0"/>
        <v>4.1904910083368918</v>
      </c>
      <c r="G29" s="1"/>
      <c r="H29" s="1"/>
      <c r="I29" s="1"/>
    </row>
    <row r="30" spans="1:9" x14ac:dyDescent="0.25">
      <c r="A30" s="11" t="s">
        <v>64</v>
      </c>
      <c r="B30" s="12">
        <v>680</v>
      </c>
      <c r="C30" s="12">
        <v>588</v>
      </c>
      <c r="D30" s="12">
        <v>14472</v>
      </c>
      <c r="E30" s="12">
        <v>16361</v>
      </c>
      <c r="F30" s="13">
        <f t="shared" si="0"/>
        <v>13.052791597567719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1273</v>
      </c>
      <c r="E31" s="9">
        <v>4639</v>
      </c>
      <c r="F31" s="10">
        <f t="shared" si="0"/>
        <v>264.41476826394342</v>
      </c>
      <c r="G31" s="1"/>
      <c r="H31" s="1"/>
      <c r="I31" s="1"/>
    </row>
    <row r="32" spans="1:9" x14ac:dyDescent="0.25">
      <c r="A32" s="11" t="s">
        <v>66</v>
      </c>
      <c r="B32" s="12">
        <v>21200</v>
      </c>
      <c r="C32" s="12">
        <v>19895</v>
      </c>
      <c r="D32" s="12">
        <v>345063</v>
      </c>
      <c r="E32" s="12">
        <v>474814</v>
      </c>
      <c r="F32" s="13">
        <f t="shared" si="0"/>
        <v>37.602119033335953</v>
      </c>
      <c r="G32" s="1"/>
      <c r="H32" s="1"/>
      <c r="I32" s="1"/>
    </row>
    <row r="33" spans="1:9" x14ac:dyDescent="0.25">
      <c r="A33" s="8" t="s">
        <v>67</v>
      </c>
      <c r="B33" s="9">
        <v>2317</v>
      </c>
      <c r="C33" s="9">
        <v>7229</v>
      </c>
      <c r="D33" s="9">
        <v>129268</v>
      </c>
      <c r="E33" s="9">
        <v>150478</v>
      </c>
      <c r="F33" s="10">
        <f t="shared" si="0"/>
        <v>16.407772998731318</v>
      </c>
      <c r="G33" s="1"/>
      <c r="H33" s="1"/>
      <c r="I33" s="1"/>
    </row>
    <row r="34" spans="1:9" x14ac:dyDescent="0.25">
      <c r="A34" s="11" t="s">
        <v>68</v>
      </c>
      <c r="B34" s="12">
        <v>457</v>
      </c>
      <c r="C34" s="12">
        <v>459</v>
      </c>
      <c r="D34" s="12">
        <v>6927</v>
      </c>
      <c r="E34" s="12">
        <v>4970</v>
      </c>
      <c r="F34" s="13">
        <f t="shared" si="0"/>
        <v>-28.251768442327119</v>
      </c>
      <c r="G34" s="1"/>
      <c r="H34" s="1"/>
      <c r="I34" s="1"/>
    </row>
    <row r="35" spans="1:9" x14ac:dyDescent="0.25">
      <c r="A35" s="14" t="s">
        <v>69</v>
      </c>
      <c r="B35" s="15">
        <f>SUM(B7:B34)</f>
        <v>1608507</v>
      </c>
      <c r="C35" s="15">
        <f t="shared" ref="C35:E35" si="1">SUM(C7:C34)</f>
        <v>1756307</v>
      </c>
      <c r="D35" s="15">
        <f t="shared" si="1"/>
        <v>24500870</v>
      </c>
      <c r="E35" s="15">
        <f t="shared" si="1"/>
        <v>26287293</v>
      </c>
      <c r="F35" s="16">
        <f t="shared" si="0"/>
        <v>7.2912635347234556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49854</v>
      </c>
      <c r="C38" s="41">
        <f>D7</f>
        <v>39988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5793708</v>
      </c>
      <c r="G38" s="42">
        <f>LOOKUP(E38,$A$38:$A$65,$C$38:$C$65)</f>
        <v>5469262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370190</v>
      </c>
      <c r="C39" s="41">
        <f t="shared" ref="C39:C65" si="5">D8</f>
        <v>362654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5224923</v>
      </c>
      <c r="G39" s="42">
        <f t="shared" ref="G39:G65" si="8">LOOKUP(E39,$A$38:$A$65,$C$38:$C$65)</f>
        <v>5165712</v>
      </c>
    </row>
    <row r="40" spans="1:9" x14ac:dyDescent="0.25">
      <c r="A40" s="42" t="str">
        <f t="shared" si="3"/>
        <v>ALMERIA</v>
      </c>
      <c r="B40" s="41">
        <f t="shared" si="4"/>
        <v>1114783</v>
      </c>
      <c r="C40" s="41">
        <f t="shared" si="5"/>
        <v>1083507</v>
      </c>
      <c r="D40" s="41">
        <f t="shared" si="6"/>
        <v>6</v>
      </c>
      <c r="E40" s="42" t="str">
        <f t="shared" si="2"/>
        <v>SANTA CRUZ DE TENERIFE</v>
      </c>
      <c r="F40" s="42">
        <f t="shared" si="7"/>
        <v>4953777</v>
      </c>
      <c r="G40" s="42">
        <f t="shared" si="8"/>
        <v>4637915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2879864</v>
      </c>
      <c r="G41" s="42">
        <f t="shared" si="8"/>
        <v>2538751</v>
      </c>
    </row>
    <row r="42" spans="1:9" x14ac:dyDescent="0.25">
      <c r="A42" s="42" t="str">
        <f t="shared" si="3"/>
        <v>BAHIA DE ALGECIRAS</v>
      </c>
      <c r="B42" s="41">
        <f t="shared" si="4"/>
        <v>5224923</v>
      </c>
      <c r="C42" s="41">
        <f t="shared" si="5"/>
        <v>5165712</v>
      </c>
      <c r="D42" s="41">
        <f t="shared" si="6"/>
        <v>2</v>
      </c>
      <c r="E42" s="42" t="str">
        <f t="shared" si="2"/>
        <v>CEUTA</v>
      </c>
      <c r="F42" s="42">
        <f t="shared" si="7"/>
        <v>2603786</v>
      </c>
      <c r="G42" s="42">
        <f t="shared" si="8"/>
        <v>2408094</v>
      </c>
    </row>
    <row r="43" spans="1:9" x14ac:dyDescent="0.25">
      <c r="A43" s="42" t="str">
        <f t="shared" si="3"/>
        <v>BAHIA DE CADIZ</v>
      </c>
      <c r="B43" s="41">
        <f t="shared" si="4"/>
        <v>222087</v>
      </c>
      <c r="C43" s="41">
        <f t="shared" si="5"/>
        <v>197434</v>
      </c>
      <c r="D43" s="41">
        <f t="shared" si="6"/>
        <v>12</v>
      </c>
      <c r="E43" s="42" t="str">
        <f t="shared" si="2"/>
        <v>ALMERIA</v>
      </c>
      <c r="F43" s="42">
        <f t="shared" si="7"/>
        <v>1114783</v>
      </c>
      <c r="G43" s="42">
        <f t="shared" si="8"/>
        <v>1083507</v>
      </c>
    </row>
    <row r="44" spans="1:9" x14ac:dyDescent="0.25">
      <c r="A44" s="42" t="str">
        <f t="shared" si="3"/>
        <v>BALEARES</v>
      </c>
      <c r="B44" s="41">
        <f t="shared" si="4"/>
        <v>5793708</v>
      </c>
      <c r="C44" s="41">
        <f t="shared" si="5"/>
        <v>5469262</v>
      </c>
      <c r="D44" s="41">
        <f t="shared" si="6"/>
        <v>1</v>
      </c>
      <c r="E44" s="42" t="str">
        <f t="shared" si="2"/>
        <v>LAS PALMAS</v>
      </c>
      <c r="F44" s="42">
        <f t="shared" si="7"/>
        <v>907782</v>
      </c>
      <c r="G44" s="42">
        <f t="shared" si="8"/>
        <v>780603</v>
      </c>
    </row>
    <row r="45" spans="1:9" x14ac:dyDescent="0.25">
      <c r="A45" s="42" t="str">
        <f t="shared" si="3"/>
        <v>BARCELONA</v>
      </c>
      <c r="B45" s="41">
        <f t="shared" si="4"/>
        <v>2879864</v>
      </c>
      <c r="C45" s="41">
        <f t="shared" si="5"/>
        <v>2538751</v>
      </c>
      <c r="D45" s="41">
        <f t="shared" si="6"/>
        <v>4</v>
      </c>
      <c r="E45" s="42" t="str">
        <f t="shared" si="2"/>
        <v>MALAGA</v>
      </c>
      <c r="F45" s="42">
        <f t="shared" si="7"/>
        <v>612224</v>
      </c>
      <c r="G45" s="42">
        <f t="shared" si="8"/>
        <v>500461</v>
      </c>
    </row>
    <row r="46" spans="1:9" x14ac:dyDescent="0.25">
      <c r="A46" s="42" t="str">
        <f t="shared" si="3"/>
        <v>BILBAO</v>
      </c>
      <c r="B46" s="41">
        <f t="shared" si="4"/>
        <v>172626</v>
      </c>
      <c r="C46" s="41">
        <f t="shared" si="5"/>
        <v>185388</v>
      </c>
      <c r="D46" s="41">
        <f t="shared" si="6"/>
        <v>13</v>
      </c>
      <c r="E46" s="42" t="str">
        <f t="shared" si="2"/>
        <v>MELILLA</v>
      </c>
      <c r="F46" s="42">
        <f t="shared" si="7"/>
        <v>518572</v>
      </c>
      <c r="G46" s="42">
        <f t="shared" si="8"/>
        <v>443176</v>
      </c>
    </row>
    <row r="47" spans="1:9" x14ac:dyDescent="0.25">
      <c r="A47" s="42" t="str">
        <f t="shared" si="3"/>
        <v>CARTAGENA</v>
      </c>
      <c r="B47" s="41">
        <f t="shared" si="4"/>
        <v>39922</v>
      </c>
      <c r="C47" s="41">
        <f t="shared" si="5"/>
        <v>29337</v>
      </c>
      <c r="D47" s="41">
        <f t="shared" si="6"/>
        <v>17</v>
      </c>
      <c r="E47" s="42" t="str">
        <f t="shared" si="2"/>
        <v>VALENCIA</v>
      </c>
      <c r="F47" s="42">
        <f t="shared" si="7"/>
        <v>474814</v>
      </c>
      <c r="G47" s="42">
        <f t="shared" si="8"/>
        <v>345063</v>
      </c>
    </row>
    <row r="48" spans="1:9" x14ac:dyDescent="0.25">
      <c r="A48" s="42" t="str">
        <f t="shared" si="3"/>
        <v>CASTELLON</v>
      </c>
      <c r="B48" s="41">
        <f t="shared" si="4"/>
        <v>70</v>
      </c>
      <c r="C48" s="41">
        <f t="shared" si="5"/>
        <v>0</v>
      </c>
      <c r="D48" s="41">
        <f t="shared" si="6"/>
        <v>25</v>
      </c>
      <c r="E48" s="42" t="str">
        <f t="shared" si="2"/>
        <v>ALICANTE</v>
      </c>
      <c r="F48" s="42">
        <f t="shared" si="7"/>
        <v>370190</v>
      </c>
      <c r="G48" s="42">
        <f t="shared" si="8"/>
        <v>362654</v>
      </c>
    </row>
    <row r="49" spans="1:7" x14ac:dyDescent="0.25">
      <c r="A49" s="42" t="str">
        <f t="shared" si="3"/>
        <v>CEUTA</v>
      </c>
      <c r="B49" s="41">
        <f t="shared" si="4"/>
        <v>2603786</v>
      </c>
      <c r="C49" s="41">
        <f t="shared" si="5"/>
        <v>2408094</v>
      </c>
      <c r="D49" s="41">
        <f t="shared" si="6"/>
        <v>5</v>
      </c>
      <c r="E49" s="42" t="str">
        <f t="shared" si="2"/>
        <v>BAHIA DE CADIZ</v>
      </c>
      <c r="F49" s="42">
        <f t="shared" si="7"/>
        <v>222087</v>
      </c>
      <c r="G49" s="42">
        <f t="shared" si="8"/>
        <v>197434</v>
      </c>
    </row>
    <row r="50" spans="1:7" x14ac:dyDescent="0.25">
      <c r="A50" s="42" t="str">
        <f t="shared" si="3"/>
        <v>FERROL-SAN CIBRAO</v>
      </c>
      <c r="B50" s="41">
        <f t="shared" si="4"/>
        <v>3158</v>
      </c>
      <c r="C50" s="41">
        <f t="shared" si="5"/>
        <v>2984</v>
      </c>
      <c r="D50" s="41">
        <f t="shared" si="6"/>
        <v>22</v>
      </c>
      <c r="E50" s="42" t="str">
        <f t="shared" si="2"/>
        <v>BILBAO</v>
      </c>
      <c r="F50" s="42">
        <f t="shared" si="7"/>
        <v>172626</v>
      </c>
      <c r="G50" s="42">
        <f t="shared" si="8"/>
        <v>185388</v>
      </c>
    </row>
    <row r="51" spans="1:7" x14ac:dyDescent="0.25">
      <c r="A51" s="42" t="str">
        <f t="shared" si="3"/>
        <v>GIJON</v>
      </c>
      <c r="B51" s="41">
        <f t="shared" si="4"/>
        <v>1681</v>
      </c>
      <c r="C51" s="41">
        <f t="shared" si="5"/>
        <v>1391</v>
      </c>
      <c r="D51" s="41">
        <f t="shared" si="6"/>
        <v>23</v>
      </c>
      <c r="E51" s="42" t="str">
        <f t="shared" si="2"/>
        <v>SANTANDER</v>
      </c>
      <c r="F51" s="42">
        <f t="shared" si="7"/>
        <v>160718</v>
      </c>
      <c r="G51" s="42">
        <f t="shared" si="8"/>
        <v>154254</v>
      </c>
    </row>
    <row r="52" spans="1:7" x14ac:dyDescent="0.25">
      <c r="A52" s="42" t="str">
        <f t="shared" si="3"/>
        <v>HUELVA</v>
      </c>
      <c r="B52" s="41">
        <f t="shared" si="4"/>
        <v>811</v>
      </c>
      <c r="C52" s="41">
        <f t="shared" si="5"/>
        <v>414</v>
      </c>
      <c r="D52" s="41">
        <f t="shared" si="6"/>
        <v>24</v>
      </c>
      <c r="E52" s="42" t="str">
        <f t="shared" si="2"/>
        <v>VIGO</v>
      </c>
      <c r="F52" s="42">
        <f t="shared" si="7"/>
        <v>150478</v>
      </c>
      <c r="G52" s="42">
        <f t="shared" si="8"/>
        <v>129268</v>
      </c>
    </row>
    <row r="53" spans="1:7" x14ac:dyDescent="0.25">
      <c r="A53" s="42" t="str">
        <f t="shared" si="3"/>
        <v>LAS PALMAS</v>
      </c>
      <c r="B53" s="41">
        <f t="shared" si="4"/>
        <v>907782</v>
      </c>
      <c r="C53" s="41">
        <f t="shared" si="5"/>
        <v>780603</v>
      </c>
      <c r="D53" s="41">
        <f t="shared" si="6"/>
        <v>7</v>
      </c>
      <c r="E53" s="42" t="str">
        <f t="shared" si="2"/>
        <v>A CORUÑA</v>
      </c>
      <c r="F53" s="42">
        <f t="shared" si="7"/>
        <v>49854</v>
      </c>
      <c r="G53" s="42">
        <f t="shared" si="8"/>
        <v>39988</v>
      </c>
    </row>
    <row r="54" spans="1:7" x14ac:dyDescent="0.25">
      <c r="A54" s="42" t="str">
        <f t="shared" si="3"/>
        <v>MALAGA</v>
      </c>
      <c r="B54" s="41">
        <f t="shared" si="4"/>
        <v>612224</v>
      </c>
      <c r="C54" s="41">
        <f t="shared" si="5"/>
        <v>500461</v>
      </c>
      <c r="D54" s="41">
        <f t="shared" si="6"/>
        <v>8</v>
      </c>
      <c r="E54" s="42" t="str">
        <f t="shared" si="2"/>
        <v>CARTAGENA</v>
      </c>
      <c r="F54" s="42">
        <f t="shared" si="7"/>
        <v>39922</v>
      </c>
      <c r="G54" s="42">
        <f t="shared" si="8"/>
        <v>29337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16361</v>
      </c>
      <c r="G55" s="42">
        <f t="shared" si="8"/>
        <v>14472</v>
      </c>
    </row>
    <row r="56" spans="1:7" x14ac:dyDescent="0.25">
      <c r="A56" s="42" t="str">
        <f t="shared" si="3"/>
        <v>MELILLA</v>
      </c>
      <c r="B56" s="41">
        <f t="shared" si="4"/>
        <v>518572</v>
      </c>
      <c r="C56" s="41">
        <f t="shared" si="5"/>
        <v>443176</v>
      </c>
      <c r="D56" s="41">
        <f t="shared" si="6"/>
        <v>9</v>
      </c>
      <c r="E56" s="42" t="str">
        <f t="shared" si="2"/>
        <v>MOTRIL</v>
      </c>
      <c r="F56" s="42">
        <f t="shared" si="9"/>
        <v>5495</v>
      </c>
      <c r="G56" s="42">
        <f t="shared" si="8"/>
        <v>2542</v>
      </c>
    </row>
    <row r="57" spans="1:7" x14ac:dyDescent="0.25">
      <c r="A57" s="42" t="str">
        <f t="shared" si="3"/>
        <v>MOTRIL</v>
      </c>
      <c r="B57" s="41">
        <f t="shared" si="4"/>
        <v>5495</v>
      </c>
      <c r="C57" s="41">
        <f t="shared" si="5"/>
        <v>2542</v>
      </c>
      <c r="D57" s="41">
        <f t="shared" si="6"/>
        <v>19</v>
      </c>
      <c r="E57" s="42" t="str">
        <f t="shared" si="2"/>
        <v>VILAGARCIA</v>
      </c>
      <c r="F57" s="42">
        <f t="shared" si="9"/>
        <v>4970</v>
      </c>
      <c r="G57" s="42">
        <f t="shared" si="8"/>
        <v>6927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4639</v>
      </c>
      <c r="G58" s="42">
        <f t="shared" si="8"/>
        <v>1273</v>
      </c>
    </row>
    <row r="59" spans="1:7" x14ac:dyDescent="0.25">
      <c r="A59" s="42" t="str">
        <f t="shared" si="3"/>
        <v>SANTA CRUZ DE TENERIFE</v>
      </c>
      <c r="B59" s="41">
        <f t="shared" si="4"/>
        <v>4953777</v>
      </c>
      <c r="C59" s="41">
        <f t="shared" si="5"/>
        <v>4637915</v>
      </c>
      <c r="D59" s="41">
        <f t="shared" si="6"/>
        <v>3</v>
      </c>
      <c r="E59" s="42" t="str">
        <f t="shared" si="2"/>
        <v>FERROL-SAN CIBRAO</v>
      </c>
      <c r="F59" s="42">
        <f t="shared" si="9"/>
        <v>3158</v>
      </c>
      <c r="G59" s="42">
        <f t="shared" si="8"/>
        <v>2984</v>
      </c>
    </row>
    <row r="60" spans="1:7" x14ac:dyDescent="0.25">
      <c r="A60" s="42" t="str">
        <f t="shared" si="3"/>
        <v>SANTANDER</v>
      </c>
      <c r="B60" s="41">
        <f t="shared" si="4"/>
        <v>160718</v>
      </c>
      <c r="C60" s="41">
        <f t="shared" si="5"/>
        <v>154254</v>
      </c>
      <c r="D60" s="41">
        <f t="shared" si="6"/>
        <v>14</v>
      </c>
      <c r="E60" s="42" t="str">
        <f t="shared" si="2"/>
        <v>GIJON</v>
      </c>
      <c r="F60" s="42">
        <f t="shared" si="9"/>
        <v>1681</v>
      </c>
      <c r="G60" s="42">
        <f t="shared" si="8"/>
        <v>1391</v>
      </c>
    </row>
    <row r="61" spans="1:7" x14ac:dyDescent="0.25">
      <c r="A61" s="42" t="str">
        <f t="shared" si="3"/>
        <v>SEVILLA</v>
      </c>
      <c r="B61" s="41">
        <f t="shared" si="4"/>
        <v>16361</v>
      </c>
      <c r="C61" s="41">
        <f t="shared" si="5"/>
        <v>14472</v>
      </c>
      <c r="D61" s="41">
        <f t="shared" si="6"/>
        <v>18</v>
      </c>
      <c r="E61" s="42" t="str">
        <f t="shared" si="2"/>
        <v>HUELVA</v>
      </c>
      <c r="F61" s="42">
        <f t="shared" si="9"/>
        <v>811</v>
      </c>
      <c r="G61" s="42">
        <f t="shared" si="8"/>
        <v>414</v>
      </c>
    </row>
    <row r="62" spans="1:7" x14ac:dyDescent="0.25">
      <c r="A62" s="42" t="str">
        <f t="shared" si="3"/>
        <v>TARRAGONA</v>
      </c>
      <c r="B62" s="41">
        <f t="shared" si="4"/>
        <v>4639</v>
      </c>
      <c r="C62" s="41">
        <f t="shared" si="5"/>
        <v>1273</v>
      </c>
      <c r="D62" s="41">
        <f t="shared" si="6"/>
        <v>21</v>
      </c>
      <c r="E62" s="42" t="str">
        <f t="shared" si="2"/>
        <v>CASTELLON</v>
      </c>
      <c r="F62" s="42">
        <f t="shared" si="9"/>
        <v>70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474814</v>
      </c>
      <c r="C63" s="41">
        <f t="shared" si="5"/>
        <v>345063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150478</v>
      </c>
      <c r="C64" s="41">
        <f t="shared" si="5"/>
        <v>129268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4970</v>
      </c>
      <c r="C65" s="41">
        <f t="shared" si="5"/>
        <v>6927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2609</v>
      </c>
      <c r="C7" s="9">
        <v>4481</v>
      </c>
      <c r="D7" s="9">
        <v>39988</v>
      </c>
      <c r="E7" s="9">
        <v>49854</v>
      </c>
      <c r="F7" s="10">
        <f>((E7*100)/D7)-100</f>
        <v>24.672401720516149</v>
      </c>
      <c r="G7" s="1"/>
      <c r="H7" s="1"/>
      <c r="I7" s="1"/>
    </row>
    <row r="8" spans="1:12" x14ac:dyDescent="0.25">
      <c r="A8" s="11" t="s">
        <v>42</v>
      </c>
      <c r="B8" s="12">
        <v>1146</v>
      </c>
      <c r="C8" s="12">
        <v>8837</v>
      </c>
      <c r="D8" s="12">
        <v>51527</v>
      </c>
      <c r="E8" s="12">
        <v>72063</v>
      </c>
      <c r="F8" s="13">
        <f t="shared" ref="F8:F35" si="0">((E8*100)/D8)-100</f>
        <v>39.854833388320685</v>
      </c>
      <c r="G8" s="1"/>
      <c r="H8" s="1"/>
      <c r="I8" s="1"/>
    </row>
    <row r="9" spans="1:12" x14ac:dyDescent="0.25">
      <c r="A9" s="8" t="s">
        <v>43</v>
      </c>
      <c r="B9" s="9">
        <v>769</v>
      </c>
      <c r="C9" s="9">
        <v>2162</v>
      </c>
      <c r="D9" s="9">
        <v>29801</v>
      </c>
      <c r="E9" s="9">
        <v>36439</v>
      </c>
      <c r="F9" s="10">
        <f t="shared" si="0"/>
        <v>22.274420321465726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78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46</v>
      </c>
      <c r="B12" s="12">
        <v>6007</v>
      </c>
      <c r="C12" s="12">
        <v>12077</v>
      </c>
      <c r="D12" s="12">
        <v>171938</v>
      </c>
      <c r="E12" s="12">
        <v>187164</v>
      </c>
      <c r="F12" s="13">
        <f t="shared" si="0"/>
        <v>8.8555176866079677</v>
      </c>
      <c r="G12" s="1"/>
      <c r="H12" s="1"/>
      <c r="I12" s="1"/>
    </row>
    <row r="13" spans="1:12" x14ac:dyDescent="0.25">
      <c r="A13" s="8" t="s">
        <v>47</v>
      </c>
      <c r="B13" s="9">
        <v>2266</v>
      </c>
      <c r="C13" s="9">
        <v>4862</v>
      </c>
      <c r="D13" s="9">
        <v>1060060</v>
      </c>
      <c r="E13" s="9">
        <v>1219886</v>
      </c>
      <c r="F13" s="10">
        <f t="shared" si="0"/>
        <v>15.077071109182498</v>
      </c>
      <c r="G13" s="1"/>
      <c r="H13" s="1"/>
      <c r="I13" s="1"/>
    </row>
    <row r="14" spans="1:12" x14ac:dyDescent="0.25">
      <c r="A14" s="11" t="s">
        <v>48</v>
      </c>
      <c r="B14" s="12">
        <v>23410</v>
      </c>
      <c r="C14" s="12">
        <v>67810</v>
      </c>
      <c r="D14" s="12">
        <v>1402643</v>
      </c>
      <c r="E14" s="12">
        <v>1765838</v>
      </c>
      <c r="F14" s="13">
        <f t="shared" si="0"/>
        <v>25.893616551039713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0</v>
      </c>
      <c r="D15" s="9">
        <v>16645</v>
      </c>
      <c r="E15" s="9">
        <v>22972</v>
      </c>
      <c r="F15" s="10">
        <f t="shared" si="0"/>
        <v>38.011414839291092</v>
      </c>
      <c r="G15" s="1"/>
      <c r="H15" s="1"/>
      <c r="I15" s="1"/>
    </row>
    <row r="16" spans="1:12" x14ac:dyDescent="0.25">
      <c r="A16" s="11" t="s">
        <v>50</v>
      </c>
      <c r="B16" s="12">
        <v>2087</v>
      </c>
      <c r="C16" s="12">
        <v>7177</v>
      </c>
      <c r="D16" s="12">
        <v>29337</v>
      </c>
      <c r="E16" s="12">
        <v>39922</v>
      </c>
      <c r="F16" s="13">
        <f t="shared" si="0"/>
        <v>36.0807171830794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70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1840</v>
      </c>
      <c r="E18" s="12">
        <v>13308</v>
      </c>
      <c r="F18" s="13">
        <f t="shared" si="0"/>
        <v>623.26086956521738</v>
      </c>
      <c r="G18" s="1"/>
      <c r="H18" s="1"/>
      <c r="I18" s="1"/>
    </row>
    <row r="19" spans="1:9" x14ac:dyDescent="0.25">
      <c r="A19" s="8" t="s">
        <v>53</v>
      </c>
      <c r="B19" s="9">
        <v>559</v>
      </c>
      <c r="C19" s="9">
        <v>644</v>
      </c>
      <c r="D19" s="9">
        <v>2984</v>
      </c>
      <c r="E19" s="9">
        <v>3158</v>
      </c>
      <c r="F19" s="10">
        <f t="shared" si="0"/>
        <v>5.8310991957104505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1391</v>
      </c>
      <c r="E20" s="12">
        <v>1681</v>
      </c>
      <c r="F20" s="13">
        <f t="shared" si="0"/>
        <v>20.848310567936736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1114</v>
      </c>
      <c r="D21" s="9">
        <v>414</v>
      </c>
      <c r="E21" s="9">
        <v>811</v>
      </c>
      <c r="F21" s="18">
        <f t="shared" si="0"/>
        <v>95.893719806763272</v>
      </c>
      <c r="G21" s="1"/>
      <c r="H21" s="1"/>
      <c r="I21" s="1"/>
    </row>
    <row r="22" spans="1:9" x14ac:dyDescent="0.25">
      <c r="A22" s="11" t="s">
        <v>56</v>
      </c>
      <c r="B22" s="12">
        <v>39050</v>
      </c>
      <c r="C22" s="12">
        <v>67350</v>
      </c>
      <c r="D22" s="12">
        <v>362305</v>
      </c>
      <c r="E22" s="12">
        <v>439493</v>
      </c>
      <c r="F22" s="13">
        <f t="shared" si="0"/>
        <v>21.304701839610274</v>
      </c>
      <c r="G22" s="1"/>
      <c r="H22" s="1"/>
      <c r="I22" s="1"/>
    </row>
    <row r="23" spans="1:9" x14ac:dyDescent="0.25">
      <c r="A23" s="8" t="s">
        <v>57</v>
      </c>
      <c r="B23" s="9">
        <v>20633</v>
      </c>
      <c r="C23" s="9">
        <v>36785</v>
      </c>
      <c r="D23" s="9">
        <v>222280</v>
      </c>
      <c r="E23" s="9">
        <v>292567</v>
      </c>
      <c r="F23" s="10">
        <f t="shared" si="0"/>
        <v>31.620928558574775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960</v>
      </c>
      <c r="E25" s="9">
        <v>1495</v>
      </c>
      <c r="F25" s="10">
        <f t="shared" si="0"/>
        <v>55.729166666666657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878</v>
      </c>
      <c r="D26" s="12">
        <v>2542</v>
      </c>
      <c r="E26" s="12">
        <v>5495</v>
      </c>
      <c r="F26" s="13">
        <f t="shared" si="0"/>
        <v>116.16837136113296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60571</v>
      </c>
      <c r="C28" s="12">
        <v>109444</v>
      </c>
      <c r="D28" s="12">
        <v>446355</v>
      </c>
      <c r="E28" s="12">
        <v>521293</v>
      </c>
      <c r="F28" s="13">
        <f t="shared" si="0"/>
        <v>16.788878807227434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1173</v>
      </c>
      <c r="D29" s="9">
        <v>6031</v>
      </c>
      <c r="E29" s="9">
        <v>4741</v>
      </c>
      <c r="F29" s="10">
        <f t="shared" si="0"/>
        <v>-21.389487647156358</v>
      </c>
      <c r="G29" s="1"/>
      <c r="H29" s="1"/>
      <c r="I29" s="1"/>
    </row>
    <row r="30" spans="1:9" x14ac:dyDescent="0.25">
      <c r="A30" s="11" t="s">
        <v>64</v>
      </c>
      <c r="B30" s="12">
        <v>680</v>
      </c>
      <c r="C30" s="12">
        <v>588</v>
      </c>
      <c r="D30" s="12">
        <v>14472</v>
      </c>
      <c r="E30" s="12">
        <v>16361</v>
      </c>
      <c r="F30" s="13">
        <f t="shared" si="0"/>
        <v>13.052791597567719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1273</v>
      </c>
      <c r="E31" s="9">
        <v>4639</v>
      </c>
      <c r="F31" s="10">
        <f t="shared" si="0"/>
        <v>264.41476826394342</v>
      </c>
      <c r="G31" s="1"/>
      <c r="H31" s="1"/>
      <c r="I31" s="1"/>
    </row>
    <row r="32" spans="1:9" x14ac:dyDescent="0.25">
      <c r="A32" s="11" t="s">
        <v>66</v>
      </c>
      <c r="B32" s="12">
        <v>0</v>
      </c>
      <c r="C32" s="12">
        <v>697</v>
      </c>
      <c r="D32" s="12">
        <v>88170</v>
      </c>
      <c r="E32" s="12">
        <v>179209</v>
      </c>
      <c r="F32" s="13">
        <f t="shared" si="0"/>
        <v>103.25394124985823</v>
      </c>
      <c r="G32" s="1"/>
      <c r="H32" s="1"/>
      <c r="I32" s="1"/>
    </row>
    <row r="33" spans="1:9" x14ac:dyDescent="0.25">
      <c r="A33" s="8" t="s">
        <v>67</v>
      </c>
      <c r="B33" s="9">
        <v>2317</v>
      </c>
      <c r="C33" s="9">
        <v>7229</v>
      </c>
      <c r="D33" s="9">
        <v>129268</v>
      </c>
      <c r="E33" s="9">
        <v>150478</v>
      </c>
      <c r="F33" s="10">
        <f t="shared" si="0"/>
        <v>16.407772998731318</v>
      </c>
      <c r="G33" s="1"/>
      <c r="H33" s="1"/>
      <c r="I33" s="1"/>
    </row>
    <row r="34" spans="1:9" x14ac:dyDescent="0.25">
      <c r="A34" s="11" t="s">
        <v>68</v>
      </c>
      <c r="B34" s="12">
        <v>457</v>
      </c>
      <c r="C34" s="12">
        <v>459</v>
      </c>
      <c r="D34" s="12">
        <v>6927</v>
      </c>
      <c r="E34" s="12">
        <v>4970</v>
      </c>
      <c r="F34" s="13">
        <f t="shared" si="0"/>
        <v>-28.251768442327119</v>
      </c>
      <c r="G34" s="1"/>
      <c r="H34" s="1"/>
      <c r="I34" s="1"/>
    </row>
    <row r="35" spans="1:9" x14ac:dyDescent="0.25">
      <c r="A35" s="14" t="s">
        <v>69</v>
      </c>
      <c r="B35" s="15">
        <f>SUM(B7:B34)</f>
        <v>162561</v>
      </c>
      <c r="C35" s="15">
        <f t="shared" ref="C35:E35" si="1">SUM(C7:C34)</f>
        <v>333767</v>
      </c>
      <c r="D35" s="15">
        <f t="shared" si="1"/>
        <v>4089229</v>
      </c>
      <c r="E35" s="15">
        <f t="shared" si="1"/>
        <v>5033907</v>
      </c>
      <c r="F35" s="16">
        <f t="shared" si="0"/>
        <v>23.101616466086881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49854</v>
      </c>
      <c r="C38" s="41">
        <f>D7</f>
        <v>39988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1765838</v>
      </c>
      <c r="G38" s="42">
        <f>LOOKUP(E38,$A$38:$A$65,$C$38:$C$65)</f>
        <v>1402643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72063</v>
      </c>
      <c r="C39" s="41">
        <f t="shared" ref="C39:C65" si="5">D8</f>
        <v>51527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1219886</v>
      </c>
      <c r="G39" s="42">
        <f t="shared" ref="G39:G65" si="8">LOOKUP(E39,$A$38:$A$65,$C$38:$C$65)</f>
        <v>1060060</v>
      </c>
    </row>
    <row r="40" spans="1:9" x14ac:dyDescent="0.25">
      <c r="A40" s="42" t="str">
        <f t="shared" si="3"/>
        <v>ALMERIA</v>
      </c>
      <c r="B40" s="41">
        <f t="shared" si="4"/>
        <v>36439</v>
      </c>
      <c r="C40" s="41">
        <f t="shared" si="5"/>
        <v>29801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521293</v>
      </c>
      <c r="G40" s="42">
        <f t="shared" si="8"/>
        <v>446355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439493</v>
      </c>
      <c r="G41" s="42">
        <f t="shared" si="8"/>
        <v>362305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78</v>
      </c>
      <c r="D42" s="41">
        <f t="shared" si="6"/>
        <v>28</v>
      </c>
      <c r="E42" s="42" t="str">
        <f t="shared" si="2"/>
        <v>MALAGA</v>
      </c>
      <c r="F42" s="42">
        <f t="shared" si="7"/>
        <v>292567</v>
      </c>
      <c r="G42" s="42">
        <f t="shared" si="8"/>
        <v>222280</v>
      </c>
    </row>
    <row r="43" spans="1:9" x14ac:dyDescent="0.25">
      <c r="A43" s="42" t="str">
        <f t="shared" si="3"/>
        <v>BAHIA DE CADIZ</v>
      </c>
      <c r="B43" s="41">
        <f t="shared" si="4"/>
        <v>187164</v>
      </c>
      <c r="C43" s="41">
        <f t="shared" si="5"/>
        <v>171938</v>
      </c>
      <c r="D43" s="41">
        <f t="shared" si="6"/>
        <v>6</v>
      </c>
      <c r="E43" s="42" t="str">
        <f t="shared" si="2"/>
        <v>BAHIA DE CADIZ</v>
      </c>
      <c r="F43" s="42">
        <f t="shared" si="7"/>
        <v>187164</v>
      </c>
      <c r="G43" s="42">
        <f t="shared" si="8"/>
        <v>171938</v>
      </c>
    </row>
    <row r="44" spans="1:9" x14ac:dyDescent="0.25">
      <c r="A44" s="42" t="str">
        <f t="shared" si="3"/>
        <v>BALEARES</v>
      </c>
      <c r="B44" s="41">
        <f t="shared" si="4"/>
        <v>1219886</v>
      </c>
      <c r="C44" s="41">
        <f t="shared" si="5"/>
        <v>1060060</v>
      </c>
      <c r="D44" s="41">
        <f t="shared" si="6"/>
        <v>2</v>
      </c>
      <c r="E44" s="42" t="str">
        <f t="shared" si="2"/>
        <v>VALENCIA</v>
      </c>
      <c r="F44" s="42">
        <f t="shared" si="7"/>
        <v>179209</v>
      </c>
      <c r="G44" s="42">
        <f t="shared" si="8"/>
        <v>88170</v>
      </c>
    </row>
    <row r="45" spans="1:9" x14ac:dyDescent="0.25">
      <c r="A45" s="42" t="str">
        <f t="shared" si="3"/>
        <v>BARCELONA</v>
      </c>
      <c r="B45" s="41">
        <f t="shared" si="4"/>
        <v>1765838</v>
      </c>
      <c r="C45" s="41">
        <f t="shared" si="5"/>
        <v>1402643</v>
      </c>
      <c r="D45" s="41">
        <f t="shared" si="6"/>
        <v>1</v>
      </c>
      <c r="E45" s="42" t="str">
        <f t="shared" si="2"/>
        <v>VIGO</v>
      </c>
      <c r="F45" s="42">
        <f t="shared" si="7"/>
        <v>150478</v>
      </c>
      <c r="G45" s="42">
        <f t="shared" si="8"/>
        <v>129268</v>
      </c>
    </row>
    <row r="46" spans="1:9" x14ac:dyDescent="0.25">
      <c r="A46" s="42" t="str">
        <f t="shared" si="3"/>
        <v>BILBAO</v>
      </c>
      <c r="B46" s="41">
        <f t="shared" si="4"/>
        <v>22972</v>
      </c>
      <c r="C46" s="41">
        <f t="shared" si="5"/>
        <v>16645</v>
      </c>
      <c r="D46" s="41">
        <f t="shared" si="6"/>
        <v>13</v>
      </c>
      <c r="E46" s="42" t="str">
        <f t="shared" si="2"/>
        <v>ALICANTE</v>
      </c>
      <c r="F46" s="42">
        <f t="shared" si="7"/>
        <v>72063</v>
      </c>
      <c r="G46" s="42">
        <f t="shared" si="8"/>
        <v>51527</v>
      </c>
    </row>
    <row r="47" spans="1:9" x14ac:dyDescent="0.25">
      <c r="A47" s="42" t="str">
        <f t="shared" si="3"/>
        <v>CARTAGENA</v>
      </c>
      <c r="B47" s="41">
        <f t="shared" si="4"/>
        <v>39922</v>
      </c>
      <c r="C47" s="41">
        <f t="shared" si="5"/>
        <v>29337</v>
      </c>
      <c r="D47" s="41">
        <f t="shared" si="6"/>
        <v>11</v>
      </c>
      <c r="E47" s="42" t="str">
        <f t="shared" si="2"/>
        <v>A CORUÑA</v>
      </c>
      <c r="F47" s="42">
        <f t="shared" si="7"/>
        <v>49854</v>
      </c>
      <c r="G47" s="42">
        <f t="shared" si="8"/>
        <v>39988</v>
      </c>
    </row>
    <row r="48" spans="1:9" x14ac:dyDescent="0.25">
      <c r="A48" s="42" t="str">
        <f t="shared" si="3"/>
        <v>CASTELLON</v>
      </c>
      <c r="B48" s="41">
        <f t="shared" si="4"/>
        <v>70</v>
      </c>
      <c r="C48" s="41">
        <f t="shared" si="5"/>
        <v>0</v>
      </c>
      <c r="D48" s="41">
        <f t="shared" si="6"/>
        <v>24</v>
      </c>
      <c r="E48" s="42" t="str">
        <f t="shared" si="2"/>
        <v>CARTAGENA</v>
      </c>
      <c r="F48" s="42">
        <f t="shared" si="7"/>
        <v>39922</v>
      </c>
      <c r="G48" s="42">
        <f t="shared" si="8"/>
        <v>29337</v>
      </c>
    </row>
    <row r="49" spans="1:7" x14ac:dyDescent="0.25">
      <c r="A49" s="42" t="str">
        <f t="shared" si="3"/>
        <v>CEUTA</v>
      </c>
      <c r="B49" s="41">
        <f t="shared" si="4"/>
        <v>13308</v>
      </c>
      <c r="C49" s="41">
        <f t="shared" si="5"/>
        <v>1840</v>
      </c>
      <c r="D49" s="41">
        <f t="shared" si="6"/>
        <v>15</v>
      </c>
      <c r="E49" s="42" t="str">
        <f t="shared" si="2"/>
        <v>ALMERIA</v>
      </c>
      <c r="F49" s="42">
        <f t="shared" si="7"/>
        <v>36439</v>
      </c>
      <c r="G49" s="42">
        <f t="shared" si="8"/>
        <v>29801</v>
      </c>
    </row>
    <row r="50" spans="1:7" x14ac:dyDescent="0.25">
      <c r="A50" s="42" t="str">
        <f t="shared" si="3"/>
        <v>FERROL-SAN CIBRAO</v>
      </c>
      <c r="B50" s="41">
        <f t="shared" si="4"/>
        <v>3158</v>
      </c>
      <c r="C50" s="41">
        <f t="shared" si="5"/>
        <v>2984</v>
      </c>
      <c r="D50" s="41">
        <f t="shared" si="6"/>
        <v>20</v>
      </c>
      <c r="E50" s="42" t="str">
        <f t="shared" si="2"/>
        <v>BILBAO</v>
      </c>
      <c r="F50" s="42">
        <f t="shared" si="7"/>
        <v>22972</v>
      </c>
      <c r="G50" s="42">
        <f t="shared" si="8"/>
        <v>16645</v>
      </c>
    </row>
    <row r="51" spans="1:7" x14ac:dyDescent="0.25">
      <c r="A51" s="42" t="str">
        <f t="shared" si="3"/>
        <v>GIJON</v>
      </c>
      <c r="B51" s="41">
        <f t="shared" si="4"/>
        <v>1681</v>
      </c>
      <c r="C51" s="41">
        <f t="shared" si="5"/>
        <v>1391</v>
      </c>
      <c r="D51" s="41">
        <f t="shared" si="6"/>
        <v>21</v>
      </c>
      <c r="E51" s="42" t="str">
        <f t="shared" si="2"/>
        <v>SEVILLA</v>
      </c>
      <c r="F51" s="42">
        <f t="shared" si="7"/>
        <v>16361</v>
      </c>
      <c r="G51" s="42">
        <f t="shared" si="8"/>
        <v>14472</v>
      </c>
    </row>
    <row r="52" spans="1:7" x14ac:dyDescent="0.25">
      <c r="A52" s="42" t="str">
        <f t="shared" si="3"/>
        <v>HUELVA</v>
      </c>
      <c r="B52" s="41">
        <f t="shared" si="4"/>
        <v>811</v>
      </c>
      <c r="C52" s="41">
        <f t="shared" si="5"/>
        <v>414</v>
      </c>
      <c r="D52" s="41">
        <f t="shared" si="6"/>
        <v>23</v>
      </c>
      <c r="E52" s="42" t="str">
        <f t="shared" si="2"/>
        <v>CEUTA</v>
      </c>
      <c r="F52" s="42">
        <f t="shared" si="7"/>
        <v>13308</v>
      </c>
      <c r="G52" s="42">
        <f t="shared" si="8"/>
        <v>1840</v>
      </c>
    </row>
    <row r="53" spans="1:7" x14ac:dyDescent="0.25">
      <c r="A53" s="42" t="str">
        <f t="shared" si="3"/>
        <v>LAS PALMAS</v>
      </c>
      <c r="B53" s="41">
        <f t="shared" si="4"/>
        <v>439493</v>
      </c>
      <c r="C53" s="41">
        <f t="shared" si="5"/>
        <v>362305</v>
      </c>
      <c r="D53" s="41">
        <f t="shared" si="6"/>
        <v>4</v>
      </c>
      <c r="E53" s="42" t="str">
        <f t="shared" si="2"/>
        <v>MOTRIL</v>
      </c>
      <c r="F53" s="42">
        <f t="shared" si="7"/>
        <v>5495</v>
      </c>
      <c r="G53" s="42">
        <f t="shared" si="8"/>
        <v>2542</v>
      </c>
    </row>
    <row r="54" spans="1:7" x14ac:dyDescent="0.25">
      <c r="A54" s="42" t="str">
        <f t="shared" si="3"/>
        <v>MALAGA</v>
      </c>
      <c r="B54" s="41">
        <f t="shared" si="4"/>
        <v>292567</v>
      </c>
      <c r="C54" s="41">
        <f t="shared" si="5"/>
        <v>222280</v>
      </c>
      <c r="D54" s="41">
        <f t="shared" si="6"/>
        <v>5</v>
      </c>
      <c r="E54" s="42" t="str">
        <f t="shared" si="2"/>
        <v>VILAGARCIA</v>
      </c>
      <c r="F54" s="42">
        <f t="shared" si="7"/>
        <v>4970</v>
      </c>
      <c r="G54" s="42">
        <f t="shared" si="8"/>
        <v>6927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4741</v>
      </c>
      <c r="G55" s="42">
        <f t="shared" si="8"/>
        <v>6031</v>
      </c>
    </row>
    <row r="56" spans="1:7" x14ac:dyDescent="0.25">
      <c r="A56" s="42" t="str">
        <f t="shared" si="3"/>
        <v>MELILLA</v>
      </c>
      <c r="B56" s="41">
        <f t="shared" si="4"/>
        <v>1495</v>
      </c>
      <c r="C56" s="41">
        <f t="shared" si="5"/>
        <v>960</v>
      </c>
      <c r="D56" s="41">
        <f t="shared" si="6"/>
        <v>22</v>
      </c>
      <c r="E56" s="42" t="str">
        <f t="shared" si="2"/>
        <v>TARRAGONA</v>
      </c>
      <c r="F56" s="42">
        <f t="shared" si="9"/>
        <v>4639</v>
      </c>
      <c r="G56" s="42">
        <f t="shared" si="8"/>
        <v>1273</v>
      </c>
    </row>
    <row r="57" spans="1:7" x14ac:dyDescent="0.25">
      <c r="A57" s="42" t="str">
        <f t="shared" si="3"/>
        <v>MOTRIL</v>
      </c>
      <c r="B57" s="41">
        <f t="shared" si="4"/>
        <v>5495</v>
      </c>
      <c r="C57" s="41">
        <f t="shared" si="5"/>
        <v>2542</v>
      </c>
      <c r="D57" s="41">
        <f t="shared" si="6"/>
        <v>16</v>
      </c>
      <c r="E57" s="42" t="str">
        <f t="shared" si="2"/>
        <v>FERROL-SAN CIBRAO</v>
      </c>
      <c r="F57" s="42">
        <f t="shared" si="9"/>
        <v>3158</v>
      </c>
      <c r="G57" s="42">
        <f t="shared" si="8"/>
        <v>2984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GIJON</v>
      </c>
      <c r="F58" s="42">
        <f t="shared" si="9"/>
        <v>1681</v>
      </c>
      <c r="G58" s="42">
        <f t="shared" si="8"/>
        <v>1391</v>
      </c>
    </row>
    <row r="59" spans="1:7" x14ac:dyDescent="0.25">
      <c r="A59" s="42" t="str">
        <f t="shared" si="3"/>
        <v>SANTA CRUZ DE TENERIFE</v>
      </c>
      <c r="B59" s="41">
        <f t="shared" si="4"/>
        <v>521293</v>
      </c>
      <c r="C59" s="41">
        <f t="shared" si="5"/>
        <v>446355</v>
      </c>
      <c r="D59" s="41">
        <f t="shared" si="6"/>
        <v>3</v>
      </c>
      <c r="E59" s="42" t="str">
        <f t="shared" si="2"/>
        <v>MELILLA</v>
      </c>
      <c r="F59" s="42">
        <f t="shared" si="9"/>
        <v>1495</v>
      </c>
      <c r="G59" s="42">
        <f t="shared" si="8"/>
        <v>960</v>
      </c>
    </row>
    <row r="60" spans="1:7" x14ac:dyDescent="0.25">
      <c r="A60" s="42" t="str">
        <f t="shared" si="3"/>
        <v>SANTANDER</v>
      </c>
      <c r="B60" s="41">
        <f t="shared" si="4"/>
        <v>4741</v>
      </c>
      <c r="C60" s="41">
        <f t="shared" si="5"/>
        <v>6031</v>
      </c>
      <c r="D60" s="41">
        <f t="shared" si="6"/>
        <v>18</v>
      </c>
      <c r="E60" s="42" t="str">
        <f t="shared" si="2"/>
        <v>HUELVA</v>
      </c>
      <c r="F60" s="42">
        <f t="shared" si="9"/>
        <v>811</v>
      </c>
      <c r="G60" s="42">
        <f t="shared" si="8"/>
        <v>414</v>
      </c>
    </row>
    <row r="61" spans="1:7" x14ac:dyDescent="0.25">
      <c r="A61" s="42" t="str">
        <f t="shared" si="3"/>
        <v>SEVILLA</v>
      </c>
      <c r="B61" s="41">
        <f t="shared" si="4"/>
        <v>16361</v>
      </c>
      <c r="C61" s="41">
        <f t="shared" si="5"/>
        <v>14472</v>
      </c>
      <c r="D61" s="41">
        <f t="shared" si="6"/>
        <v>14</v>
      </c>
      <c r="E61" s="42" t="str">
        <f t="shared" si="2"/>
        <v>CASTELLON</v>
      </c>
      <c r="F61" s="42">
        <f t="shared" si="9"/>
        <v>70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4639</v>
      </c>
      <c r="C62" s="41">
        <f t="shared" si="5"/>
        <v>1273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179209</v>
      </c>
      <c r="C63" s="41">
        <f t="shared" si="5"/>
        <v>88170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150478</v>
      </c>
      <c r="C64" s="41">
        <f t="shared" si="5"/>
        <v>129268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4970</v>
      </c>
      <c r="C65" s="41">
        <f t="shared" si="5"/>
        <v>6927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3607</v>
      </c>
      <c r="C8" s="12">
        <v>3163</v>
      </c>
      <c r="D8" s="12">
        <v>67977</v>
      </c>
      <c r="E8" s="12">
        <v>65234</v>
      </c>
      <c r="F8" s="13">
        <f t="shared" ref="F8:F35" si="0">((E8*100)/D8)-100</f>
        <v>-4.0351883725377746</v>
      </c>
      <c r="G8" s="1"/>
      <c r="H8" s="1"/>
      <c r="I8" s="1"/>
    </row>
    <row r="9" spans="1:12" x14ac:dyDescent="0.25">
      <c r="A9" s="8" t="s">
        <v>43</v>
      </c>
      <c r="B9" s="9">
        <v>15341</v>
      </c>
      <c r="C9" s="9">
        <v>15234</v>
      </c>
      <c r="D9" s="9">
        <v>248691</v>
      </c>
      <c r="E9" s="9">
        <v>246595</v>
      </c>
      <c r="F9" s="10">
        <f t="shared" si="0"/>
        <v>-0.84281296870413769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103842</v>
      </c>
      <c r="C11" s="9">
        <v>115853</v>
      </c>
      <c r="D11" s="9">
        <v>1122893</v>
      </c>
      <c r="E11" s="9">
        <v>1287232</v>
      </c>
      <c r="F11" s="10">
        <f t="shared" si="0"/>
        <v>14.635321442025202</v>
      </c>
      <c r="G11" s="1"/>
      <c r="H11" s="1"/>
      <c r="I11" s="1"/>
    </row>
    <row r="12" spans="1:12" x14ac:dyDescent="0.25">
      <c r="A12" s="11" t="s">
        <v>46</v>
      </c>
      <c r="B12" s="12">
        <v>1010</v>
      </c>
      <c r="C12" s="12">
        <v>979</v>
      </c>
      <c r="D12" s="12">
        <v>17677</v>
      </c>
      <c r="E12" s="12">
        <v>20200</v>
      </c>
      <c r="F12" s="13">
        <f t="shared" si="0"/>
        <v>14.272783843412341</v>
      </c>
      <c r="G12" s="1"/>
      <c r="H12" s="1"/>
      <c r="I12" s="1"/>
    </row>
    <row r="13" spans="1:12" x14ac:dyDescent="0.25">
      <c r="A13" s="8" t="s">
        <v>47</v>
      </c>
      <c r="B13" s="9">
        <v>33764</v>
      </c>
      <c r="C13" s="9">
        <v>34003</v>
      </c>
      <c r="D13" s="9">
        <v>562637</v>
      </c>
      <c r="E13" s="9">
        <v>576060</v>
      </c>
      <c r="F13" s="10">
        <f t="shared" si="0"/>
        <v>2.3857300533025665</v>
      </c>
      <c r="G13" s="1"/>
      <c r="H13" s="1"/>
      <c r="I13" s="1"/>
    </row>
    <row r="14" spans="1:12" x14ac:dyDescent="0.25">
      <c r="A14" s="11" t="s">
        <v>48</v>
      </c>
      <c r="B14" s="12">
        <v>12555</v>
      </c>
      <c r="C14" s="12">
        <v>12205</v>
      </c>
      <c r="D14" s="12">
        <v>253490</v>
      </c>
      <c r="E14" s="12">
        <v>261183</v>
      </c>
      <c r="F14" s="13">
        <f t="shared" si="0"/>
        <v>3.0348337212513314</v>
      </c>
      <c r="G14" s="1"/>
      <c r="H14" s="1"/>
      <c r="I14" s="1"/>
    </row>
    <row r="15" spans="1:12" x14ac:dyDescent="0.25">
      <c r="A15" s="8" t="s">
        <v>49</v>
      </c>
      <c r="B15" s="9">
        <v>2771</v>
      </c>
      <c r="C15" s="9">
        <v>2270</v>
      </c>
      <c r="D15" s="9">
        <v>46780</v>
      </c>
      <c r="E15" s="9">
        <v>40241</v>
      </c>
      <c r="F15" s="10">
        <f t="shared" si="0"/>
        <v>-13.978195810175293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42790</v>
      </c>
      <c r="C18" s="12">
        <v>66706</v>
      </c>
      <c r="D18" s="12">
        <v>441731</v>
      </c>
      <c r="E18" s="12">
        <v>586927</v>
      </c>
      <c r="F18" s="13">
        <f t="shared" si="0"/>
        <v>32.869778213437598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9549</v>
      </c>
      <c r="C22" s="12">
        <v>12444</v>
      </c>
      <c r="D22" s="12">
        <v>121755</v>
      </c>
      <c r="E22" s="12">
        <v>141190</v>
      </c>
      <c r="F22" s="13">
        <f t="shared" si="0"/>
        <v>15.962383475011293</v>
      </c>
      <c r="G22" s="1"/>
      <c r="H22" s="1"/>
      <c r="I22" s="1"/>
    </row>
    <row r="23" spans="1:9" x14ac:dyDescent="0.25">
      <c r="A23" s="8" t="s">
        <v>57</v>
      </c>
      <c r="B23" s="9">
        <v>3517</v>
      </c>
      <c r="C23" s="9">
        <v>3304</v>
      </c>
      <c r="D23" s="9">
        <v>39775</v>
      </c>
      <c r="E23" s="9">
        <v>48638</v>
      </c>
      <c r="F23" s="10">
        <f t="shared" si="0"/>
        <v>22.282840980515402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7422</v>
      </c>
      <c r="C25" s="9">
        <v>7449</v>
      </c>
      <c r="D25" s="9">
        <v>72988</v>
      </c>
      <c r="E25" s="9">
        <v>93178</v>
      </c>
      <c r="F25" s="10">
        <f t="shared" si="0"/>
        <v>27.662081438044609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63227</v>
      </c>
      <c r="C28" s="12">
        <v>60145</v>
      </c>
      <c r="D28" s="12">
        <v>691489</v>
      </c>
      <c r="E28" s="12">
        <v>767527</v>
      </c>
      <c r="F28" s="13">
        <f t="shared" si="0"/>
        <v>10.996270367279891</v>
      </c>
      <c r="G28" s="1"/>
      <c r="H28" s="1"/>
      <c r="I28" s="1"/>
    </row>
    <row r="29" spans="1:9" x14ac:dyDescent="0.25">
      <c r="A29" s="8" t="s">
        <v>63</v>
      </c>
      <c r="B29" s="9">
        <v>1236</v>
      </c>
      <c r="C29" s="9">
        <v>1409</v>
      </c>
      <c r="D29" s="9">
        <v>41638</v>
      </c>
      <c r="E29" s="9">
        <v>46204</v>
      </c>
      <c r="F29" s="10">
        <f t="shared" si="0"/>
        <v>10.965944569864064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808</v>
      </c>
      <c r="E30" s="12">
        <v>980</v>
      </c>
      <c r="F30" s="17">
        <f t="shared" si="0"/>
        <v>21.287128712871294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6633</v>
      </c>
      <c r="C32" s="12">
        <v>6500</v>
      </c>
      <c r="D32" s="12">
        <v>64947</v>
      </c>
      <c r="E32" s="12">
        <v>79158</v>
      </c>
      <c r="F32" s="13">
        <f t="shared" si="0"/>
        <v>21.880918287218805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307264</v>
      </c>
      <c r="C35" s="15">
        <f t="shared" ref="C35:E35" si="1">SUM(C7:C34)</f>
        <v>341664</v>
      </c>
      <c r="D35" s="15">
        <f t="shared" si="1"/>
        <v>3795276</v>
      </c>
      <c r="E35" s="15">
        <f t="shared" si="1"/>
        <v>4260547</v>
      </c>
      <c r="F35" s="16">
        <f t="shared" si="0"/>
        <v>12.259213822657429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1287232</v>
      </c>
      <c r="G38" s="42">
        <f>LOOKUP(E38,$A$38:$A$65,$C$38:$C$65)</f>
        <v>1122893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65234</v>
      </c>
      <c r="C39" s="41">
        <f t="shared" ref="C39:C65" si="5">D8</f>
        <v>67977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767527</v>
      </c>
      <c r="G39" s="42">
        <f t="shared" ref="G39:G65" si="8">LOOKUP(E39,$A$38:$A$65,$C$38:$C$65)</f>
        <v>691489</v>
      </c>
    </row>
    <row r="40" spans="1:9" x14ac:dyDescent="0.25">
      <c r="A40" s="42" t="str">
        <f t="shared" si="3"/>
        <v>ALMERIA</v>
      </c>
      <c r="B40" s="41">
        <f t="shared" si="4"/>
        <v>246595</v>
      </c>
      <c r="C40" s="41">
        <f t="shared" si="5"/>
        <v>248691</v>
      </c>
      <c r="D40" s="41">
        <f t="shared" si="6"/>
        <v>6</v>
      </c>
      <c r="E40" s="42" t="str">
        <f t="shared" si="2"/>
        <v>CEUTA</v>
      </c>
      <c r="F40" s="42">
        <f t="shared" si="7"/>
        <v>586927</v>
      </c>
      <c r="G40" s="42">
        <f t="shared" si="8"/>
        <v>441731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576060</v>
      </c>
      <c r="G41" s="42">
        <f t="shared" si="8"/>
        <v>562637</v>
      </c>
    </row>
    <row r="42" spans="1:9" x14ac:dyDescent="0.25">
      <c r="A42" s="42" t="str">
        <f t="shared" si="3"/>
        <v>BAHIA DE ALGECIRAS</v>
      </c>
      <c r="B42" s="41">
        <f t="shared" si="4"/>
        <v>1287232</v>
      </c>
      <c r="C42" s="41">
        <f t="shared" si="5"/>
        <v>1122893</v>
      </c>
      <c r="D42" s="41">
        <f t="shared" si="6"/>
        <v>1</v>
      </c>
      <c r="E42" s="42" t="str">
        <f t="shared" si="2"/>
        <v>BARCELONA</v>
      </c>
      <c r="F42" s="42">
        <f t="shared" si="7"/>
        <v>261183</v>
      </c>
      <c r="G42" s="42">
        <f t="shared" si="8"/>
        <v>253490</v>
      </c>
    </row>
    <row r="43" spans="1:9" x14ac:dyDescent="0.25">
      <c r="A43" s="42" t="str">
        <f t="shared" si="3"/>
        <v>BAHIA DE CADIZ</v>
      </c>
      <c r="B43" s="41">
        <f t="shared" si="4"/>
        <v>20200</v>
      </c>
      <c r="C43" s="41">
        <f t="shared" si="5"/>
        <v>17677</v>
      </c>
      <c r="D43" s="41">
        <f t="shared" si="6"/>
        <v>14</v>
      </c>
      <c r="E43" s="42" t="str">
        <f t="shared" si="2"/>
        <v>ALMERIA</v>
      </c>
      <c r="F43" s="42">
        <f t="shared" si="7"/>
        <v>246595</v>
      </c>
      <c r="G43" s="42">
        <f t="shared" si="8"/>
        <v>248691</v>
      </c>
    </row>
    <row r="44" spans="1:9" x14ac:dyDescent="0.25">
      <c r="A44" s="42" t="str">
        <f t="shared" si="3"/>
        <v>BALEARES</v>
      </c>
      <c r="B44" s="41">
        <f t="shared" si="4"/>
        <v>576060</v>
      </c>
      <c r="C44" s="41">
        <f t="shared" si="5"/>
        <v>562637</v>
      </c>
      <c r="D44" s="41">
        <f t="shared" si="6"/>
        <v>4</v>
      </c>
      <c r="E44" s="42" t="str">
        <f t="shared" si="2"/>
        <v>LAS PALMAS</v>
      </c>
      <c r="F44" s="42">
        <f t="shared" si="7"/>
        <v>141190</v>
      </c>
      <c r="G44" s="42">
        <f t="shared" si="8"/>
        <v>121755</v>
      </c>
    </row>
    <row r="45" spans="1:9" x14ac:dyDescent="0.25">
      <c r="A45" s="42" t="str">
        <f t="shared" si="3"/>
        <v>BARCELONA</v>
      </c>
      <c r="B45" s="41">
        <f t="shared" si="4"/>
        <v>261183</v>
      </c>
      <c r="C45" s="41">
        <f t="shared" si="5"/>
        <v>253490</v>
      </c>
      <c r="D45" s="41">
        <f t="shared" si="6"/>
        <v>5</v>
      </c>
      <c r="E45" s="42" t="str">
        <f t="shared" si="2"/>
        <v>MELILLA</v>
      </c>
      <c r="F45" s="42">
        <f t="shared" si="7"/>
        <v>93178</v>
      </c>
      <c r="G45" s="42">
        <f t="shared" si="8"/>
        <v>72988</v>
      </c>
    </row>
    <row r="46" spans="1:9" x14ac:dyDescent="0.25">
      <c r="A46" s="42" t="str">
        <f t="shared" si="3"/>
        <v>BILBAO</v>
      </c>
      <c r="B46" s="41">
        <f t="shared" si="4"/>
        <v>40241</v>
      </c>
      <c r="C46" s="41">
        <f t="shared" si="5"/>
        <v>46780</v>
      </c>
      <c r="D46" s="41">
        <f t="shared" si="6"/>
        <v>13</v>
      </c>
      <c r="E46" s="42" t="str">
        <f t="shared" si="2"/>
        <v>VALENCIA</v>
      </c>
      <c r="F46" s="42">
        <f t="shared" si="7"/>
        <v>79158</v>
      </c>
      <c r="G46" s="42">
        <f t="shared" si="8"/>
        <v>64947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65234</v>
      </c>
      <c r="G47" s="42">
        <f t="shared" si="8"/>
        <v>67977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48638</v>
      </c>
      <c r="G48" s="42">
        <f t="shared" si="8"/>
        <v>39775</v>
      </c>
    </row>
    <row r="49" spans="1:7" x14ac:dyDescent="0.25">
      <c r="A49" s="42" t="str">
        <f t="shared" si="3"/>
        <v>CEUTA</v>
      </c>
      <c r="B49" s="41">
        <f t="shared" si="4"/>
        <v>586927</v>
      </c>
      <c r="C49" s="41">
        <f t="shared" si="5"/>
        <v>441731</v>
      </c>
      <c r="D49" s="41">
        <f t="shared" si="6"/>
        <v>3</v>
      </c>
      <c r="E49" s="42" t="str">
        <f t="shared" si="2"/>
        <v>SANTANDER</v>
      </c>
      <c r="F49" s="42">
        <f t="shared" si="7"/>
        <v>46204</v>
      </c>
      <c r="G49" s="42">
        <f t="shared" si="8"/>
        <v>41638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40241</v>
      </c>
      <c r="G50" s="42">
        <f t="shared" si="8"/>
        <v>46780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20200</v>
      </c>
      <c r="G51" s="42">
        <f t="shared" si="8"/>
        <v>17677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980</v>
      </c>
      <c r="G52" s="42">
        <f t="shared" si="8"/>
        <v>808</v>
      </c>
    </row>
    <row r="53" spans="1:7" x14ac:dyDescent="0.25">
      <c r="A53" s="42" t="str">
        <f t="shared" si="3"/>
        <v>LAS PALMAS</v>
      </c>
      <c r="B53" s="41">
        <f t="shared" si="4"/>
        <v>141190</v>
      </c>
      <c r="C53" s="41">
        <f t="shared" si="5"/>
        <v>121755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48638</v>
      </c>
      <c r="C54" s="41">
        <f t="shared" si="5"/>
        <v>39775</v>
      </c>
      <c r="D54" s="41">
        <f t="shared" si="6"/>
        <v>11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93178</v>
      </c>
      <c r="C56" s="41">
        <f t="shared" si="5"/>
        <v>72988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767527</v>
      </c>
      <c r="C59" s="41">
        <f t="shared" si="5"/>
        <v>691489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46204</v>
      </c>
      <c r="C60" s="41">
        <f t="shared" si="5"/>
        <v>41638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980</v>
      </c>
      <c r="C61" s="41">
        <f t="shared" si="5"/>
        <v>808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79158</v>
      </c>
      <c r="C63" s="41">
        <f t="shared" si="5"/>
        <v>64947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123</v>
      </c>
      <c r="C7" s="9">
        <v>112</v>
      </c>
      <c r="D7" s="9">
        <v>1267</v>
      </c>
      <c r="E7" s="9">
        <v>1377</v>
      </c>
      <c r="F7" s="10">
        <f>((E7*100)/D7)-100</f>
        <v>8.681925808997633</v>
      </c>
      <c r="G7" s="1"/>
      <c r="H7" s="1"/>
      <c r="I7" s="1"/>
    </row>
    <row r="8" spans="1:12" x14ac:dyDescent="0.25">
      <c r="A8" s="11" t="s">
        <v>42</v>
      </c>
      <c r="B8" s="12">
        <v>100</v>
      </c>
      <c r="C8" s="12">
        <v>94</v>
      </c>
      <c r="D8" s="12">
        <v>1431</v>
      </c>
      <c r="E8" s="12">
        <v>1418</v>
      </c>
      <c r="F8" s="13">
        <f t="shared" ref="F8:F35" si="0">((E8*100)/D8)-100</f>
        <v>-0.9084556254367584</v>
      </c>
      <c r="G8" s="1"/>
      <c r="H8" s="1"/>
      <c r="I8" s="1"/>
    </row>
    <row r="9" spans="1:12" x14ac:dyDescent="0.25">
      <c r="A9" s="8" t="s">
        <v>43</v>
      </c>
      <c r="B9" s="9">
        <v>174</v>
      </c>
      <c r="C9" s="9">
        <v>187</v>
      </c>
      <c r="D9" s="9">
        <v>2345</v>
      </c>
      <c r="E9" s="9">
        <v>2481</v>
      </c>
      <c r="F9" s="10">
        <f t="shared" si="0"/>
        <v>5.799573560767584</v>
      </c>
      <c r="G9" s="1"/>
      <c r="H9" s="1"/>
      <c r="I9" s="1"/>
    </row>
    <row r="10" spans="1:12" x14ac:dyDescent="0.25">
      <c r="A10" s="11" t="s">
        <v>44</v>
      </c>
      <c r="B10" s="12">
        <v>72</v>
      </c>
      <c r="C10" s="12">
        <v>77</v>
      </c>
      <c r="D10" s="12">
        <v>1008</v>
      </c>
      <c r="E10" s="12">
        <v>992</v>
      </c>
      <c r="F10" s="13">
        <f t="shared" si="0"/>
        <v>-1.5873015873015817</v>
      </c>
      <c r="G10" s="1"/>
      <c r="H10" s="1"/>
      <c r="I10" s="1"/>
    </row>
    <row r="11" spans="1:12" x14ac:dyDescent="0.25">
      <c r="A11" s="8" t="s">
        <v>45</v>
      </c>
      <c r="B11" s="9">
        <v>2045</v>
      </c>
      <c r="C11" s="9">
        <v>2239</v>
      </c>
      <c r="D11" s="9">
        <v>22293</v>
      </c>
      <c r="E11" s="9">
        <v>26297</v>
      </c>
      <c r="F11" s="10">
        <f t="shared" si="0"/>
        <v>17.960794868344323</v>
      </c>
      <c r="G11" s="1"/>
      <c r="H11" s="1"/>
      <c r="I11" s="1"/>
    </row>
    <row r="12" spans="1:12" x14ac:dyDescent="0.25">
      <c r="A12" s="11" t="s">
        <v>46</v>
      </c>
      <c r="B12" s="12">
        <v>137</v>
      </c>
      <c r="C12" s="12">
        <v>170</v>
      </c>
      <c r="D12" s="12">
        <v>1735</v>
      </c>
      <c r="E12" s="12">
        <v>1799</v>
      </c>
      <c r="F12" s="13">
        <f t="shared" si="0"/>
        <v>3.6887608069164202</v>
      </c>
      <c r="G12" s="1"/>
      <c r="H12" s="1"/>
      <c r="I12" s="1"/>
    </row>
    <row r="13" spans="1:12" x14ac:dyDescent="0.25">
      <c r="A13" s="8" t="s">
        <v>47</v>
      </c>
      <c r="B13" s="9">
        <v>680</v>
      </c>
      <c r="C13" s="9">
        <v>730</v>
      </c>
      <c r="D13" s="9">
        <v>11376</v>
      </c>
      <c r="E13" s="9">
        <v>11469</v>
      </c>
      <c r="F13" s="10">
        <f t="shared" si="0"/>
        <v>0.81751054852320237</v>
      </c>
      <c r="G13" s="1"/>
      <c r="H13" s="1"/>
      <c r="I13" s="1"/>
    </row>
    <row r="14" spans="1:12" x14ac:dyDescent="0.25">
      <c r="A14" s="11" t="s">
        <v>48</v>
      </c>
      <c r="B14" s="12">
        <v>690</v>
      </c>
      <c r="C14" s="12">
        <v>723</v>
      </c>
      <c r="D14" s="12">
        <v>9533</v>
      </c>
      <c r="E14" s="12">
        <v>9942</v>
      </c>
      <c r="F14" s="13">
        <f t="shared" si="0"/>
        <v>4.2903598027903058</v>
      </c>
      <c r="G14" s="1"/>
      <c r="H14" s="1"/>
      <c r="I14" s="1"/>
    </row>
    <row r="15" spans="1:12" x14ac:dyDescent="0.25">
      <c r="A15" s="8" t="s">
        <v>49</v>
      </c>
      <c r="B15" s="9">
        <v>307</v>
      </c>
      <c r="C15" s="9">
        <v>343</v>
      </c>
      <c r="D15" s="9">
        <v>3683</v>
      </c>
      <c r="E15" s="9">
        <v>3595</v>
      </c>
      <c r="F15" s="10">
        <f t="shared" si="0"/>
        <v>-2.38935650285093</v>
      </c>
      <c r="G15" s="1"/>
      <c r="H15" s="1"/>
      <c r="I15" s="1"/>
    </row>
    <row r="16" spans="1:12" x14ac:dyDescent="0.25">
      <c r="A16" s="11" t="s">
        <v>50</v>
      </c>
      <c r="B16" s="12">
        <v>140</v>
      </c>
      <c r="C16" s="12">
        <v>134</v>
      </c>
      <c r="D16" s="12">
        <v>1648</v>
      </c>
      <c r="E16" s="12">
        <v>1502</v>
      </c>
      <c r="F16" s="13">
        <f t="shared" si="0"/>
        <v>-8.8592233009708679</v>
      </c>
      <c r="G16" s="1"/>
      <c r="H16" s="1"/>
      <c r="I16" s="1"/>
    </row>
    <row r="17" spans="1:9" x14ac:dyDescent="0.25">
      <c r="A17" s="8" t="s">
        <v>51</v>
      </c>
      <c r="B17" s="9">
        <v>129</v>
      </c>
      <c r="C17" s="9">
        <v>107</v>
      </c>
      <c r="D17" s="9">
        <v>1308</v>
      </c>
      <c r="E17" s="9">
        <v>1452</v>
      </c>
      <c r="F17" s="10">
        <f t="shared" si="0"/>
        <v>11.0091743119266</v>
      </c>
      <c r="G17" s="1"/>
      <c r="H17" s="1"/>
      <c r="I17" s="1"/>
    </row>
    <row r="18" spans="1:9" x14ac:dyDescent="0.25">
      <c r="A18" s="11" t="s">
        <v>52</v>
      </c>
      <c r="B18" s="12">
        <v>1014</v>
      </c>
      <c r="C18" s="12">
        <v>1242</v>
      </c>
      <c r="D18" s="12">
        <v>10190</v>
      </c>
      <c r="E18" s="12">
        <v>14173</v>
      </c>
      <c r="F18" s="13">
        <f t="shared" si="0"/>
        <v>39.087340529931311</v>
      </c>
      <c r="G18" s="1"/>
      <c r="H18" s="1"/>
      <c r="I18" s="1"/>
    </row>
    <row r="19" spans="1:9" x14ac:dyDescent="0.25">
      <c r="A19" s="8" t="s">
        <v>53</v>
      </c>
      <c r="B19" s="9">
        <v>99</v>
      </c>
      <c r="C19" s="9">
        <v>86</v>
      </c>
      <c r="D19" s="9">
        <v>1117</v>
      </c>
      <c r="E19" s="9">
        <v>1265</v>
      </c>
      <c r="F19" s="10">
        <f t="shared" si="0"/>
        <v>13.249776186213069</v>
      </c>
      <c r="G19" s="1"/>
      <c r="H19" s="1"/>
      <c r="I19" s="1"/>
    </row>
    <row r="20" spans="1:9" x14ac:dyDescent="0.25">
      <c r="A20" s="11" t="s">
        <v>54</v>
      </c>
      <c r="B20" s="12">
        <v>85</v>
      </c>
      <c r="C20" s="12">
        <v>98</v>
      </c>
      <c r="D20" s="12">
        <v>1009</v>
      </c>
      <c r="E20" s="12">
        <v>1080</v>
      </c>
      <c r="F20" s="13">
        <f t="shared" si="0"/>
        <v>7.0366699702675959</v>
      </c>
      <c r="G20" s="1"/>
      <c r="H20" s="1"/>
      <c r="I20" s="1"/>
    </row>
    <row r="21" spans="1:9" x14ac:dyDescent="0.25">
      <c r="A21" s="8" t="s">
        <v>55</v>
      </c>
      <c r="B21" s="9">
        <v>206</v>
      </c>
      <c r="C21" s="9">
        <v>254</v>
      </c>
      <c r="D21" s="9">
        <v>1658</v>
      </c>
      <c r="E21" s="9">
        <v>1813</v>
      </c>
      <c r="F21" s="10">
        <f t="shared" si="0"/>
        <v>9.3486127864897526</v>
      </c>
      <c r="G21" s="1"/>
      <c r="H21" s="1"/>
      <c r="I21" s="1"/>
    </row>
    <row r="22" spans="1:9" x14ac:dyDescent="0.25">
      <c r="A22" s="11" t="s">
        <v>56</v>
      </c>
      <c r="B22" s="12">
        <v>925</v>
      </c>
      <c r="C22" s="12">
        <v>962</v>
      </c>
      <c r="D22" s="12">
        <v>9544</v>
      </c>
      <c r="E22" s="12">
        <v>9982</v>
      </c>
      <c r="F22" s="13">
        <f t="shared" si="0"/>
        <v>4.5892707460184425</v>
      </c>
      <c r="G22" s="1"/>
      <c r="H22" s="1"/>
      <c r="I22" s="1"/>
    </row>
    <row r="23" spans="1:9" x14ac:dyDescent="0.25">
      <c r="A23" s="8" t="s">
        <v>57</v>
      </c>
      <c r="B23" s="9">
        <v>150</v>
      </c>
      <c r="C23" s="9">
        <v>136</v>
      </c>
      <c r="D23" s="9">
        <v>1786</v>
      </c>
      <c r="E23" s="9">
        <v>1965</v>
      </c>
      <c r="F23" s="10">
        <f t="shared" si="0"/>
        <v>10.022396416573343</v>
      </c>
      <c r="G23" s="1"/>
      <c r="H23" s="1"/>
      <c r="I23" s="1"/>
    </row>
    <row r="24" spans="1:9" x14ac:dyDescent="0.25">
      <c r="A24" s="11" t="s">
        <v>58</v>
      </c>
      <c r="B24" s="12">
        <v>94</v>
      </c>
      <c r="C24" s="12">
        <v>100</v>
      </c>
      <c r="D24" s="12">
        <v>634</v>
      </c>
      <c r="E24" s="12">
        <v>547</v>
      </c>
      <c r="F24" s="13">
        <f t="shared" si="0"/>
        <v>-13.722397476340689</v>
      </c>
      <c r="G24" s="1"/>
      <c r="H24" s="1"/>
      <c r="I24" s="1"/>
    </row>
    <row r="25" spans="1:9" x14ac:dyDescent="0.25">
      <c r="A25" s="8" t="s">
        <v>59</v>
      </c>
      <c r="B25" s="9">
        <v>100</v>
      </c>
      <c r="C25" s="9">
        <v>94</v>
      </c>
      <c r="D25" s="9">
        <v>1163</v>
      </c>
      <c r="E25" s="9">
        <v>1340</v>
      </c>
      <c r="F25" s="10">
        <f t="shared" si="0"/>
        <v>15.219260533104048</v>
      </c>
      <c r="G25" s="1"/>
      <c r="H25" s="1"/>
      <c r="I25" s="1"/>
    </row>
    <row r="26" spans="1:9" x14ac:dyDescent="0.25">
      <c r="A26" s="11" t="s">
        <v>60</v>
      </c>
      <c r="B26" s="12">
        <v>44</v>
      </c>
      <c r="C26" s="12">
        <v>30</v>
      </c>
      <c r="D26" s="12">
        <v>471</v>
      </c>
      <c r="E26" s="12">
        <v>431</v>
      </c>
      <c r="F26" s="13">
        <f t="shared" si="0"/>
        <v>-8.4925690021231475</v>
      </c>
      <c r="G26" s="1"/>
      <c r="H26" s="1"/>
      <c r="I26" s="1"/>
    </row>
    <row r="27" spans="1:9" x14ac:dyDescent="0.25">
      <c r="A27" s="8" t="s">
        <v>61</v>
      </c>
      <c r="B27" s="9">
        <v>126</v>
      </c>
      <c r="C27" s="9">
        <v>126</v>
      </c>
      <c r="D27" s="9">
        <v>1547</v>
      </c>
      <c r="E27" s="9">
        <v>1453</v>
      </c>
      <c r="F27" s="10">
        <f t="shared" si="0"/>
        <v>-6.0762766645119655</v>
      </c>
      <c r="G27" s="1"/>
      <c r="H27" s="1"/>
      <c r="I27" s="1"/>
    </row>
    <row r="28" spans="1:9" x14ac:dyDescent="0.25">
      <c r="A28" s="11" t="s">
        <v>62</v>
      </c>
      <c r="B28" s="12">
        <v>1487</v>
      </c>
      <c r="C28" s="12">
        <v>1562</v>
      </c>
      <c r="D28" s="12">
        <v>17628</v>
      </c>
      <c r="E28" s="12">
        <v>18050</v>
      </c>
      <c r="F28" s="13">
        <f t="shared" si="0"/>
        <v>2.3939187656001764</v>
      </c>
      <c r="G28" s="1"/>
      <c r="H28" s="1"/>
      <c r="I28" s="1"/>
    </row>
    <row r="29" spans="1:9" x14ac:dyDescent="0.25">
      <c r="A29" s="8" t="s">
        <v>63</v>
      </c>
      <c r="B29" s="9">
        <v>131</v>
      </c>
      <c r="C29" s="9">
        <v>126</v>
      </c>
      <c r="D29" s="9">
        <v>1541</v>
      </c>
      <c r="E29" s="9">
        <v>1506</v>
      </c>
      <c r="F29" s="10">
        <f t="shared" si="0"/>
        <v>-2.2712524334847473</v>
      </c>
      <c r="G29" s="1"/>
      <c r="H29" s="1"/>
      <c r="I29" s="1"/>
    </row>
    <row r="30" spans="1:9" x14ac:dyDescent="0.25">
      <c r="A30" s="11" t="s">
        <v>64</v>
      </c>
      <c r="B30" s="12">
        <v>110</v>
      </c>
      <c r="C30" s="12">
        <v>107</v>
      </c>
      <c r="D30" s="12">
        <v>1471</v>
      </c>
      <c r="E30" s="12">
        <v>1296</v>
      </c>
      <c r="F30" s="13">
        <f t="shared" si="0"/>
        <v>-11.896668932698844</v>
      </c>
      <c r="G30" s="1"/>
      <c r="H30" s="1"/>
      <c r="I30" s="1"/>
    </row>
    <row r="31" spans="1:9" x14ac:dyDescent="0.25">
      <c r="A31" s="8" t="s">
        <v>65</v>
      </c>
      <c r="B31" s="9">
        <v>248</v>
      </c>
      <c r="C31" s="9">
        <v>247</v>
      </c>
      <c r="D31" s="9">
        <v>2729</v>
      </c>
      <c r="E31" s="9">
        <v>2968</v>
      </c>
      <c r="F31" s="10">
        <f t="shared" si="0"/>
        <v>8.7577867350677963</v>
      </c>
      <c r="G31" s="1"/>
      <c r="H31" s="1"/>
      <c r="I31" s="1"/>
    </row>
    <row r="32" spans="1:9" x14ac:dyDescent="0.25">
      <c r="A32" s="11" t="s">
        <v>66</v>
      </c>
      <c r="B32" s="12">
        <v>552</v>
      </c>
      <c r="C32" s="12">
        <v>574</v>
      </c>
      <c r="D32" s="12">
        <v>7045</v>
      </c>
      <c r="E32" s="12">
        <v>7287</v>
      </c>
      <c r="F32" s="13">
        <f t="shared" si="0"/>
        <v>3.43506032647268</v>
      </c>
      <c r="G32" s="1"/>
      <c r="H32" s="1"/>
      <c r="I32" s="1"/>
    </row>
    <row r="33" spans="1:9" x14ac:dyDescent="0.25">
      <c r="A33" s="8" t="s">
        <v>67</v>
      </c>
      <c r="B33" s="9">
        <v>173</v>
      </c>
      <c r="C33" s="9">
        <v>204</v>
      </c>
      <c r="D33" s="9">
        <v>2308</v>
      </c>
      <c r="E33" s="9">
        <v>2427</v>
      </c>
      <c r="F33" s="10">
        <f t="shared" si="0"/>
        <v>5.1559792027729685</v>
      </c>
      <c r="G33" s="1"/>
      <c r="H33" s="1"/>
      <c r="I33" s="1"/>
    </row>
    <row r="34" spans="1:9" x14ac:dyDescent="0.25">
      <c r="A34" s="11" t="s">
        <v>68</v>
      </c>
      <c r="B34" s="12">
        <v>30</v>
      </c>
      <c r="C34" s="12">
        <v>31</v>
      </c>
      <c r="D34" s="12">
        <v>351</v>
      </c>
      <c r="E34" s="12">
        <v>304</v>
      </c>
      <c r="F34" s="13">
        <f t="shared" si="0"/>
        <v>-13.390313390313395</v>
      </c>
      <c r="G34" s="1"/>
      <c r="H34" s="1"/>
      <c r="I34" s="1"/>
    </row>
    <row r="35" spans="1:9" x14ac:dyDescent="0.25">
      <c r="A35" s="14" t="s">
        <v>69</v>
      </c>
      <c r="B35" s="15">
        <f>SUM(B7:B34)</f>
        <v>10171</v>
      </c>
      <c r="C35" s="15">
        <f t="shared" ref="C35:E35" si="1">SUM(C7:C34)</f>
        <v>10895</v>
      </c>
      <c r="D35" s="15">
        <f t="shared" si="1"/>
        <v>119819</v>
      </c>
      <c r="E35" s="15">
        <f t="shared" si="1"/>
        <v>130211</v>
      </c>
      <c r="F35" s="16">
        <f t="shared" si="0"/>
        <v>8.6730818985302847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1377</v>
      </c>
      <c r="C38" s="41">
        <f>D7</f>
        <v>1267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26297</v>
      </c>
      <c r="G38" s="42">
        <f>LOOKUP(E38,$A$38:$A$65,$C$38:$C$65)</f>
        <v>22293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1418</v>
      </c>
      <c r="C39" s="41">
        <f t="shared" ref="C39:C65" si="5">D8</f>
        <v>1431</v>
      </c>
      <c r="D39" s="41">
        <f t="shared" ref="D39:D65" si="6">_xlfn.RANK.EQ(B39,$B$38:$B$65)+COUNTIF($B$38:$B$65,B39)-1</f>
        <v>19</v>
      </c>
      <c r="E39" s="42" t="str">
        <f t="shared" si="2"/>
        <v>SANTA CRUZ DE TENERIFE</v>
      </c>
      <c r="F39" s="42">
        <f t="shared" ref="F39:F54" si="7">LOOKUP(E39,$A$38:$A$65,$B$38:$B$65)</f>
        <v>18050</v>
      </c>
      <c r="G39" s="42">
        <f t="shared" ref="G39:G65" si="8">LOOKUP(E39,$A$38:$A$65,$C$38:$C$65)</f>
        <v>17628</v>
      </c>
    </row>
    <row r="40" spans="1:9" x14ac:dyDescent="0.25">
      <c r="A40" s="42" t="str">
        <f t="shared" si="3"/>
        <v>ALMERIA</v>
      </c>
      <c r="B40" s="41">
        <f t="shared" si="4"/>
        <v>2481</v>
      </c>
      <c r="C40" s="41">
        <f t="shared" si="5"/>
        <v>2345</v>
      </c>
      <c r="D40" s="41">
        <f t="shared" si="6"/>
        <v>10</v>
      </c>
      <c r="E40" s="42" t="str">
        <f t="shared" si="2"/>
        <v>CEUTA</v>
      </c>
      <c r="F40" s="42">
        <f t="shared" si="7"/>
        <v>14173</v>
      </c>
      <c r="G40" s="42">
        <f t="shared" si="8"/>
        <v>10190</v>
      </c>
    </row>
    <row r="41" spans="1:9" x14ac:dyDescent="0.25">
      <c r="A41" s="42" t="str">
        <f t="shared" si="3"/>
        <v>AVILES</v>
      </c>
      <c r="B41" s="41">
        <f t="shared" si="4"/>
        <v>992</v>
      </c>
      <c r="C41" s="41">
        <f t="shared" si="5"/>
        <v>1008</v>
      </c>
      <c r="D41" s="41">
        <f t="shared" si="6"/>
        <v>25</v>
      </c>
      <c r="E41" s="42" t="str">
        <f t="shared" si="2"/>
        <v>BALEARES</v>
      </c>
      <c r="F41" s="42">
        <f t="shared" si="7"/>
        <v>11469</v>
      </c>
      <c r="G41" s="42">
        <f t="shared" si="8"/>
        <v>11376</v>
      </c>
    </row>
    <row r="42" spans="1:9" x14ac:dyDescent="0.25">
      <c r="A42" s="42" t="str">
        <f t="shared" si="3"/>
        <v>BAHIA DE ALGECIRAS</v>
      </c>
      <c r="B42" s="41">
        <f t="shared" si="4"/>
        <v>26297</v>
      </c>
      <c r="C42" s="41">
        <f t="shared" si="5"/>
        <v>22293</v>
      </c>
      <c r="D42" s="41">
        <f t="shared" si="6"/>
        <v>1</v>
      </c>
      <c r="E42" s="42" t="str">
        <f t="shared" si="2"/>
        <v>LAS PALMAS</v>
      </c>
      <c r="F42" s="42">
        <f t="shared" si="7"/>
        <v>9982</v>
      </c>
      <c r="G42" s="42">
        <f t="shared" si="8"/>
        <v>9544</v>
      </c>
    </row>
    <row r="43" spans="1:9" x14ac:dyDescent="0.25">
      <c r="A43" s="42" t="str">
        <f t="shared" si="3"/>
        <v>BAHIA DE CADIZ</v>
      </c>
      <c r="B43" s="41">
        <f t="shared" si="4"/>
        <v>1799</v>
      </c>
      <c r="C43" s="41">
        <f t="shared" si="5"/>
        <v>1735</v>
      </c>
      <c r="D43" s="41">
        <f t="shared" si="6"/>
        <v>14</v>
      </c>
      <c r="E43" s="42" t="str">
        <f t="shared" si="2"/>
        <v>BARCELONA</v>
      </c>
      <c r="F43" s="42">
        <f t="shared" si="7"/>
        <v>9942</v>
      </c>
      <c r="G43" s="42">
        <f t="shared" si="8"/>
        <v>9533</v>
      </c>
    </row>
    <row r="44" spans="1:9" x14ac:dyDescent="0.25">
      <c r="A44" s="42" t="str">
        <f t="shared" si="3"/>
        <v>BALEARES</v>
      </c>
      <c r="B44" s="41">
        <f t="shared" si="4"/>
        <v>11469</v>
      </c>
      <c r="C44" s="41">
        <f t="shared" si="5"/>
        <v>11376</v>
      </c>
      <c r="D44" s="41">
        <f t="shared" si="6"/>
        <v>4</v>
      </c>
      <c r="E44" s="42" t="str">
        <f t="shared" si="2"/>
        <v>VALENCIA</v>
      </c>
      <c r="F44" s="42">
        <f t="shared" si="7"/>
        <v>7287</v>
      </c>
      <c r="G44" s="42">
        <f t="shared" si="8"/>
        <v>7045</v>
      </c>
    </row>
    <row r="45" spans="1:9" x14ac:dyDescent="0.25">
      <c r="A45" s="42" t="str">
        <f t="shared" si="3"/>
        <v>BARCELONA</v>
      </c>
      <c r="B45" s="41">
        <f t="shared" si="4"/>
        <v>9942</v>
      </c>
      <c r="C45" s="41">
        <f t="shared" si="5"/>
        <v>9533</v>
      </c>
      <c r="D45" s="41">
        <f t="shared" si="6"/>
        <v>6</v>
      </c>
      <c r="E45" s="42" t="str">
        <f t="shared" si="2"/>
        <v>BILBAO</v>
      </c>
      <c r="F45" s="42">
        <f t="shared" si="7"/>
        <v>3595</v>
      </c>
      <c r="G45" s="42">
        <f t="shared" si="8"/>
        <v>3683</v>
      </c>
    </row>
    <row r="46" spans="1:9" x14ac:dyDescent="0.25">
      <c r="A46" s="42" t="str">
        <f t="shared" si="3"/>
        <v>BILBAO</v>
      </c>
      <c r="B46" s="41">
        <f t="shared" si="4"/>
        <v>3595</v>
      </c>
      <c r="C46" s="41">
        <f t="shared" si="5"/>
        <v>3683</v>
      </c>
      <c r="D46" s="41">
        <f t="shared" si="6"/>
        <v>8</v>
      </c>
      <c r="E46" s="42" t="str">
        <f t="shared" si="2"/>
        <v>TARRAGONA</v>
      </c>
      <c r="F46" s="42">
        <f t="shared" si="7"/>
        <v>2968</v>
      </c>
      <c r="G46" s="42">
        <f t="shared" si="8"/>
        <v>2729</v>
      </c>
    </row>
    <row r="47" spans="1:9" x14ac:dyDescent="0.25">
      <c r="A47" s="42" t="str">
        <f t="shared" si="3"/>
        <v>CARTAGENA</v>
      </c>
      <c r="B47" s="41">
        <f t="shared" si="4"/>
        <v>1502</v>
      </c>
      <c r="C47" s="41">
        <f t="shared" si="5"/>
        <v>1648</v>
      </c>
      <c r="D47" s="41">
        <f t="shared" si="6"/>
        <v>16</v>
      </c>
      <c r="E47" s="42" t="str">
        <f t="shared" si="2"/>
        <v>ALMERIA</v>
      </c>
      <c r="F47" s="42">
        <f t="shared" si="7"/>
        <v>2481</v>
      </c>
      <c r="G47" s="42">
        <f t="shared" si="8"/>
        <v>2345</v>
      </c>
    </row>
    <row r="48" spans="1:9" x14ac:dyDescent="0.25">
      <c r="A48" s="42" t="str">
        <f t="shared" si="3"/>
        <v>CASTELLON</v>
      </c>
      <c r="B48" s="41">
        <f t="shared" si="4"/>
        <v>1452</v>
      </c>
      <c r="C48" s="41">
        <f t="shared" si="5"/>
        <v>1308</v>
      </c>
      <c r="D48" s="41">
        <f t="shared" si="6"/>
        <v>18</v>
      </c>
      <c r="E48" s="42" t="str">
        <f t="shared" si="2"/>
        <v>VIGO</v>
      </c>
      <c r="F48" s="42">
        <f t="shared" si="7"/>
        <v>2427</v>
      </c>
      <c r="G48" s="42">
        <f t="shared" si="8"/>
        <v>2308</v>
      </c>
    </row>
    <row r="49" spans="1:7" x14ac:dyDescent="0.25">
      <c r="A49" s="42" t="str">
        <f t="shared" si="3"/>
        <v>CEUTA</v>
      </c>
      <c r="B49" s="41">
        <f t="shared" si="4"/>
        <v>14173</v>
      </c>
      <c r="C49" s="41">
        <f t="shared" si="5"/>
        <v>10190</v>
      </c>
      <c r="D49" s="41">
        <f t="shared" si="6"/>
        <v>3</v>
      </c>
      <c r="E49" s="42" t="str">
        <f t="shared" si="2"/>
        <v>MALAGA</v>
      </c>
      <c r="F49" s="42">
        <f t="shared" si="7"/>
        <v>1965</v>
      </c>
      <c r="G49" s="42">
        <f t="shared" si="8"/>
        <v>1786</v>
      </c>
    </row>
    <row r="50" spans="1:7" x14ac:dyDescent="0.25">
      <c r="A50" s="42" t="str">
        <f t="shared" si="3"/>
        <v>FERROL-SAN CIBRAO</v>
      </c>
      <c r="B50" s="41">
        <f t="shared" si="4"/>
        <v>1265</v>
      </c>
      <c r="C50" s="41">
        <f t="shared" si="5"/>
        <v>1117</v>
      </c>
      <c r="D50" s="41">
        <f t="shared" si="6"/>
        <v>23</v>
      </c>
      <c r="E50" s="42" t="str">
        <f t="shared" si="2"/>
        <v>HUELVA</v>
      </c>
      <c r="F50" s="42">
        <f t="shared" si="7"/>
        <v>1813</v>
      </c>
      <c r="G50" s="42">
        <f t="shared" si="8"/>
        <v>1658</v>
      </c>
    </row>
    <row r="51" spans="1:7" x14ac:dyDescent="0.25">
      <c r="A51" s="42" t="str">
        <f t="shared" si="3"/>
        <v>GIJON</v>
      </c>
      <c r="B51" s="41">
        <f t="shared" si="4"/>
        <v>1080</v>
      </c>
      <c r="C51" s="41">
        <f t="shared" si="5"/>
        <v>1009</v>
      </c>
      <c r="D51" s="41">
        <f t="shared" si="6"/>
        <v>24</v>
      </c>
      <c r="E51" s="42" t="str">
        <f t="shared" si="2"/>
        <v>BAHIA DE CADIZ</v>
      </c>
      <c r="F51" s="42">
        <f t="shared" si="7"/>
        <v>1799</v>
      </c>
      <c r="G51" s="42">
        <f t="shared" si="8"/>
        <v>1735</v>
      </c>
    </row>
    <row r="52" spans="1:7" x14ac:dyDescent="0.25">
      <c r="A52" s="42" t="str">
        <f t="shared" si="3"/>
        <v>HUELVA</v>
      </c>
      <c r="B52" s="41">
        <f t="shared" si="4"/>
        <v>1813</v>
      </c>
      <c r="C52" s="41">
        <f t="shared" si="5"/>
        <v>1658</v>
      </c>
      <c r="D52" s="41">
        <f t="shared" si="6"/>
        <v>13</v>
      </c>
      <c r="E52" s="42" t="str">
        <f t="shared" si="2"/>
        <v>SANTANDER</v>
      </c>
      <c r="F52" s="42">
        <f t="shared" si="7"/>
        <v>1506</v>
      </c>
      <c r="G52" s="42">
        <f t="shared" si="8"/>
        <v>1541</v>
      </c>
    </row>
    <row r="53" spans="1:7" x14ac:dyDescent="0.25">
      <c r="A53" s="42" t="str">
        <f t="shared" si="3"/>
        <v>LAS PALMAS</v>
      </c>
      <c r="B53" s="41">
        <f t="shared" si="4"/>
        <v>9982</v>
      </c>
      <c r="C53" s="41">
        <f t="shared" si="5"/>
        <v>9544</v>
      </c>
      <c r="D53" s="41">
        <f t="shared" si="6"/>
        <v>5</v>
      </c>
      <c r="E53" s="42" t="str">
        <f t="shared" si="2"/>
        <v>CARTAGENA</v>
      </c>
      <c r="F53" s="42">
        <f t="shared" si="7"/>
        <v>1502</v>
      </c>
      <c r="G53" s="42">
        <f t="shared" si="8"/>
        <v>1648</v>
      </c>
    </row>
    <row r="54" spans="1:7" x14ac:dyDescent="0.25">
      <c r="A54" s="42" t="str">
        <f t="shared" si="3"/>
        <v>MALAGA</v>
      </c>
      <c r="B54" s="41">
        <f t="shared" si="4"/>
        <v>1965</v>
      </c>
      <c r="C54" s="41">
        <f t="shared" si="5"/>
        <v>1786</v>
      </c>
      <c r="D54" s="41">
        <f t="shared" si="6"/>
        <v>12</v>
      </c>
      <c r="E54" s="42" t="str">
        <f t="shared" si="2"/>
        <v>PASAIA</v>
      </c>
      <c r="F54" s="42">
        <f t="shared" si="7"/>
        <v>1453</v>
      </c>
      <c r="G54" s="42">
        <f t="shared" si="8"/>
        <v>1547</v>
      </c>
    </row>
    <row r="55" spans="1:7" x14ac:dyDescent="0.25">
      <c r="A55" s="42" t="str">
        <f t="shared" si="3"/>
        <v>MARIN Y RIA DE PONTEVEDRA</v>
      </c>
      <c r="B55" s="41">
        <f t="shared" si="4"/>
        <v>547</v>
      </c>
      <c r="C55" s="41">
        <f t="shared" si="5"/>
        <v>634</v>
      </c>
      <c r="D55" s="41">
        <f t="shared" si="6"/>
        <v>26</v>
      </c>
      <c r="E55" s="42" t="str">
        <f t="shared" si="2"/>
        <v>CASTELLON</v>
      </c>
      <c r="F55" s="42">
        <f t="shared" ref="F55:F65" si="9">LOOKUP(E55,$A$38:$A$65,$B$38:$B$65)</f>
        <v>1452</v>
      </c>
      <c r="G55" s="42">
        <f t="shared" si="8"/>
        <v>1308</v>
      </c>
    </row>
    <row r="56" spans="1:7" x14ac:dyDescent="0.25">
      <c r="A56" s="42" t="str">
        <f t="shared" si="3"/>
        <v>MELILLA</v>
      </c>
      <c r="B56" s="41">
        <f t="shared" si="4"/>
        <v>1340</v>
      </c>
      <c r="C56" s="41">
        <f t="shared" si="5"/>
        <v>1163</v>
      </c>
      <c r="D56" s="41">
        <f t="shared" si="6"/>
        <v>21</v>
      </c>
      <c r="E56" s="42" t="str">
        <f t="shared" si="2"/>
        <v>ALICANTE</v>
      </c>
      <c r="F56" s="42">
        <f t="shared" si="9"/>
        <v>1418</v>
      </c>
      <c r="G56" s="42">
        <f t="shared" si="8"/>
        <v>1431</v>
      </c>
    </row>
    <row r="57" spans="1:7" x14ac:dyDescent="0.25">
      <c r="A57" s="42" t="str">
        <f t="shared" si="3"/>
        <v>MOTRIL</v>
      </c>
      <c r="B57" s="41">
        <f t="shared" si="4"/>
        <v>431</v>
      </c>
      <c r="C57" s="41">
        <f t="shared" si="5"/>
        <v>471</v>
      </c>
      <c r="D57" s="41">
        <f t="shared" si="6"/>
        <v>27</v>
      </c>
      <c r="E57" s="42" t="str">
        <f t="shared" si="2"/>
        <v>A CORUÑA</v>
      </c>
      <c r="F57" s="42">
        <f t="shared" si="9"/>
        <v>1377</v>
      </c>
      <c r="G57" s="42">
        <f t="shared" si="8"/>
        <v>1267</v>
      </c>
    </row>
    <row r="58" spans="1:7" x14ac:dyDescent="0.25">
      <c r="A58" s="42" t="str">
        <f t="shared" si="3"/>
        <v>PASAIA</v>
      </c>
      <c r="B58" s="41">
        <f t="shared" si="4"/>
        <v>1453</v>
      </c>
      <c r="C58" s="41">
        <f t="shared" si="5"/>
        <v>1547</v>
      </c>
      <c r="D58" s="41">
        <f t="shared" si="6"/>
        <v>17</v>
      </c>
      <c r="E58" s="42" t="str">
        <f t="shared" si="2"/>
        <v>MELILLA</v>
      </c>
      <c r="F58" s="42">
        <f t="shared" si="9"/>
        <v>1340</v>
      </c>
      <c r="G58" s="42">
        <f t="shared" si="8"/>
        <v>1163</v>
      </c>
    </row>
    <row r="59" spans="1:7" x14ac:dyDescent="0.25">
      <c r="A59" s="42" t="str">
        <f t="shared" si="3"/>
        <v>SANTA CRUZ DE TENERIFE</v>
      </c>
      <c r="B59" s="41">
        <f t="shared" si="4"/>
        <v>18050</v>
      </c>
      <c r="C59" s="41">
        <f t="shared" si="5"/>
        <v>17628</v>
      </c>
      <c r="D59" s="41">
        <f t="shared" si="6"/>
        <v>2</v>
      </c>
      <c r="E59" s="42" t="str">
        <f t="shared" si="2"/>
        <v>SEVILLA</v>
      </c>
      <c r="F59" s="42">
        <f t="shared" si="9"/>
        <v>1296</v>
      </c>
      <c r="G59" s="42">
        <f t="shared" si="8"/>
        <v>1471</v>
      </c>
    </row>
    <row r="60" spans="1:7" x14ac:dyDescent="0.25">
      <c r="A60" s="42" t="str">
        <f t="shared" si="3"/>
        <v>SANTANDER</v>
      </c>
      <c r="B60" s="41">
        <f t="shared" si="4"/>
        <v>1506</v>
      </c>
      <c r="C60" s="41">
        <f t="shared" si="5"/>
        <v>1541</v>
      </c>
      <c r="D60" s="41">
        <f t="shared" si="6"/>
        <v>15</v>
      </c>
      <c r="E60" s="42" t="str">
        <f t="shared" si="2"/>
        <v>FERROL-SAN CIBRAO</v>
      </c>
      <c r="F60" s="42">
        <f t="shared" si="9"/>
        <v>1265</v>
      </c>
      <c r="G60" s="42">
        <f t="shared" si="8"/>
        <v>1117</v>
      </c>
    </row>
    <row r="61" spans="1:7" x14ac:dyDescent="0.25">
      <c r="A61" s="42" t="str">
        <f t="shared" si="3"/>
        <v>SEVILLA</v>
      </c>
      <c r="B61" s="41">
        <f t="shared" si="4"/>
        <v>1296</v>
      </c>
      <c r="C61" s="41">
        <f t="shared" si="5"/>
        <v>1471</v>
      </c>
      <c r="D61" s="41">
        <f t="shared" si="6"/>
        <v>22</v>
      </c>
      <c r="E61" s="42" t="str">
        <f t="shared" si="2"/>
        <v>GIJON</v>
      </c>
      <c r="F61" s="42">
        <f t="shared" si="9"/>
        <v>1080</v>
      </c>
      <c r="G61" s="42">
        <f t="shared" si="8"/>
        <v>1009</v>
      </c>
    </row>
    <row r="62" spans="1:7" x14ac:dyDescent="0.25">
      <c r="A62" s="42" t="str">
        <f t="shared" si="3"/>
        <v>TARRAGONA</v>
      </c>
      <c r="B62" s="41">
        <f t="shared" si="4"/>
        <v>2968</v>
      </c>
      <c r="C62" s="41">
        <f t="shared" si="5"/>
        <v>2729</v>
      </c>
      <c r="D62" s="41">
        <f t="shared" si="6"/>
        <v>9</v>
      </c>
      <c r="E62" s="42" t="str">
        <f t="shared" si="2"/>
        <v>AVILES</v>
      </c>
      <c r="F62" s="42">
        <f t="shared" si="9"/>
        <v>992</v>
      </c>
      <c r="G62" s="42">
        <f t="shared" si="8"/>
        <v>1008</v>
      </c>
    </row>
    <row r="63" spans="1:7" x14ac:dyDescent="0.25">
      <c r="A63" s="42" t="str">
        <f t="shared" si="3"/>
        <v>VALENCIA</v>
      </c>
      <c r="B63" s="41">
        <f t="shared" si="4"/>
        <v>7287</v>
      </c>
      <c r="C63" s="41">
        <f t="shared" si="5"/>
        <v>7045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547</v>
      </c>
      <c r="G63" s="42">
        <f t="shared" si="8"/>
        <v>634</v>
      </c>
    </row>
    <row r="64" spans="1:7" x14ac:dyDescent="0.25">
      <c r="A64" s="42" t="str">
        <f t="shared" si="3"/>
        <v>VIGO</v>
      </c>
      <c r="B64" s="41">
        <f t="shared" si="4"/>
        <v>2427</v>
      </c>
      <c r="C64" s="41">
        <f t="shared" si="5"/>
        <v>2308</v>
      </c>
      <c r="D64" s="41">
        <f t="shared" si="6"/>
        <v>11</v>
      </c>
      <c r="E64" s="42" t="str">
        <f t="shared" si="2"/>
        <v>MOTRIL</v>
      </c>
      <c r="F64" s="42">
        <f t="shared" si="9"/>
        <v>431</v>
      </c>
      <c r="G64" s="42">
        <f t="shared" si="8"/>
        <v>471</v>
      </c>
    </row>
    <row r="65" spans="1:7" x14ac:dyDescent="0.25">
      <c r="A65" s="42" t="str">
        <f t="shared" si="3"/>
        <v>VILAGARCIA</v>
      </c>
      <c r="B65" s="41">
        <f t="shared" si="4"/>
        <v>304</v>
      </c>
      <c r="C65" s="41">
        <f t="shared" si="5"/>
        <v>351</v>
      </c>
      <c r="D65" s="41">
        <f t="shared" si="6"/>
        <v>28</v>
      </c>
      <c r="E65" s="42" t="str">
        <f t="shared" si="2"/>
        <v>VILAGARCIA</v>
      </c>
      <c r="F65" s="42">
        <f t="shared" si="9"/>
        <v>304</v>
      </c>
      <c r="G65" s="42">
        <f t="shared" si="8"/>
        <v>351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1011745</v>
      </c>
      <c r="C7" s="9">
        <v>1048723</v>
      </c>
      <c r="D7" s="9">
        <v>11961504</v>
      </c>
      <c r="E7" s="9">
        <v>13245646</v>
      </c>
      <c r="F7" s="10">
        <f>((E7*100)/D7)-100</f>
        <v>10.73562321259935</v>
      </c>
      <c r="G7" s="1"/>
      <c r="H7" s="1"/>
      <c r="I7" s="1"/>
    </row>
    <row r="8" spans="1:12" x14ac:dyDescent="0.25">
      <c r="A8" s="11" t="s">
        <v>42</v>
      </c>
      <c r="B8" s="12">
        <v>995701</v>
      </c>
      <c r="C8" s="12">
        <v>1204411</v>
      </c>
      <c r="D8" s="12">
        <v>15030125</v>
      </c>
      <c r="E8" s="12">
        <v>15336028</v>
      </c>
      <c r="F8" s="13">
        <f t="shared" ref="F8:F35" si="0">((E8*100)/D8)-100</f>
        <v>2.0352658411024578</v>
      </c>
      <c r="G8" s="1"/>
      <c r="H8" s="1"/>
      <c r="I8" s="1"/>
    </row>
    <row r="9" spans="1:12" x14ac:dyDescent="0.25">
      <c r="A9" s="8" t="s">
        <v>43</v>
      </c>
      <c r="B9" s="9">
        <v>2480280</v>
      </c>
      <c r="C9" s="9">
        <v>2655848</v>
      </c>
      <c r="D9" s="9">
        <v>29739966</v>
      </c>
      <c r="E9" s="9">
        <v>32762154</v>
      </c>
      <c r="F9" s="10">
        <f t="shared" si="0"/>
        <v>10.162042552436006</v>
      </c>
      <c r="G9" s="1"/>
      <c r="H9" s="1"/>
      <c r="I9" s="1"/>
    </row>
    <row r="10" spans="1:12" x14ac:dyDescent="0.25">
      <c r="A10" s="11" t="s">
        <v>44</v>
      </c>
      <c r="B10" s="12">
        <v>432898</v>
      </c>
      <c r="C10" s="12">
        <v>436699</v>
      </c>
      <c r="D10" s="12">
        <v>6085624</v>
      </c>
      <c r="E10" s="12">
        <v>5701536</v>
      </c>
      <c r="F10" s="13">
        <f t="shared" si="0"/>
        <v>-6.3113987982169135</v>
      </c>
      <c r="G10" s="1"/>
      <c r="H10" s="1"/>
      <c r="I10" s="1"/>
    </row>
    <row r="11" spans="1:12" x14ac:dyDescent="0.25">
      <c r="A11" s="8" t="s">
        <v>45</v>
      </c>
      <c r="B11" s="9">
        <v>20035950</v>
      </c>
      <c r="C11" s="9">
        <v>22351690</v>
      </c>
      <c r="D11" s="9">
        <v>238450959</v>
      </c>
      <c r="E11" s="9">
        <v>262043999</v>
      </c>
      <c r="F11" s="10">
        <f t="shared" si="0"/>
        <v>9.8942944490317615</v>
      </c>
      <c r="G11" s="1"/>
      <c r="H11" s="1"/>
      <c r="I11" s="1"/>
    </row>
    <row r="12" spans="1:12" x14ac:dyDescent="0.25">
      <c r="A12" s="11" t="s">
        <v>46</v>
      </c>
      <c r="B12" s="12">
        <v>1834826</v>
      </c>
      <c r="C12" s="12">
        <v>1996435</v>
      </c>
      <c r="D12" s="12">
        <v>24004417</v>
      </c>
      <c r="E12" s="12">
        <v>24087818</v>
      </c>
      <c r="F12" s="13">
        <f t="shared" si="0"/>
        <v>0.34744022318892576</v>
      </c>
      <c r="G12" s="1"/>
      <c r="H12" s="1"/>
      <c r="I12" s="1"/>
    </row>
    <row r="13" spans="1:12" x14ac:dyDescent="0.25">
      <c r="A13" s="8" t="s">
        <v>47</v>
      </c>
      <c r="B13" s="9">
        <v>7557258</v>
      </c>
      <c r="C13" s="9">
        <v>9157529</v>
      </c>
      <c r="D13" s="9">
        <v>128472172</v>
      </c>
      <c r="E13" s="9">
        <v>143874115</v>
      </c>
      <c r="F13" s="10">
        <f t="shared" si="0"/>
        <v>11.988544102764919</v>
      </c>
      <c r="G13" s="1"/>
      <c r="H13" s="1"/>
      <c r="I13" s="1"/>
    </row>
    <row r="14" spans="1:12" x14ac:dyDescent="0.25">
      <c r="A14" s="11" t="s">
        <v>48</v>
      </c>
      <c r="B14" s="12">
        <v>15401609</v>
      </c>
      <c r="C14" s="12">
        <v>17770339</v>
      </c>
      <c r="D14" s="12">
        <v>216238587</v>
      </c>
      <c r="E14" s="12">
        <v>240386136</v>
      </c>
      <c r="F14" s="13">
        <f t="shared" si="0"/>
        <v>11.167086011341723</v>
      </c>
      <c r="G14" s="1"/>
      <c r="H14" s="1"/>
      <c r="I14" s="1"/>
    </row>
    <row r="15" spans="1:12" x14ac:dyDescent="0.25">
      <c r="A15" s="8" t="s">
        <v>49</v>
      </c>
      <c r="B15" s="9">
        <v>4460123</v>
      </c>
      <c r="C15" s="9">
        <v>4327688</v>
      </c>
      <c r="D15" s="9">
        <v>49790544</v>
      </c>
      <c r="E15" s="9">
        <v>47074945</v>
      </c>
      <c r="F15" s="10">
        <f t="shared" si="0"/>
        <v>-5.4540456517205342</v>
      </c>
      <c r="G15" s="1"/>
      <c r="H15" s="1"/>
      <c r="I15" s="1"/>
    </row>
    <row r="16" spans="1:12" x14ac:dyDescent="0.25">
      <c r="A16" s="11" t="s">
        <v>50</v>
      </c>
      <c r="B16" s="12">
        <v>2236668</v>
      </c>
      <c r="C16" s="12">
        <v>2800945</v>
      </c>
      <c r="D16" s="12">
        <v>27815025</v>
      </c>
      <c r="E16" s="12">
        <v>26690485</v>
      </c>
      <c r="F16" s="13">
        <f t="shared" si="0"/>
        <v>-4.0429228447574701</v>
      </c>
      <c r="G16" s="1"/>
      <c r="H16" s="1"/>
      <c r="I16" s="1"/>
    </row>
    <row r="17" spans="1:9" x14ac:dyDescent="0.25">
      <c r="A17" s="8" t="s">
        <v>51</v>
      </c>
      <c r="B17" s="9">
        <v>1430629</v>
      </c>
      <c r="C17" s="9">
        <v>1019178</v>
      </c>
      <c r="D17" s="9">
        <v>12519039</v>
      </c>
      <c r="E17" s="9">
        <v>13313545</v>
      </c>
      <c r="F17" s="10">
        <f t="shared" si="0"/>
        <v>6.346381699106459</v>
      </c>
      <c r="G17" s="1"/>
      <c r="H17" s="1"/>
      <c r="I17" s="1"/>
    </row>
    <row r="18" spans="1:9" x14ac:dyDescent="0.25">
      <c r="A18" s="11" t="s">
        <v>52</v>
      </c>
      <c r="B18" s="12">
        <v>5023026</v>
      </c>
      <c r="C18" s="12">
        <v>6276580</v>
      </c>
      <c r="D18" s="12">
        <v>59251428</v>
      </c>
      <c r="E18" s="12">
        <v>75831832</v>
      </c>
      <c r="F18" s="13">
        <f t="shared" si="0"/>
        <v>27.983129790559644</v>
      </c>
      <c r="G18" s="1"/>
      <c r="H18" s="1"/>
      <c r="I18" s="1"/>
    </row>
    <row r="19" spans="1:9" x14ac:dyDescent="0.25">
      <c r="A19" s="8" t="s">
        <v>53</v>
      </c>
      <c r="B19" s="9">
        <v>992946</v>
      </c>
      <c r="C19" s="9">
        <v>828758</v>
      </c>
      <c r="D19" s="9">
        <v>10522195</v>
      </c>
      <c r="E19" s="9">
        <v>12189520</v>
      </c>
      <c r="F19" s="10">
        <f t="shared" si="0"/>
        <v>15.845790730926396</v>
      </c>
      <c r="G19" s="1"/>
      <c r="H19" s="1"/>
      <c r="I19" s="1"/>
    </row>
    <row r="20" spans="1:9" x14ac:dyDescent="0.25">
      <c r="A20" s="11" t="s">
        <v>54</v>
      </c>
      <c r="B20" s="12">
        <v>1124743</v>
      </c>
      <c r="C20" s="12">
        <v>1201782</v>
      </c>
      <c r="D20" s="12">
        <v>13971393</v>
      </c>
      <c r="E20" s="12">
        <v>14197327</v>
      </c>
      <c r="F20" s="13">
        <f t="shared" si="0"/>
        <v>1.6171186366312895</v>
      </c>
      <c r="G20" s="1"/>
      <c r="H20" s="1"/>
      <c r="I20" s="1"/>
    </row>
    <row r="21" spans="1:9" x14ac:dyDescent="0.25">
      <c r="A21" s="8" t="s">
        <v>55</v>
      </c>
      <c r="B21" s="9">
        <v>2641509</v>
      </c>
      <c r="C21" s="9">
        <v>3181468</v>
      </c>
      <c r="D21" s="9">
        <v>22225722</v>
      </c>
      <c r="E21" s="9">
        <v>22416008</v>
      </c>
      <c r="F21" s="10">
        <f t="shared" si="0"/>
        <v>0.85615216459559917</v>
      </c>
      <c r="G21" s="1"/>
      <c r="H21" s="1"/>
      <c r="I21" s="1"/>
    </row>
    <row r="22" spans="1:9" x14ac:dyDescent="0.25">
      <c r="A22" s="11" t="s">
        <v>56</v>
      </c>
      <c r="B22" s="12">
        <v>12193693</v>
      </c>
      <c r="C22" s="12">
        <v>14274526</v>
      </c>
      <c r="D22" s="12">
        <v>134970802</v>
      </c>
      <c r="E22" s="12">
        <v>146201179</v>
      </c>
      <c r="F22" s="13">
        <f t="shared" si="0"/>
        <v>8.3205973689035346</v>
      </c>
      <c r="G22" s="1"/>
      <c r="H22" s="1"/>
      <c r="I22" s="1"/>
    </row>
    <row r="23" spans="1:9" x14ac:dyDescent="0.25">
      <c r="A23" s="8" t="s">
        <v>57</v>
      </c>
      <c r="B23" s="9">
        <v>3276367</v>
      </c>
      <c r="C23" s="9">
        <v>3307871</v>
      </c>
      <c r="D23" s="9">
        <v>32660216</v>
      </c>
      <c r="E23" s="9">
        <v>39841084</v>
      </c>
      <c r="F23" s="10">
        <f t="shared" si="0"/>
        <v>21.986590658187936</v>
      </c>
      <c r="G23" s="1"/>
      <c r="H23" s="1"/>
      <c r="I23" s="1"/>
    </row>
    <row r="24" spans="1:9" x14ac:dyDescent="0.25">
      <c r="A24" s="11" t="s">
        <v>58</v>
      </c>
      <c r="B24" s="12">
        <v>237080</v>
      </c>
      <c r="C24" s="12">
        <v>233284</v>
      </c>
      <c r="D24" s="12">
        <v>2771672</v>
      </c>
      <c r="E24" s="12">
        <v>3225516</v>
      </c>
      <c r="F24" s="13">
        <f t="shared" si="0"/>
        <v>16.374376188813102</v>
      </c>
      <c r="G24" s="1"/>
      <c r="H24" s="1"/>
      <c r="I24" s="1"/>
    </row>
    <row r="25" spans="1:9" x14ac:dyDescent="0.25">
      <c r="A25" s="8" t="s">
        <v>59</v>
      </c>
      <c r="B25" s="9">
        <v>1244495</v>
      </c>
      <c r="C25" s="9">
        <v>1223304</v>
      </c>
      <c r="D25" s="9">
        <v>11373044</v>
      </c>
      <c r="E25" s="9">
        <v>15445736</v>
      </c>
      <c r="F25" s="10">
        <f t="shared" si="0"/>
        <v>35.8100434676943</v>
      </c>
      <c r="G25" s="1"/>
      <c r="H25" s="1"/>
      <c r="I25" s="1"/>
    </row>
    <row r="26" spans="1:9" x14ac:dyDescent="0.25">
      <c r="A26" s="11" t="s">
        <v>60</v>
      </c>
      <c r="B26" s="12">
        <v>332856</v>
      </c>
      <c r="C26" s="12">
        <v>343746</v>
      </c>
      <c r="D26" s="12">
        <v>4015455</v>
      </c>
      <c r="E26" s="12">
        <v>3812826</v>
      </c>
      <c r="F26" s="13">
        <f t="shared" si="0"/>
        <v>-5.046227637963824</v>
      </c>
      <c r="G26" s="1"/>
      <c r="H26" s="1"/>
      <c r="I26" s="1"/>
    </row>
    <row r="27" spans="1:9" x14ac:dyDescent="0.25">
      <c r="A27" s="8" t="s">
        <v>61</v>
      </c>
      <c r="B27" s="9">
        <v>708352</v>
      </c>
      <c r="C27" s="9">
        <v>672641</v>
      </c>
      <c r="D27" s="9">
        <v>8195644</v>
      </c>
      <c r="E27" s="9">
        <v>7977760</v>
      </c>
      <c r="F27" s="10">
        <f t="shared" si="0"/>
        <v>-2.6585342164691355</v>
      </c>
      <c r="G27" s="1"/>
      <c r="H27" s="1"/>
      <c r="I27" s="1"/>
    </row>
    <row r="28" spans="1:9" x14ac:dyDescent="0.25">
      <c r="A28" s="11" t="s">
        <v>62</v>
      </c>
      <c r="B28" s="12">
        <v>14764144</v>
      </c>
      <c r="C28" s="12">
        <v>17543961</v>
      </c>
      <c r="D28" s="12">
        <v>149341135</v>
      </c>
      <c r="E28" s="12">
        <v>174457400</v>
      </c>
      <c r="F28" s="13">
        <f t="shared" si="0"/>
        <v>16.818048824926905</v>
      </c>
      <c r="G28" s="1"/>
      <c r="H28" s="1"/>
      <c r="I28" s="1"/>
    </row>
    <row r="29" spans="1:9" x14ac:dyDescent="0.25">
      <c r="A29" s="8" t="s">
        <v>63</v>
      </c>
      <c r="B29" s="9">
        <v>1691620</v>
      </c>
      <c r="C29" s="9">
        <v>1875118</v>
      </c>
      <c r="D29" s="9">
        <v>22693052</v>
      </c>
      <c r="E29" s="9">
        <v>24494394</v>
      </c>
      <c r="F29" s="10">
        <f t="shared" si="0"/>
        <v>7.9378569264284096</v>
      </c>
      <c r="G29" s="1"/>
      <c r="H29" s="1"/>
      <c r="I29" s="1"/>
    </row>
    <row r="30" spans="1:9" x14ac:dyDescent="0.25">
      <c r="A30" s="11" t="s">
        <v>64</v>
      </c>
      <c r="B30" s="12">
        <v>417968</v>
      </c>
      <c r="C30" s="12">
        <v>504252</v>
      </c>
      <c r="D30" s="12">
        <v>5392758</v>
      </c>
      <c r="E30" s="12">
        <v>5252342</v>
      </c>
      <c r="F30" s="13">
        <f t="shared" si="0"/>
        <v>-2.6037882656703744</v>
      </c>
      <c r="G30" s="1"/>
      <c r="H30" s="1"/>
      <c r="I30" s="1"/>
    </row>
    <row r="31" spans="1:9" x14ac:dyDescent="0.25">
      <c r="A31" s="8" t="s">
        <v>65</v>
      </c>
      <c r="B31" s="9">
        <v>3864893</v>
      </c>
      <c r="C31" s="9">
        <v>3427074</v>
      </c>
      <c r="D31" s="9">
        <v>39937594</v>
      </c>
      <c r="E31" s="9">
        <v>43147424</v>
      </c>
      <c r="F31" s="10">
        <f t="shared" si="0"/>
        <v>8.0371141035686833</v>
      </c>
      <c r="G31" s="1"/>
      <c r="H31" s="1"/>
      <c r="I31" s="1"/>
    </row>
    <row r="32" spans="1:9" x14ac:dyDescent="0.25">
      <c r="A32" s="11" t="s">
        <v>66</v>
      </c>
      <c r="B32" s="12">
        <v>10640601</v>
      </c>
      <c r="C32" s="12">
        <v>12225654</v>
      </c>
      <c r="D32" s="12">
        <v>131558504</v>
      </c>
      <c r="E32" s="12">
        <v>154111045</v>
      </c>
      <c r="F32" s="13">
        <f t="shared" si="0"/>
        <v>17.142594598065671</v>
      </c>
      <c r="G32" s="1"/>
      <c r="H32" s="1"/>
      <c r="I32" s="1"/>
    </row>
    <row r="33" spans="1:9" x14ac:dyDescent="0.25">
      <c r="A33" s="8" t="s">
        <v>67</v>
      </c>
      <c r="B33" s="9">
        <v>2436436</v>
      </c>
      <c r="C33" s="9">
        <v>2405240</v>
      </c>
      <c r="D33" s="9">
        <v>32526798</v>
      </c>
      <c r="E33" s="9">
        <v>35179389</v>
      </c>
      <c r="F33" s="10">
        <f t="shared" si="0"/>
        <v>8.1550941472935676</v>
      </c>
      <c r="G33" s="1"/>
      <c r="H33" s="1"/>
      <c r="I33" s="1"/>
    </row>
    <row r="34" spans="1:9" x14ac:dyDescent="0.25">
      <c r="A34" s="11" t="s">
        <v>68</v>
      </c>
      <c r="B34" s="12">
        <v>183594</v>
      </c>
      <c r="C34" s="12">
        <v>202676</v>
      </c>
      <c r="D34" s="12">
        <v>2023036</v>
      </c>
      <c r="E34" s="12">
        <v>2083571</v>
      </c>
      <c r="F34" s="13">
        <f t="shared" si="0"/>
        <v>2.9922848629485514</v>
      </c>
      <c r="G34" s="1"/>
      <c r="H34" s="1"/>
      <c r="I34" s="1"/>
    </row>
    <row r="35" spans="1:9" x14ac:dyDescent="0.25">
      <c r="A35" s="14" t="s">
        <v>69</v>
      </c>
      <c r="B35" s="15">
        <f>SUM(B7:B34)</f>
        <v>119652010</v>
      </c>
      <c r="C35" s="15">
        <f t="shared" ref="C35:E35" si="1">SUM(C7:C34)</f>
        <v>134497420</v>
      </c>
      <c r="D35" s="15">
        <f t="shared" si="1"/>
        <v>1443538410</v>
      </c>
      <c r="E35" s="15">
        <f t="shared" si="1"/>
        <v>1604380760</v>
      </c>
      <c r="F35" s="16">
        <f t="shared" si="0"/>
        <v>11.142228629718275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13245646</v>
      </c>
      <c r="C38" s="41">
        <f>D7</f>
        <v>11961504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262043999</v>
      </c>
      <c r="G38" s="42">
        <f>LOOKUP(E38,$A$38:$A$65,$C$38:$C$65)</f>
        <v>238450959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15336028</v>
      </c>
      <c r="C39" s="41">
        <f t="shared" ref="C39:C65" si="5">D8</f>
        <v>15030125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240386136</v>
      </c>
      <c r="G39" s="42">
        <f t="shared" ref="G39:G65" si="8">LOOKUP(E39,$A$38:$A$65,$C$38:$C$65)</f>
        <v>216238587</v>
      </c>
    </row>
    <row r="40" spans="1:9" x14ac:dyDescent="0.25">
      <c r="A40" s="42" t="str">
        <f t="shared" si="3"/>
        <v>ALMERIA</v>
      </c>
      <c r="B40" s="41">
        <f t="shared" si="4"/>
        <v>32762154</v>
      </c>
      <c r="C40" s="41">
        <f t="shared" si="5"/>
        <v>29739966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174457400</v>
      </c>
      <c r="G40" s="42">
        <f t="shared" si="8"/>
        <v>149341135</v>
      </c>
    </row>
    <row r="41" spans="1:9" x14ac:dyDescent="0.25">
      <c r="A41" s="42" t="str">
        <f t="shared" si="3"/>
        <v>AVILES</v>
      </c>
      <c r="B41" s="41">
        <f t="shared" si="4"/>
        <v>5701536</v>
      </c>
      <c r="C41" s="41">
        <f t="shared" si="5"/>
        <v>6085624</v>
      </c>
      <c r="D41" s="41">
        <f t="shared" si="6"/>
        <v>24</v>
      </c>
      <c r="E41" s="42" t="str">
        <f t="shared" si="2"/>
        <v>VALENCIA</v>
      </c>
      <c r="F41" s="42">
        <f t="shared" si="7"/>
        <v>154111045</v>
      </c>
      <c r="G41" s="42">
        <f t="shared" si="8"/>
        <v>131558504</v>
      </c>
    </row>
    <row r="42" spans="1:9" x14ac:dyDescent="0.25">
      <c r="A42" s="42" t="str">
        <f t="shared" si="3"/>
        <v>BAHIA DE ALGECIRAS</v>
      </c>
      <c r="B42" s="41">
        <f t="shared" si="4"/>
        <v>262043999</v>
      </c>
      <c r="C42" s="41">
        <f t="shared" si="5"/>
        <v>238450959</v>
      </c>
      <c r="D42" s="41">
        <f t="shared" si="6"/>
        <v>1</v>
      </c>
      <c r="E42" s="42" t="str">
        <f t="shared" si="2"/>
        <v>LAS PALMAS</v>
      </c>
      <c r="F42" s="42">
        <f t="shared" si="7"/>
        <v>146201179</v>
      </c>
      <c r="G42" s="42">
        <f t="shared" si="8"/>
        <v>134970802</v>
      </c>
    </row>
    <row r="43" spans="1:9" x14ac:dyDescent="0.25">
      <c r="A43" s="42" t="str">
        <f t="shared" si="3"/>
        <v>BAHIA DE CADIZ</v>
      </c>
      <c r="B43" s="41">
        <f t="shared" si="4"/>
        <v>24087818</v>
      </c>
      <c r="C43" s="41">
        <f t="shared" si="5"/>
        <v>24004417</v>
      </c>
      <c r="D43" s="41">
        <f t="shared" si="6"/>
        <v>15</v>
      </c>
      <c r="E43" s="42" t="str">
        <f t="shared" si="2"/>
        <v>BALEARES</v>
      </c>
      <c r="F43" s="42">
        <f t="shared" si="7"/>
        <v>143874115</v>
      </c>
      <c r="G43" s="42">
        <f t="shared" si="8"/>
        <v>128472172</v>
      </c>
    </row>
    <row r="44" spans="1:9" x14ac:dyDescent="0.25">
      <c r="A44" s="42" t="str">
        <f t="shared" si="3"/>
        <v>BALEARES</v>
      </c>
      <c r="B44" s="41">
        <f t="shared" si="4"/>
        <v>143874115</v>
      </c>
      <c r="C44" s="41">
        <f t="shared" si="5"/>
        <v>128472172</v>
      </c>
      <c r="D44" s="41">
        <f t="shared" si="6"/>
        <v>6</v>
      </c>
      <c r="E44" s="42" t="str">
        <f t="shared" si="2"/>
        <v>CEUTA</v>
      </c>
      <c r="F44" s="42">
        <f t="shared" si="7"/>
        <v>75831832</v>
      </c>
      <c r="G44" s="42">
        <f t="shared" si="8"/>
        <v>59251428</v>
      </c>
    </row>
    <row r="45" spans="1:9" x14ac:dyDescent="0.25">
      <c r="A45" s="42" t="str">
        <f t="shared" si="3"/>
        <v>BARCELONA</v>
      </c>
      <c r="B45" s="41">
        <f t="shared" si="4"/>
        <v>240386136</v>
      </c>
      <c r="C45" s="41">
        <f t="shared" si="5"/>
        <v>216238587</v>
      </c>
      <c r="D45" s="41">
        <f t="shared" si="6"/>
        <v>2</v>
      </c>
      <c r="E45" s="42" t="str">
        <f t="shared" si="2"/>
        <v>BILBAO</v>
      </c>
      <c r="F45" s="42">
        <f t="shared" si="7"/>
        <v>47074945</v>
      </c>
      <c r="G45" s="42">
        <f t="shared" si="8"/>
        <v>49790544</v>
      </c>
    </row>
    <row r="46" spans="1:9" x14ac:dyDescent="0.25">
      <c r="A46" s="42" t="str">
        <f t="shared" si="3"/>
        <v>BILBAO</v>
      </c>
      <c r="B46" s="41">
        <f t="shared" si="4"/>
        <v>47074945</v>
      </c>
      <c r="C46" s="41">
        <f t="shared" si="5"/>
        <v>49790544</v>
      </c>
      <c r="D46" s="41">
        <f t="shared" si="6"/>
        <v>8</v>
      </c>
      <c r="E46" s="42" t="str">
        <f t="shared" si="2"/>
        <v>TARRAGONA</v>
      </c>
      <c r="F46" s="42">
        <f t="shared" si="7"/>
        <v>43147424</v>
      </c>
      <c r="G46" s="42">
        <f t="shared" si="8"/>
        <v>39937594</v>
      </c>
    </row>
    <row r="47" spans="1:9" x14ac:dyDescent="0.25">
      <c r="A47" s="42" t="str">
        <f t="shared" si="3"/>
        <v>CARTAGENA</v>
      </c>
      <c r="B47" s="41">
        <f t="shared" si="4"/>
        <v>26690485</v>
      </c>
      <c r="C47" s="41">
        <f t="shared" si="5"/>
        <v>27815025</v>
      </c>
      <c r="D47" s="41">
        <f t="shared" si="6"/>
        <v>13</v>
      </c>
      <c r="E47" s="42" t="str">
        <f t="shared" si="2"/>
        <v>MALAGA</v>
      </c>
      <c r="F47" s="42">
        <f t="shared" si="7"/>
        <v>39841084</v>
      </c>
      <c r="G47" s="42">
        <f t="shared" si="8"/>
        <v>32660216</v>
      </c>
    </row>
    <row r="48" spans="1:9" x14ac:dyDescent="0.25">
      <c r="A48" s="42" t="str">
        <f t="shared" si="3"/>
        <v>CASTELLON</v>
      </c>
      <c r="B48" s="41">
        <f t="shared" si="4"/>
        <v>13313545</v>
      </c>
      <c r="C48" s="41">
        <f t="shared" si="5"/>
        <v>12519039</v>
      </c>
      <c r="D48" s="41">
        <f t="shared" si="6"/>
        <v>20</v>
      </c>
      <c r="E48" s="42" t="str">
        <f t="shared" si="2"/>
        <v>VIGO</v>
      </c>
      <c r="F48" s="42">
        <f t="shared" si="7"/>
        <v>35179389</v>
      </c>
      <c r="G48" s="42">
        <f t="shared" si="8"/>
        <v>32526798</v>
      </c>
    </row>
    <row r="49" spans="1:7" x14ac:dyDescent="0.25">
      <c r="A49" s="42" t="str">
        <f t="shared" si="3"/>
        <v>CEUTA</v>
      </c>
      <c r="B49" s="41">
        <f t="shared" si="4"/>
        <v>75831832</v>
      </c>
      <c r="C49" s="41">
        <f t="shared" si="5"/>
        <v>59251428</v>
      </c>
      <c r="D49" s="41">
        <f t="shared" si="6"/>
        <v>7</v>
      </c>
      <c r="E49" s="42" t="str">
        <f t="shared" si="2"/>
        <v>ALMERIA</v>
      </c>
      <c r="F49" s="42">
        <f t="shared" si="7"/>
        <v>32762154</v>
      </c>
      <c r="G49" s="42">
        <f t="shared" si="8"/>
        <v>29739966</v>
      </c>
    </row>
    <row r="50" spans="1:7" x14ac:dyDescent="0.25">
      <c r="A50" s="42" t="str">
        <f t="shared" si="3"/>
        <v>FERROL-SAN CIBRAO</v>
      </c>
      <c r="B50" s="41">
        <f t="shared" si="4"/>
        <v>12189520</v>
      </c>
      <c r="C50" s="41">
        <f t="shared" si="5"/>
        <v>10522195</v>
      </c>
      <c r="D50" s="41">
        <f t="shared" si="6"/>
        <v>22</v>
      </c>
      <c r="E50" s="42" t="str">
        <f t="shared" si="2"/>
        <v>CARTAGENA</v>
      </c>
      <c r="F50" s="42">
        <f t="shared" si="7"/>
        <v>26690485</v>
      </c>
      <c r="G50" s="42">
        <f t="shared" si="8"/>
        <v>27815025</v>
      </c>
    </row>
    <row r="51" spans="1:7" x14ac:dyDescent="0.25">
      <c r="A51" s="42" t="str">
        <f t="shared" si="3"/>
        <v>GIJON</v>
      </c>
      <c r="B51" s="41">
        <f t="shared" si="4"/>
        <v>14197327</v>
      </c>
      <c r="C51" s="41">
        <f t="shared" si="5"/>
        <v>13971393</v>
      </c>
      <c r="D51" s="41">
        <f t="shared" si="6"/>
        <v>19</v>
      </c>
      <c r="E51" s="42" t="str">
        <f t="shared" si="2"/>
        <v>SANTANDER</v>
      </c>
      <c r="F51" s="42">
        <f t="shared" si="7"/>
        <v>24494394</v>
      </c>
      <c r="G51" s="42">
        <f t="shared" si="8"/>
        <v>22693052</v>
      </c>
    </row>
    <row r="52" spans="1:7" x14ac:dyDescent="0.25">
      <c r="A52" s="42" t="str">
        <f t="shared" si="3"/>
        <v>HUELVA</v>
      </c>
      <c r="B52" s="41">
        <f t="shared" si="4"/>
        <v>22416008</v>
      </c>
      <c r="C52" s="41">
        <f t="shared" si="5"/>
        <v>22225722</v>
      </c>
      <c r="D52" s="41">
        <f t="shared" si="6"/>
        <v>16</v>
      </c>
      <c r="E52" s="42" t="str">
        <f t="shared" si="2"/>
        <v>BAHIA DE CADIZ</v>
      </c>
      <c r="F52" s="42">
        <f t="shared" si="7"/>
        <v>24087818</v>
      </c>
      <c r="G52" s="42">
        <f t="shared" si="8"/>
        <v>24004417</v>
      </c>
    </row>
    <row r="53" spans="1:7" x14ac:dyDescent="0.25">
      <c r="A53" s="42" t="str">
        <f t="shared" si="3"/>
        <v>LAS PALMAS</v>
      </c>
      <c r="B53" s="41">
        <f t="shared" si="4"/>
        <v>146201179</v>
      </c>
      <c r="C53" s="41">
        <f t="shared" si="5"/>
        <v>134970802</v>
      </c>
      <c r="D53" s="41">
        <f t="shared" si="6"/>
        <v>5</v>
      </c>
      <c r="E53" s="42" t="str">
        <f t="shared" si="2"/>
        <v>HUELVA</v>
      </c>
      <c r="F53" s="42">
        <f t="shared" si="7"/>
        <v>22416008</v>
      </c>
      <c r="G53" s="42">
        <f t="shared" si="8"/>
        <v>22225722</v>
      </c>
    </row>
    <row r="54" spans="1:7" x14ac:dyDescent="0.25">
      <c r="A54" s="42" t="str">
        <f t="shared" si="3"/>
        <v>MALAGA</v>
      </c>
      <c r="B54" s="41">
        <f t="shared" si="4"/>
        <v>39841084</v>
      </c>
      <c r="C54" s="41">
        <f t="shared" si="5"/>
        <v>32660216</v>
      </c>
      <c r="D54" s="41">
        <f t="shared" si="6"/>
        <v>10</v>
      </c>
      <c r="E54" s="42" t="str">
        <f t="shared" si="2"/>
        <v>MELILLA</v>
      </c>
      <c r="F54" s="42">
        <f t="shared" si="7"/>
        <v>15445736</v>
      </c>
      <c r="G54" s="42">
        <f t="shared" si="8"/>
        <v>11373044</v>
      </c>
    </row>
    <row r="55" spans="1:7" x14ac:dyDescent="0.25">
      <c r="A55" s="42" t="str">
        <f t="shared" si="3"/>
        <v>MARIN Y RIA DE PONTEVEDRA</v>
      </c>
      <c r="B55" s="41">
        <f t="shared" si="4"/>
        <v>3225516</v>
      </c>
      <c r="C55" s="41">
        <f t="shared" si="5"/>
        <v>2771672</v>
      </c>
      <c r="D55" s="41">
        <f t="shared" si="6"/>
        <v>27</v>
      </c>
      <c r="E55" s="42" t="str">
        <f t="shared" si="2"/>
        <v>ALICANTE</v>
      </c>
      <c r="F55" s="42">
        <f t="shared" ref="F55:F65" si="9">LOOKUP(E55,$A$38:$A$65,$B$38:$B$65)</f>
        <v>15336028</v>
      </c>
      <c r="G55" s="42">
        <f t="shared" si="8"/>
        <v>15030125</v>
      </c>
    </row>
    <row r="56" spans="1:7" x14ac:dyDescent="0.25">
      <c r="A56" s="42" t="str">
        <f t="shared" si="3"/>
        <v>MELILLA</v>
      </c>
      <c r="B56" s="41">
        <f t="shared" si="4"/>
        <v>15445736</v>
      </c>
      <c r="C56" s="41">
        <f t="shared" si="5"/>
        <v>11373044</v>
      </c>
      <c r="D56" s="41">
        <f t="shared" si="6"/>
        <v>17</v>
      </c>
      <c r="E56" s="42" t="str">
        <f t="shared" si="2"/>
        <v>GIJON</v>
      </c>
      <c r="F56" s="42">
        <f t="shared" si="9"/>
        <v>14197327</v>
      </c>
      <c r="G56" s="42">
        <f t="shared" si="8"/>
        <v>13971393</v>
      </c>
    </row>
    <row r="57" spans="1:7" x14ac:dyDescent="0.25">
      <c r="A57" s="42" t="str">
        <f t="shared" si="3"/>
        <v>MOTRIL</v>
      </c>
      <c r="B57" s="41">
        <f t="shared" si="4"/>
        <v>3812826</v>
      </c>
      <c r="C57" s="41">
        <f t="shared" si="5"/>
        <v>4015455</v>
      </c>
      <c r="D57" s="41">
        <f t="shared" si="6"/>
        <v>26</v>
      </c>
      <c r="E57" s="42" t="str">
        <f t="shared" si="2"/>
        <v>CASTELLON</v>
      </c>
      <c r="F57" s="42">
        <f t="shared" si="9"/>
        <v>13313545</v>
      </c>
      <c r="G57" s="42">
        <f t="shared" si="8"/>
        <v>12519039</v>
      </c>
    </row>
    <row r="58" spans="1:7" x14ac:dyDescent="0.25">
      <c r="A58" s="42" t="str">
        <f t="shared" si="3"/>
        <v>PASAIA</v>
      </c>
      <c r="B58" s="41">
        <f t="shared" si="4"/>
        <v>7977760</v>
      </c>
      <c r="C58" s="41">
        <f t="shared" si="5"/>
        <v>8195644</v>
      </c>
      <c r="D58" s="41">
        <f t="shared" si="6"/>
        <v>23</v>
      </c>
      <c r="E58" s="42" t="str">
        <f t="shared" si="2"/>
        <v>A CORUÑA</v>
      </c>
      <c r="F58" s="42">
        <f t="shared" si="9"/>
        <v>13245646</v>
      </c>
      <c r="G58" s="42">
        <f t="shared" si="8"/>
        <v>11961504</v>
      </c>
    </row>
    <row r="59" spans="1:7" x14ac:dyDescent="0.25">
      <c r="A59" s="42" t="str">
        <f t="shared" si="3"/>
        <v>SANTA CRUZ DE TENERIFE</v>
      </c>
      <c r="B59" s="41">
        <f t="shared" si="4"/>
        <v>174457400</v>
      </c>
      <c r="C59" s="41">
        <f t="shared" si="5"/>
        <v>149341135</v>
      </c>
      <c r="D59" s="41">
        <f t="shared" si="6"/>
        <v>3</v>
      </c>
      <c r="E59" s="42" t="str">
        <f t="shared" si="2"/>
        <v>FERROL-SAN CIBRAO</v>
      </c>
      <c r="F59" s="42">
        <f t="shared" si="9"/>
        <v>12189520</v>
      </c>
      <c r="G59" s="42">
        <f t="shared" si="8"/>
        <v>10522195</v>
      </c>
    </row>
    <row r="60" spans="1:7" x14ac:dyDescent="0.25">
      <c r="A60" s="42" t="str">
        <f t="shared" si="3"/>
        <v>SANTANDER</v>
      </c>
      <c r="B60" s="41">
        <f t="shared" si="4"/>
        <v>24494394</v>
      </c>
      <c r="C60" s="41">
        <f t="shared" si="5"/>
        <v>22693052</v>
      </c>
      <c r="D60" s="41">
        <f t="shared" si="6"/>
        <v>14</v>
      </c>
      <c r="E60" s="42" t="str">
        <f t="shared" si="2"/>
        <v>PASAIA</v>
      </c>
      <c r="F60" s="42">
        <f t="shared" si="9"/>
        <v>7977760</v>
      </c>
      <c r="G60" s="42">
        <f t="shared" si="8"/>
        <v>8195644</v>
      </c>
    </row>
    <row r="61" spans="1:7" x14ac:dyDescent="0.25">
      <c r="A61" s="42" t="str">
        <f t="shared" si="3"/>
        <v>SEVILLA</v>
      </c>
      <c r="B61" s="41">
        <f t="shared" si="4"/>
        <v>5252342</v>
      </c>
      <c r="C61" s="41">
        <f t="shared" si="5"/>
        <v>5392758</v>
      </c>
      <c r="D61" s="41">
        <f t="shared" si="6"/>
        <v>25</v>
      </c>
      <c r="E61" s="42" t="str">
        <f t="shared" si="2"/>
        <v>AVILES</v>
      </c>
      <c r="F61" s="42">
        <f t="shared" si="9"/>
        <v>5701536</v>
      </c>
      <c r="G61" s="42">
        <f t="shared" si="8"/>
        <v>6085624</v>
      </c>
    </row>
    <row r="62" spans="1:7" x14ac:dyDescent="0.25">
      <c r="A62" s="42" t="str">
        <f t="shared" si="3"/>
        <v>TARRAGONA</v>
      </c>
      <c r="B62" s="41">
        <f t="shared" si="4"/>
        <v>43147424</v>
      </c>
      <c r="C62" s="41">
        <f t="shared" si="5"/>
        <v>39937594</v>
      </c>
      <c r="D62" s="41">
        <f t="shared" si="6"/>
        <v>9</v>
      </c>
      <c r="E62" s="42" t="str">
        <f t="shared" si="2"/>
        <v>SEVILLA</v>
      </c>
      <c r="F62" s="42">
        <f t="shared" si="9"/>
        <v>5252342</v>
      </c>
      <c r="G62" s="42">
        <f t="shared" si="8"/>
        <v>5392758</v>
      </c>
    </row>
    <row r="63" spans="1:7" x14ac:dyDescent="0.25">
      <c r="A63" s="42" t="str">
        <f t="shared" si="3"/>
        <v>VALENCIA</v>
      </c>
      <c r="B63" s="41">
        <f t="shared" si="4"/>
        <v>154111045</v>
      </c>
      <c r="C63" s="41">
        <f t="shared" si="5"/>
        <v>131558504</v>
      </c>
      <c r="D63" s="41">
        <f t="shared" si="6"/>
        <v>4</v>
      </c>
      <c r="E63" s="42" t="str">
        <f t="shared" si="2"/>
        <v>MOTRIL</v>
      </c>
      <c r="F63" s="42">
        <f t="shared" si="9"/>
        <v>3812826</v>
      </c>
      <c r="G63" s="42">
        <f t="shared" si="8"/>
        <v>4015455</v>
      </c>
    </row>
    <row r="64" spans="1:7" x14ac:dyDescent="0.25">
      <c r="A64" s="42" t="str">
        <f t="shared" si="3"/>
        <v>VIGO</v>
      </c>
      <c r="B64" s="41">
        <f t="shared" si="4"/>
        <v>35179389</v>
      </c>
      <c r="C64" s="41">
        <f t="shared" si="5"/>
        <v>32526798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3225516</v>
      </c>
      <c r="G64" s="42">
        <f t="shared" si="8"/>
        <v>2771672</v>
      </c>
    </row>
    <row r="65" spans="1:7" x14ac:dyDescent="0.25">
      <c r="A65" s="42" t="str">
        <f t="shared" si="3"/>
        <v>VILAGARCIA</v>
      </c>
      <c r="B65" s="41">
        <f t="shared" si="4"/>
        <v>2083571</v>
      </c>
      <c r="C65" s="41">
        <f t="shared" si="5"/>
        <v>2023036</v>
      </c>
      <c r="D65" s="41">
        <f t="shared" si="6"/>
        <v>28</v>
      </c>
      <c r="E65" s="42" t="str">
        <f t="shared" si="2"/>
        <v>VILAGARCIA</v>
      </c>
      <c r="F65" s="42">
        <f t="shared" si="9"/>
        <v>2083571</v>
      </c>
      <c r="G65" s="42">
        <f t="shared" si="8"/>
        <v>2023036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2</v>
      </c>
      <c r="C7" s="9">
        <v>3</v>
      </c>
      <c r="D7" s="9">
        <v>65</v>
      </c>
      <c r="E7" s="9">
        <v>61</v>
      </c>
      <c r="F7" s="10">
        <f>((E7*100)/D7)-100</f>
        <v>-6.1538461538461604</v>
      </c>
      <c r="G7" s="1"/>
      <c r="H7" s="1"/>
      <c r="I7" s="1"/>
    </row>
    <row r="8" spans="1:12" x14ac:dyDescent="0.25">
      <c r="A8" s="11" t="s">
        <v>42</v>
      </c>
      <c r="B8" s="12">
        <v>1</v>
      </c>
      <c r="C8" s="12">
        <v>6</v>
      </c>
      <c r="D8" s="12">
        <v>51</v>
      </c>
      <c r="E8" s="12">
        <v>71</v>
      </c>
      <c r="F8" s="13">
        <f t="shared" ref="F8:F35" si="0">((E8*100)/D8)-100</f>
        <v>39.215686274509807</v>
      </c>
      <c r="G8" s="1"/>
      <c r="H8" s="1"/>
      <c r="I8" s="1"/>
    </row>
    <row r="9" spans="1:12" x14ac:dyDescent="0.25">
      <c r="A9" s="8" t="s">
        <v>43</v>
      </c>
      <c r="B9" s="9">
        <v>1</v>
      </c>
      <c r="C9" s="9">
        <v>4</v>
      </c>
      <c r="D9" s="9">
        <v>45</v>
      </c>
      <c r="E9" s="9">
        <v>53</v>
      </c>
      <c r="F9" s="10">
        <f t="shared" si="0"/>
        <v>17.777777777777771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3</v>
      </c>
      <c r="E11" s="9">
        <v>1</v>
      </c>
      <c r="F11" s="18">
        <f t="shared" si="0"/>
        <v>-66.666666666666657</v>
      </c>
      <c r="G11" s="1"/>
      <c r="H11" s="1"/>
      <c r="I11" s="1"/>
    </row>
    <row r="12" spans="1:12" x14ac:dyDescent="0.25">
      <c r="A12" s="11" t="s">
        <v>46</v>
      </c>
      <c r="B12" s="12">
        <v>10</v>
      </c>
      <c r="C12" s="12">
        <v>11</v>
      </c>
      <c r="D12" s="12">
        <v>272</v>
      </c>
      <c r="E12" s="12">
        <v>227</v>
      </c>
      <c r="F12" s="13">
        <f t="shared" si="0"/>
        <v>-16.544117647058826</v>
      </c>
      <c r="G12" s="1"/>
      <c r="H12" s="1"/>
      <c r="I12" s="1"/>
    </row>
    <row r="13" spans="1:12" x14ac:dyDescent="0.25">
      <c r="A13" s="8" t="s">
        <v>47</v>
      </c>
      <c r="B13" s="9">
        <v>1</v>
      </c>
      <c r="C13" s="9">
        <v>5</v>
      </c>
      <c r="D13" s="9">
        <v>652</v>
      </c>
      <c r="E13" s="9">
        <v>708</v>
      </c>
      <c r="F13" s="10">
        <f t="shared" si="0"/>
        <v>8.5889570552147205</v>
      </c>
      <c r="G13" s="1"/>
      <c r="H13" s="1"/>
      <c r="I13" s="1"/>
    </row>
    <row r="14" spans="1:12" x14ac:dyDescent="0.25">
      <c r="A14" s="11" t="s">
        <v>48</v>
      </c>
      <c r="B14" s="12">
        <v>12</v>
      </c>
      <c r="C14" s="12">
        <v>29</v>
      </c>
      <c r="D14" s="12">
        <v>706</v>
      </c>
      <c r="E14" s="12">
        <v>820</v>
      </c>
      <c r="F14" s="13">
        <f t="shared" si="0"/>
        <v>16.147308781869683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0</v>
      </c>
      <c r="D15" s="9">
        <v>21</v>
      </c>
      <c r="E15" s="9">
        <v>21</v>
      </c>
      <c r="F15" s="10">
        <f t="shared" si="0"/>
        <v>0</v>
      </c>
      <c r="G15" s="1"/>
      <c r="H15" s="1"/>
      <c r="I15" s="1"/>
    </row>
    <row r="16" spans="1:12" x14ac:dyDescent="0.25">
      <c r="A16" s="11" t="s">
        <v>50</v>
      </c>
      <c r="B16" s="12">
        <v>1</v>
      </c>
      <c r="C16" s="12">
        <v>3</v>
      </c>
      <c r="D16" s="12">
        <v>39</v>
      </c>
      <c r="E16" s="12">
        <v>48</v>
      </c>
      <c r="F16" s="13">
        <f t="shared" si="0"/>
        <v>23.07692307692308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2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</v>
      </c>
      <c r="C18" s="12">
        <v>0</v>
      </c>
      <c r="D18" s="12">
        <v>6</v>
      </c>
      <c r="E18" s="12">
        <v>13</v>
      </c>
      <c r="F18" s="13">
        <f t="shared" si="0"/>
        <v>116.66666666666666</v>
      </c>
      <c r="G18" s="1"/>
      <c r="H18" s="1"/>
      <c r="I18" s="1"/>
    </row>
    <row r="19" spans="1:9" x14ac:dyDescent="0.25">
      <c r="A19" s="8" t="s">
        <v>53</v>
      </c>
      <c r="B19" s="9">
        <v>1</v>
      </c>
      <c r="C19" s="9">
        <v>1</v>
      </c>
      <c r="D19" s="9">
        <v>5</v>
      </c>
      <c r="E19" s="9">
        <v>5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3</v>
      </c>
      <c r="E20" s="12">
        <v>3</v>
      </c>
      <c r="F20" s="13">
        <f t="shared" si="0"/>
        <v>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1</v>
      </c>
      <c r="D21" s="9">
        <v>3</v>
      </c>
      <c r="E21" s="9">
        <v>4</v>
      </c>
      <c r="F21" s="18">
        <f t="shared" si="0"/>
        <v>33.333333333333343</v>
      </c>
      <c r="G21" s="1"/>
      <c r="H21" s="1"/>
      <c r="I21" s="1"/>
    </row>
    <row r="22" spans="1:9" x14ac:dyDescent="0.25">
      <c r="A22" s="11" t="s">
        <v>56</v>
      </c>
      <c r="B22" s="12">
        <v>77</v>
      </c>
      <c r="C22" s="12">
        <v>77</v>
      </c>
      <c r="D22" s="12">
        <v>367</v>
      </c>
      <c r="E22" s="12">
        <v>477</v>
      </c>
      <c r="F22" s="13">
        <f t="shared" si="0"/>
        <v>29.972752043596728</v>
      </c>
      <c r="G22" s="1"/>
      <c r="H22" s="1"/>
      <c r="I22" s="1"/>
    </row>
    <row r="23" spans="1:9" x14ac:dyDescent="0.25">
      <c r="A23" s="8" t="s">
        <v>57</v>
      </c>
      <c r="B23" s="9">
        <v>11</v>
      </c>
      <c r="C23" s="9">
        <v>25</v>
      </c>
      <c r="D23" s="9">
        <v>229</v>
      </c>
      <c r="E23" s="9">
        <v>243</v>
      </c>
      <c r="F23" s="10">
        <f t="shared" si="0"/>
        <v>6.1135371179039311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2</v>
      </c>
      <c r="E25" s="9">
        <v>3</v>
      </c>
      <c r="F25" s="10">
        <f t="shared" si="0"/>
        <v>50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2</v>
      </c>
      <c r="D26" s="12">
        <v>21</v>
      </c>
      <c r="E26" s="12">
        <v>31</v>
      </c>
      <c r="F26" s="13">
        <f t="shared" si="0"/>
        <v>47.61904761904762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50</v>
      </c>
      <c r="C28" s="12">
        <v>84</v>
      </c>
      <c r="D28" s="12">
        <v>350</v>
      </c>
      <c r="E28" s="12">
        <v>397</v>
      </c>
      <c r="F28" s="13">
        <f t="shared" si="0"/>
        <v>13.428571428571431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12</v>
      </c>
      <c r="E29" s="9">
        <v>10</v>
      </c>
      <c r="F29" s="10">
        <f t="shared" si="0"/>
        <v>-16.666666666666671</v>
      </c>
      <c r="G29" s="1"/>
      <c r="H29" s="1"/>
      <c r="I29" s="1"/>
    </row>
    <row r="30" spans="1:9" x14ac:dyDescent="0.25">
      <c r="A30" s="11" t="s">
        <v>64</v>
      </c>
      <c r="B30" s="12">
        <v>2</v>
      </c>
      <c r="C30" s="12">
        <v>2</v>
      </c>
      <c r="D30" s="12">
        <v>56</v>
      </c>
      <c r="E30" s="12">
        <v>76</v>
      </c>
      <c r="F30" s="13">
        <f t="shared" si="0"/>
        <v>35.714285714285722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3</v>
      </c>
      <c r="E31" s="9">
        <v>17</v>
      </c>
      <c r="F31" s="10">
        <f t="shared" si="0"/>
        <v>466.66666666666663</v>
      </c>
      <c r="G31" s="1"/>
      <c r="H31" s="1"/>
      <c r="I31" s="1"/>
    </row>
    <row r="32" spans="1:9" x14ac:dyDescent="0.25">
      <c r="A32" s="11" t="s">
        <v>66</v>
      </c>
      <c r="B32" s="12">
        <v>0</v>
      </c>
      <c r="C32" s="12">
        <v>1</v>
      </c>
      <c r="D32" s="12">
        <v>83</v>
      </c>
      <c r="E32" s="12">
        <v>155</v>
      </c>
      <c r="F32" s="13">
        <f t="shared" si="0"/>
        <v>86.746987951807228</v>
      </c>
      <c r="G32" s="1"/>
      <c r="H32" s="1"/>
      <c r="I32" s="1"/>
    </row>
    <row r="33" spans="1:9" x14ac:dyDescent="0.25">
      <c r="A33" s="8" t="s">
        <v>67</v>
      </c>
      <c r="B33" s="9">
        <v>3</v>
      </c>
      <c r="C33" s="9">
        <v>4</v>
      </c>
      <c r="D33" s="9">
        <v>99</v>
      </c>
      <c r="E33" s="9">
        <v>87</v>
      </c>
      <c r="F33" s="10">
        <f t="shared" si="0"/>
        <v>-12.121212121212125</v>
      </c>
      <c r="G33" s="1"/>
      <c r="H33" s="1"/>
      <c r="I33" s="1"/>
    </row>
    <row r="34" spans="1:9" x14ac:dyDescent="0.25">
      <c r="A34" s="11" t="s">
        <v>68</v>
      </c>
      <c r="B34" s="12">
        <v>1</v>
      </c>
      <c r="C34" s="12">
        <v>1</v>
      </c>
      <c r="D34" s="12">
        <v>18</v>
      </c>
      <c r="E34" s="12">
        <v>14</v>
      </c>
      <c r="F34" s="13">
        <f t="shared" si="0"/>
        <v>-22.222222222222229</v>
      </c>
      <c r="G34" s="1"/>
      <c r="H34" s="1"/>
      <c r="I34" s="1"/>
    </row>
    <row r="35" spans="1:9" x14ac:dyDescent="0.25">
      <c r="A35" s="14" t="s">
        <v>69</v>
      </c>
      <c r="B35" s="15">
        <f>SUM(B7:B34)</f>
        <v>174</v>
      </c>
      <c r="C35" s="15">
        <f t="shared" ref="C35:E35" si="1">SUM(C7:C34)</f>
        <v>259</v>
      </c>
      <c r="D35" s="15">
        <f t="shared" si="1"/>
        <v>3111</v>
      </c>
      <c r="E35" s="15">
        <f t="shared" si="1"/>
        <v>3547</v>
      </c>
      <c r="F35" s="16">
        <f t="shared" si="0"/>
        <v>14.014786242365801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61</v>
      </c>
      <c r="C38" s="41">
        <f>D7</f>
        <v>65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820</v>
      </c>
      <c r="G38" s="42">
        <f>LOOKUP(E38,$A$38:$A$65,$C$38:$C$65)</f>
        <v>706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</v>
      </c>
      <c r="C39" s="41">
        <f t="shared" ref="C39:C65" si="5">D8</f>
        <v>51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708</v>
      </c>
      <c r="G39" s="42">
        <f t="shared" ref="G39:G65" si="8">LOOKUP(E39,$A$38:$A$65,$C$38:$C$65)</f>
        <v>652</v>
      </c>
    </row>
    <row r="40" spans="1:9" x14ac:dyDescent="0.25">
      <c r="A40" s="42" t="str">
        <f t="shared" si="3"/>
        <v>ALMERIA</v>
      </c>
      <c r="B40" s="41">
        <f t="shared" si="4"/>
        <v>53</v>
      </c>
      <c r="C40" s="41">
        <f t="shared" si="5"/>
        <v>45</v>
      </c>
      <c r="D40" s="41">
        <f t="shared" si="6"/>
        <v>12</v>
      </c>
      <c r="E40" s="42" t="str">
        <f t="shared" si="2"/>
        <v>LAS PALMAS</v>
      </c>
      <c r="F40" s="42">
        <f t="shared" si="7"/>
        <v>477</v>
      </c>
      <c r="G40" s="42">
        <f t="shared" si="8"/>
        <v>367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397</v>
      </c>
      <c r="G41" s="42">
        <f t="shared" si="8"/>
        <v>350</v>
      </c>
    </row>
    <row r="42" spans="1:9" x14ac:dyDescent="0.25">
      <c r="A42" s="42" t="str">
        <f t="shared" si="3"/>
        <v>BAHIA DE ALGECIRAS</v>
      </c>
      <c r="B42" s="41">
        <f t="shared" si="4"/>
        <v>1</v>
      </c>
      <c r="C42" s="41">
        <f t="shared" si="5"/>
        <v>3</v>
      </c>
      <c r="D42" s="41">
        <f t="shared" si="6"/>
        <v>25</v>
      </c>
      <c r="E42" s="42" t="str">
        <f t="shared" si="2"/>
        <v>MALAGA</v>
      </c>
      <c r="F42" s="42">
        <f t="shared" si="7"/>
        <v>243</v>
      </c>
      <c r="G42" s="42">
        <f t="shared" si="8"/>
        <v>229</v>
      </c>
    </row>
    <row r="43" spans="1:9" x14ac:dyDescent="0.25">
      <c r="A43" s="42" t="str">
        <f t="shared" si="3"/>
        <v>BAHIA DE CADIZ</v>
      </c>
      <c r="B43" s="41">
        <f t="shared" si="4"/>
        <v>227</v>
      </c>
      <c r="C43" s="41">
        <f t="shared" si="5"/>
        <v>272</v>
      </c>
      <c r="D43" s="41">
        <f t="shared" si="6"/>
        <v>6</v>
      </c>
      <c r="E43" s="42" t="str">
        <f t="shared" si="2"/>
        <v>BAHIA DE CADIZ</v>
      </c>
      <c r="F43" s="42">
        <f t="shared" si="7"/>
        <v>227</v>
      </c>
      <c r="G43" s="42">
        <f t="shared" si="8"/>
        <v>272</v>
      </c>
    </row>
    <row r="44" spans="1:9" x14ac:dyDescent="0.25">
      <c r="A44" s="42" t="str">
        <f t="shared" si="3"/>
        <v>BALEARES</v>
      </c>
      <c r="B44" s="41">
        <f t="shared" si="4"/>
        <v>708</v>
      </c>
      <c r="C44" s="41">
        <f t="shared" si="5"/>
        <v>652</v>
      </c>
      <c r="D44" s="41">
        <f t="shared" si="6"/>
        <v>2</v>
      </c>
      <c r="E44" s="42" t="str">
        <f t="shared" si="2"/>
        <v>VALENCIA</v>
      </c>
      <c r="F44" s="42">
        <f t="shared" si="7"/>
        <v>155</v>
      </c>
      <c r="G44" s="42">
        <f t="shared" si="8"/>
        <v>83</v>
      </c>
    </row>
    <row r="45" spans="1:9" x14ac:dyDescent="0.25">
      <c r="A45" s="42" t="str">
        <f t="shared" si="3"/>
        <v>BARCELONA</v>
      </c>
      <c r="B45" s="41">
        <f t="shared" si="4"/>
        <v>820</v>
      </c>
      <c r="C45" s="41">
        <f t="shared" si="5"/>
        <v>706</v>
      </c>
      <c r="D45" s="41">
        <f t="shared" si="6"/>
        <v>1</v>
      </c>
      <c r="E45" s="42" t="str">
        <f t="shared" si="2"/>
        <v>VIGO</v>
      </c>
      <c r="F45" s="42">
        <f t="shared" si="7"/>
        <v>87</v>
      </c>
      <c r="G45" s="42">
        <f t="shared" si="8"/>
        <v>99</v>
      </c>
    </row>
    <row r="46" spans="1:9" x14ac:dyDescent="0.25">
      <c r="A46" s="42" t="str">
        <f t="shared" si="3"/>
        <v>BILBAO</v>
      </c>
      <c r="B46" s="41">
        <f t="shared" si="4"/>
        <v>21</v>
      </c>
      <c r="C46" s="41">
        <f t="shared" si="5"/>
        <v>21</v>
      </c>
      <c r="D46" s="41">
        <f t="shared" si="6"/>
        <v>15</v>
      </c>
      <c r="E46" s="42" t="str">
        <f t="shared" si="2"/>
        <v>SEVILLA</v>
      </c>
      <c r="F46" s="42">
        <f t="shared" si="7"/>
        <v>76</v>
      </c>
      <c r="G46" s="42">
        <f t="shared" si="8"/>
        <v>56</v>
      </c>
    </row>
    <row r="47" spans="1:9" x14ac:dyDescent="0.25">
      <c r="A47" s="42" t="str">
        <f t="shared" si="3"/>
        <v>CARTAGENA</v>
      </c>
      <c r="B47" s="41">
        <f t="shared" si="4"/>
        <v>48</v>
      </c>
      <c r="C47" s="41">
        <f t="shared" si="5"/>
        <v>39</v>
      </c>
      <c r="D47" s="41">
        <f t="shared" si="6"/>
        <v>13</v>
      </c>
      <c r="E47" s="42" t="str">
        <f t="shared" si="2"/>
        <v>ALICANTE</v>
      </c>
      <c r="F47" s="42">
        <f t="shared" si="7"/>
        <v>71</v>
      </c>
      <c r="G47" s="42">
        <f t="shared" si="8"/>
        <v>51</v>
      </c>
    </row>
    <row r="48" spans="1:9" x14ac:dyDescent="0.25">
      <c r="A48" s="42" t="str">
        <f t="shared" si="3"/>
        <v>CASTELLON</v>
      </c>
      <c r="B48" s="41">
        <f t="shared" si="4"/>
        <v>2</v>
      </c>
      <c r="C48" s="41">
        <f t="shared" si="5"/>
        <v>0</v>
      </c>
      <c r="D48" s="41">
        <f t="shared" si="6"/>
        <v>24</v>
      </c>
      <c r="E48" s="42" t="str">
        <f t="shared" si="2"/>
        <v>A CORUÑA</v>
      </c>
      <c r="F48" s="42">
        <f t="shared" si="7"/>
        <v>61</v>
      </c>
      <c r="G48" s="42">
        <f t="shared" si="8"/>
        <v>65</v>
      </c>
    </row>
    <row r="49" spans="1:7" x14ac:dyDescent="0.25">
      <c r="A49" s="42" t="str">
        <f t="shared" si="3"/>
        <v>CEUTA</v>
      </c>
      <c r="B49" s="41">
        <f t="shared" si="4"/>
        <v>13</v>
      </c>
      <c r="C49" s="41">
        <f t="shared" si="5"/>
        <v>6</v>
      </c>
      <c r="D49" s="41">
        <f t="shared" si="6"/>
        <v>18</v>
      </c>
      <c r="E49" s="42" t="str">
        <f t="shared" si="2"/>
        <v>ALMERIA</v>
      </c>
      <c r="F49" s="42">
        <f t="shared" si="7"/>
        <v>53</v>
      </c>
      <c r="G49" s="42">
        <f t="shared" si="8"/>
        <v>45</v>
      </c>
    </row>
    <row r="50" spans="1:7" x14ac:dyDescent="0.25">
      <c r="A50" s="42" t="str">
        <f t="shared" si="3"/>
        <v>FERROL-SAN CIBRAO</v>
      </c>
      <c r="B50" s="41">
        <f t="shared" si="4"/>
        <v>5</v>
      </c>
      <c r="C50" s="41">
        <f t="shared" si="5"/>
        <v>5</v>
      </c>
      <c r="D50" s="41">
        <f t="shared" si="6"/>
        <v>20</v>
      </c>
      <c r="E50" s="42" t="str">
        <f t="shared" si="2"/>
        <v>CARTAGENA</v>
      </c>
      <c r="F50" s="42">
        <f t="shared" si="7"/>
        <v>48</v>
      </c>
      <c r="G50" s="42">
        <f t="shared" si="8"/>
        <v>39</v>
      </c>
    </row>
    <row r="51" spans="1:7" x14ac:dyDescent="0.25">
      <c r="A51" s="42" t="str">
        <f t="shared" si="3"/>
        <v>GIJON</v>
      </c>
      <c r="B51" s="41">
        <f t="shared" si="4"/>
        <v>3</v>
      </c>
      <c r="C51" s="41">
        <f t="shared" si="5"/>
        <v>3</v>
      </c>
      <c r="D51" s="41">
        <f t="shared" si="6"/>
        <v>23</v>
      </c>
      <c r="E51" s="42" t="str">
        <f t="shared" si="2"/>
        <v>MOTRIL</v>
      </c>
      <c r="F51" s="42">
        <f t="shared" si="7"/>
        <v>31</v>
      </c>
      <c r="G51" s="42">
        <f t="shared" si="8"/>
        <v>21</v>
      </c>
    </row>
    <row r="52" spans="1:7" x14ac:dyDescent="0.25">
      <c r="A52" s="42" t="str">
        <f t="shared" si="3"/>
        <v>HUELVA</v>
      </c>
      <c r="B52" s="41">
        <f t="shared" si="4"/>
        <v>4</v>
      </c>
      <c r="C52" s="41">
        <f t="shared" si="5"/>
        <v>3</v>
      </c>
      <c r="D52" s="41">
        <f t="shared" si="6"/>
        <v>21</v>
      </c>
      <c r="E52" s="42" t="str">
        <f t="shared" si="2"/>
        <v>BILBAO</v>
      </c>
      <c r="F52" s="42">
        <f t="shared" si="7"/>
        <v>21</v>
      </c>
      <c r="G52" s="42">
        <f t="shared" si="8"/>
        <v>21</v>
      </c>
    </row>
    <row r="53" spans="1:7" x14ac:dyDescent="0.25">
      <c r="A53" s="42" t="str">
        <f t="shared" si="3"/>
        <v>LAS PALMAS</v>
      </c>
      <c r="B53" s="41">
        <f t="shared" si="4"/>
        <v>477</v>
      </c>
      <c r="C53" s="41">
        <f t="shared" si="5"/>
        <v>367</v>
      </c>
      <c r="D53" s="41">
        <f t="shared" si="6"/>
        <v>3</v>
      </c>
      <c r="E53" s="42" t="str">
        <f t="shared" si="2"/>
        <v>TARRAGONA</v>
      </c>
      <c r="F53" s="42">
        <f t="shared" si="7"/>
        <v>17</v>
      </c>
      <c r="G53" s="42">
        <f t="shared" si="8"/>
        <v>3</v>
      </c>
    </row>
    <row r="54" spans="1:7" x14ac:dyDescent="0.25">
      <c r="A54" s="42" t="str">
        <f t="shared" si="3"/>
        <v>MALAGA</v>
      </c>
      <c r="B54" s="41">
        <f t="shared" si="4"/>
        <v>243</v>
      </c>
      <c r="C54" s="41">
        <f t="shared" si="5"/>
        <v>229</v>
      </c>
      <c r="D54" s="41">
        <f t="shared" si="6"/>
        <v>5</v>
      </c>
      <c r="E54" s="42" t="str">
        <f t="shared" si="2"/>
        <v>VILAGARCIA</v>
      </c>
      <c r="F54" s="42">
        <f t="shared" si="7"/>
        <v>14</v>
      </c>
      <c r="G54" s="42">
        <f t="shared" si="8"/>
        <v>18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CEUTA</v>
      </c>
      <c r="F55" s="42">
        <f t="shared" ref="F55:F65" si="9">LOOKUP(E55,$A$38:$A$65,$B$38:$B$65)</f>
        <v>13</v>
      </c>
      <c r="G55" s="42">
        <f t="shared" si="8"/>
        <v>6</v>
      </c>
    </row>
    <row r="56" spans="1:7" x14ac:dyDescent="0.25">
      <c r="A56" s="42" t="str">
        <f t="shared" si="3"/>
        <v>MELILLA</v>
      </c>
      <c r="B56" s="41">
        <f t="shared" si="4"/>
        <v>3</v>
      </c>
      <c r="C56" s="41">
        <f t="shared" si="5"/>
        <v>2</v>
      </c>
      <c r="D56" s="41">
        <f t="shared" si="6"/>
        <v>23</v>
      </c>
      <c r="E56" s="42" t="str">
        <f t="shared" si="2"/>
        <v>SANTANDER</v>
      </c>
      <c r="F56" s="42">
        <f t="shared" si="9"/>
        <v>10</v>
      </c>
      <c r="G56" s="42">
        <f t="shared" si="8"/>
        <v>12</v>
      </c>
    </row>
    <row r="57" spans="1:7" x14ac:dyDescent="0.25">
      <c r="A57" s="42" t="str">
        <f t="shared" si="3"/>
        <v>MOTRIL</v>
      </c>
      <c r="B57" s="41">
        <f t="shared" si="4"/>
        <v>31</v>
      </c>
      <c r="C57" s="41">
        <f t="shared" si="5"/>
        <v>21</v>
      </c>
      <c r="D57" s="41">
        <f t="shared" si="6"/>
        <v>14</v>
      </c>
      <c r="E57" s="42" t="str">
        <f t="shared" si="2"/>
        <v>FERROL-SAN CIBRAO</v>
      </c>
      <c r="F57" s="42">
        <f t="shared" si="9"/>
        <v>5</v>
      </c>
      <c r="G57" s="42">
        <f t="shared" si="8"/>
        <v>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4</v>
      </c>
      <c r="G58" s="42">
        <f t="shared" si="8"/>
        <v>3</v>
      </c>
    </row>
    <row r="59" spans="1:7" x14ac:dyDescent="0.25">
      <c r="A59" s="42" t="str">
        <f t="shared" si="3"/>
        <v>SANTA CRUZ DE TENERIFE</v>
      </c>
      <c r="B59" s="41">
        <f t="shared" si="4"/>
        <v>397</v>
      </c>
      <c r="C59" s="41">
        <f t="shared" si="5"/>
        <v>350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10</v>
      </c>
      <c r="C60" s="41">
        <f t="shared" si="5"/>
        <v>12</v>
      </c>
      <c r="D60" s="41">
        <f t="shared" si="6"/>
        <v>19</v>
      </c>
      <c r="E60" s="42" t="str">
        <f t="shared" si="2"/>
        <v>GIJON</v>
      </c>
      <c r="F60" s="42">
        <f t="shared" si="9"/>
        <v>3</v>
      </c>
      <c r="G60" s="42">
        <f t="shared" si="8"/>
        <v>3</v>
      </c>
    </row>
    <row r="61" spans="1:7" x14ac:dyDescent="0.25">
      <c r="A61" s="42" t="str">
        <f t="shared" si="3"/>
        <v>SEVILLA</v>
      </c>
      <c r="B61" s="41">
        <f t="shared" si="4"/>
        <v>76</v>
      </c>
      <c r="C61" s="41">
        <f t="shared" si="5"/>
        <v>56</v>
      </c>
      <c r="D61" s="41">
        <f t="shared" si="6"/>
        <v>9</v>
      </c>
      <c r="E61" s="42" t="str">
        <f t="shared" si="2"/>
        <v>CASTELLON</v>
      </c>
      <c r="F61" s="42">
        <f t="shared" si="9"/>
        <v>2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17</v>
      </c>
      <c r="C62" s="41">
        <f t="shared" si="5"/>
        <v>3</v>
      </c>
      <c r="D62" s="41">
        <f t="shared" si="6"/>
        <v>16</v>
      </c>
      <c r="E62" s="42" t="str">
        <f t="shared" si="2"/>
        <v>BAHIA DE ALGECIRAS</v>
      </c>
      <c r="F62" s="42">
        <f t="shared" si="9"/>
        <v>1</v>
      </c>
      <c r="G62" s="42">
        <f t="shared" si="8"/>
        <v>3</v>
      </c>
    </row>
    <row r="63" spans="1:7" x14ac:dyDescent="0.25">
      <c r="A63" s="42" t="str">
        <f t="shared" si="3"/>
        <v>VALENCIA</v>
      </c>
      <c r="B63" s="41">
        <f t="shared" si="4"/>
        <v>155</v>
      </c>
      <c r="C63" s="41">
        <f t="shared" si="5"/>
        <v>83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87</v>
      </c>
      <c r="C64" s="41">
        <f t="shared" si="5"/>
        <v>99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</v>
      </c>
      <c r="C65" s="41">
        <f t="shared" si="5"/>
        <v>18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2</A_x00f1_o>
  </documentManagement>
</p:properties>
</file>

<file path=customXml/itemProps1.xml><?xml version="1.0" encoding="utf-8"?>
<ds:datastoreItem xmlns:ds="http://schemas.openxmlformats.org/officeDocument/2006/customXml" ds:itemID="{081F596C-96BE-48D3-9225-F21B555291B4}"/>
</file>

<file path=customXml/itemProps2.xml><?xml version="1.0" encoding="utf-8"?>
<ds:datastoreItem xmlns:ds="http://schemas.openxmlformats.org/officeDocument/2006/customXml" ds:itemID="{A44B8FBC-AE33-496A-A5B2-50ACC629959D}"/>
</file>

<file path=customXml/itemProps3.xml><?xml version="1.0" encoding="utf-8"?>
<ds:datastoreItem xmlns:ds="http://schemas.openxmlformats.org/officeDocument/2006/customXml" ds:itemID="{7117EAC1-374B-4267-B5D3-EC7C73D8FC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2017-10-05T11:30:16Z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