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F35" i="23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F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<sst xmlns="http://schemas.openxmlformats.org/spreadsheetml/2006/main" count="653" uniqueCount="93">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</sst>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LAS PALMAS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6347606</c:v>
                </c:pt>
                <c:pt idx="1">
                  <c:v>4798867</c:v>
                </c:pt>
                <c:pt idx="2">
                  <c:v>4386074</c:v>
                </c:pt>
                <c:pt idx="3">
                  <c:v>3405927</c:v>
                </c:pt>
                <c:pt idx="4">
                  <c:v>2955006</c:v>
                </c:pt>
                <c:pt idx="5">
                  <c:v>2788040</c:v>
                </c:pt>
                <c:pt idx="6">
                  <c:v>2241185</c:v>
                </c:pt>
                <c:pt idx="7">
                  <c:v>1746344</c:v>
                </c:pt>
                <c:pt idx="8">
                  <c:v>1617171</c:v>
                </c:pt>
                <c:pt idx="9">
                  <c:v>1512158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LAS PALMAS</c:v>
                </c:pt>
                <c:pt idx="7">
                  <c:v>SANTA CRUZ DE TENERIFE</c:v>
                </c:pt>
                <c:pt idx="8">
                  <c:v>GIJON</c:v>
                </c:pt>
                <c:pt idx="9">
                  <c:v>HUELVA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5669125</c:v>
                </c:pt>
                <c:pt idx="1">
                  <c:v>4017930</c:v>
                </c:pt>
                <c:pt idx="2">
                  <c:v>4162302</c:v>
                </c:pt>
                <c:pt idx="3">
                  <c:v>3289279</c:v>
                </c:pt>
                <c:pt idx="4">
                  <c:v>2739360</c:v>
                </c:pt>
                <c:pt idx="5">
                  <c:v>1658629</c:v>
                </c:pt>
                <c:pt idx="6">
                  <c:v>2104555</c:v>
                </c:pt>
                <c:pt idx="7">
                  <c:v>1444970</c:v>
                </c:pt>
                <c:pt idx="8">
                  <c:v>1451376</c:v>
                </c:pt>
                <c:pt idx="9">
                  <c:v>1125716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5944368</c:v>
                </c:pt>
                <c:pt idx="1">
                  <c:v>4769444</c:v>
                </c:pt>
                <c:pt idx="2">
                  <c:v>4322542</c:v>
                </c:pt>
                <c:pt idx="3">
                  <c:v>3394447</c:v>
                </c:pt>
                <c:pt idx="4">
                  <c:v>2898237</c:v>
                </c:pt>
                <c:pt idx="5">
                  <c:v>2782664</c:v>
                </c:pt>
                <c:pt idx="6">
                  <c:v>2060358</c:v>
                </c:pt>
                <c:pt idx="7">
                  <c:v>1601190</c:v>
                </c:pt>
                <c:pt idx="8">
                  <c:v>1587632</c:v>
                </c:pt>
                <c:pt idx="9">
                  <c:v>1507919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BILBAO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5237413</c:v>
                </c:pt>
                <c:pt idx="1">
                  <c:v>3992305</c:v>
                </c:pt>
                <c:pt idx="2">
                  <c:v>4087648</c:v>
                </c:pt>
                <c:pt idx="3">
                  <c:v>3265301</c:v>
                </c:pt>
                <c:pt idx="4">
                  <c:v>2728317</c:v>
                </c:pt>
                <c:pt idx="5">
                  <c:v>1654075</c:v>
                </c:pt>
                <c:pt idx="6">
                  <c:v>1938284</c:v>
                </c:pt>
                <c:pt idx="7">
                  <c:v>1425108</c:v>
                </c:pt>
                <c:pt idx="8">
                  <c:v>1351052</c:v>
                </c:pt>
                <c:pt idx="9">
                  <c:v>1119453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BILBAO</c:v>
                </c:pt>
                <c:pt idx="2">
                  <c:v>TARRAGONA</c:v>
                </c:pt>
                <c:pt idx="3">
                  <c:v>BAHIA DE ALGECIRAS</c:v>
                </c:pt>
                <c:pt idx="4">
                  <c:v>BARCELONA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2083345</c:v>
                </c:pt>
                <c:pt idx="1">
                  <c:v>1903389</c:v>
                </c:pt>
                <c:pt idx="2">
                  <c:v>1801494</c:v>
                </c:pt>
                <c:pt idx="3">
                  <c:v>1618319</c:v>
                </c:pt>
                <c:pt idx="4">
                  <c:v>1278474</c:v>
                </c:pt>
                <c:pt idx="5">
                  <c:v>1142598</c:v>
                </c:pt>
                <c:pt idx="6">
                  <c:v>842014</c:v>
                </c:pt>
                <c:pt idx="7">
                  <c:v>737430</c:v>
                </c:pt>
                <c:pt idx="8">
                  <c:v>641330</c:v>
                </c:pt>
                <c:pt idx="9">
                  <c:v>533303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BILBAO</c:v>
                </c:pt>
                <c:pt idx="2">
                  <c:v>TARRAGONA</c:v>
                </c:pt>
                <c:pt idx="3">
                  <c:v>BAHIA DE ALGECIRAS</c:v>
                </c:pt>
                <c:pt idx="4">
                  <c:v>BARCELONA</c:v>
                </c:pt>
                <c:pt idx="5">
                  <c:v>HUELVA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1197140</c:v>
                </c:pt>
                <c:pt idx="1">
                  <c:v>1844820</c:v>
                </c:pt>
                <c:pt idx="2">
                  <c:v>1751430</c:v>
                </c:pt>
                <c:pt idx="3">
                  <c:v>1459774</c:v>
                </c:pt>
                <c:pt idx="4">
                  <c:v>1072313</c:v>
                </c:pt>
                <c:pt idx="5">
                  <c:v>781055</c:v>
                </c:pt>
                <c:pt idx="6">
                  <c:v>658160</c:v>
                </c:pt>
                <c:pt idx="7">
                  <c:v>675712</c:v>
                </c:pt>
                <c:pt idx="8">
                  <c:v>670511</c:v>
                </c:pt>
                <c:pt idx="9">
                  <c:v>385595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VALENCIA</c:v>
                </c:pt>
                <c:pt idx="5">
                  <c:v>ALMERIA</c:v>
                </c:pt>
                <c:pt idx="6">
                  <c:v>SANTANDER</c:v>
                </c:pt>
                <c:pt idx="7">
                  <c:v>BILBAO</c:v>
                </c:pt>
                <c:pt idx="8">
                  <c:v>BARCELONA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1417078</c:v>
                </c:pt>
                <c:pt idx="1">
                  <c:v>1394028</c:v>
                </c:pt>
                <c:pt idx="2">
                  <c:v>844319</c:v>
                </c:pt>
                <c:pt idx="3">
                  <c:v>621664</c:v>
                </c:pt>
                <c:pt idx="4">
                  <c:v>610830</c:v>
                </c:pt>
                <c:pt idx="5">
                  <c:v>480499</c:v>
                </c:pt>
                <c:pt idx="6">
                  <c:v>402321</c:v>
                </c:pt>
                <c:pt idx="7">
                  <c:v>358419</c:v>
                </c:pt>
                <c:pt idx="8">
                  <c:v>337735</c:v>
                </c:pt>
                <c:pt idx="9">
                  <c:v>331400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TARRAGONA</c:v>
                </c:pt>
                <c:pt idx="1">
                  <c:v>GIJON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VALENCIA</c:v>
                </c:pt>
                <c:pt idx="5">
                  <c:v>ALMERIA</c:v>
                </c:pt>
                <c:pt idx="6">
                  <c:v>SANTANDER</c:v>
                </c:pt>
                <c:pt idx="7">
                  <c:v>BILBAO</c:v>
                </c:pt>
                <c:pt idx="8">
                  <c:v>BARCELONA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1395457</c:v>
                </c:pt>
                <c:pt idx="1">
                  <c:v>1193833</c:v>
                </c:pt>
                <c:pt idx="2">
                  <c:v>655474</c:v>
                </c:pt>
                <c:pt idx="3">
                  <c:v>391848</c:v>
                </c:pt>
                <c:pt idx="4">
                  <c:v>530852</c:v>
                </c:pt>
                <c:pt idx="5">
                  <c:v>385444</c:v>
                </c:pt>
                <c:pt idx="6">
                  <c:v>289229</c:v>
                </c:pt>
                <c:pt idx="7">
                  <c:v>304705</c:v>
                </c:pt>
                <c:pt idx="8">
                  <c:v>356525</c:v>
                </c:pt>
                <c:pt idx="9">
                  <c:v>328543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4074375</c:v>
                </c:pt>
                <c:pt idx="1">
                  <c:v>3625311</c:v>
                </c:pt>
                <c:pt idx="2">
                  <c:v>2706333</c:v>
                </c:pt>
                <c:pt idx="3">
                  <c:v>1523351</c:v>
                </c:pt>
                <c:pt idx="4">
                  <c:v>686617</c:v>
                </c:pt>
                <c:pt idx="5">
                  <c:v>636429</c:v>
                </c:pt>
                <c:pt idx="6">
                  <c:v>551494</c:v>
                </c:pt>
                <c:pt idx="7">
                  <c:v>490964</c:v>
                </c:pt>
                <c:pt idx="8">
                  <c:v>313684</c:v>
                </c:pt>
                <c:pt idx="9">
                  <c:v>213935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3514610</c:v>
                </c:pt>
                <c:pt idx="1">
                  <c:v>3075858</c:v>
                </c:pt>
                <c:pt idx="2">
                  <c:v>2658810</c:v>
                </c:pt>
                <c:pt idx="3">
                  <c:v>1409928</c:v>
                </c:pt>
                <c:pt idx="4">
                  <c:v>725778</c:v>
                </c:pt>
                <c:pt idx="5">
                  <c:v>578792</c:v>
                </c:pt>
                <c:pt idx="6">
                  <c:v>599680</c:v>
                </c:pt>
                <c:pt idx="7">
                  <c:v>413381</c:v>
                </c:pt>
                <c:pt idx="8">
                  <c:v>323166</c:v>
                </c:pt>
                <c:pt idx="9">
                  <c:v>214033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MARIN Y RIA DE PONTEVEDRA</c:v>
                </c:pt>
                <c:pt idx="7">
                  <c:v>CASTELLON</c:v>
                </c:pt>
                <c:pt idx="8">
                  <c:v>BALEARES</c:v>
                </c:pt>
                <c:pt idx="9">
                  <c:v>CARTAGENA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4361</c:v>
                </c:pt>
                <c:pt idx="1">
                  <c:v>2144</c:v>
                </c:pt>
                <c:pt idx="2">
                  <c:v>1228</c:v>
                </c:pt>
                <c:pt idx="3">
                  <c:v>745</c:v>
                </c:pt>
                <c:pt idx="4">
                  <c:v>600</c:v>
                </c:pt>
                <c:pt idx="5">
                  <c:v>516</c:v>
                </c:pt>
                <c:pt idx="6">
                  <c:v>274</c:v>
                </c:pt>
                <c:pt idx="7">
                  <c:v>240</c:v>
                </c:pt>
                <c:pt idx="8">
                  <c:v>227</c:v>
                </c:pt>
                <c:pt idx="9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GIJON</c:v>
                </c:pt>
                <c:pt idx="6">
                  <c:v>MARIN Y RIA DE PONTEVEDRA</c:v>
                </c:pt>
                <c:pt idx="7">
                  <c:v>CASTELLON</c:v>
                </c:pt>
                <c:pt idx="8">
                  <c:v>BALEARES</c:v>
                </c:pt>
                <c:pt idx="9">
                  <c:v>CARTAGENA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4293</c:v>
                </c:pt>
                <c:pt idx="1">
                  <c:v>2226</c:v>
                </c:pt>
                <c:pt idx="2">
                  <c:v>1989</c:v>
                </c:pt>
                <c:pt idx="3">
                  <c:v>689</c:v>
                </c:pt>
                <c:pt idx="4">
                  <c:v>478</c:v>
                </c:pt>
                <c:pt idx="5">
                  <c:v>888</c:v>
                </c:pt>
                <c:pt idx="6">
                  <c:v>288</c:v>
                </c:pt>
                <c:pt idx="7">
                  <c:v>241</c:v>
                </c:pt>
                <c:pt idx="8">
                  <c:v>234</c:v>
                </c:pt>
                <c:pt idx="9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244022</c:v>
                </c:pt>
                <c:pt idx="1">
                  <c:v>180672</c:v>
                </c:pt>
                <c:pt idx="2">
                  <c:v>96671</c:v>
                </c:pt>
                <c:pt idx="3">
                  <c:v>63532</c:v>
                </c:pt>
                <c:pt idx="4">
                  <c:v>54096</c:v>
                </c:pt>
                <c:pt idx="5">
                  <c:v>33263</c:v>
                </c:pt>
                <c:pt idx="6">
                  <c:v>29317</c:v>
                </c:pt>
                <c:pt idx="7">
                  <c:v>15465</c:v>
                </c:pt>
                <c:pt idx="8">
                  <c:v>12230</c:v>
                </c:pt>
                <c:pt idx="9">
                  <c:v>11334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271889</c:v>
                </c:pt>
                <c:pt idx="1">
                  <c:v>165914</c:v>
                </c:pt>
                <c:pt idx="2">
                  <c:v>85404</c:v>
                </c:pt>
                <c:pt idx="3">
                  <c:v>74575</c:v>
                </c:pt>
                <c:pt idx="4">
                  <c:v>48057</c:v>
                </c:pt>
                <c:pt idx="5">
                  <c:v>34495</c:v>
                </c:pt>
                <c:pt idx="6">
                  <c:v>25513</c:v>
                </c:pt>
                <c:pt idx="7">
                  <c:v>25380</c:v>
                </c:pt>
                <c:pt idx="8">
                  <c:v>11043</c:v>
                </c:pt>
                <c:pt idx="9">
                  <c:v>23806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CEUTA</c:v>
                </c:pt>
                <c:pt idx="7">
                  <c:v>BILBAO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3477799</c:v>
                </c:pt>
                <c:pt idx="1">
                  <c:v>1482551</c:v>
                </c:pt>
                <c:pt idx="2">
                  <c:v>962129</c:v>
                </c:pt>
                <c:pt idx="3">
                  <c:v>958301</c:v>
                </c:pt>
                <c:pt idx="4">
                  <c:v>449387</c:v>
                </c:pt>
                <c:pt idx="5">
                  <c:v>321890</c:v>
                </c:pt>
                <c:pt idx="6">
                  <c:v>101980</c:v>
                </c:pt>
                <c:pt idx="7">
                  <c:v>63912</c:v>
                </c:pt>
                <c:pt idx="8">
                  <c:v>26843</c:v>
                </c:pt>
                <c:pt idx="9">
                  <c:v>15050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CEUTA</c:v>
                </c:pt>
                <c:pt idx="7">
                  <c:v>BILBAO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2950080</c:v>
                </c:pt>
                <c:pt idx="1">
                  <c:v>1036737</c:v>
                </c:pt>
                <c:pt idx="2">
                  <c:v>924212</c:v>
                </c:pt>
                <c:pt idx="3">
                  <c:v>860357</c:v>
                </c:pt>
                <c:pt idx="4">
                  <c:v>207976</c:v>
                </c:pt>
                <c:pt idx="5">
                  <c:v>524344</c:v>
                </c:pt>
                <c:pt idx="6">
                  <c:v>78148</c:v>
                </c:pt>
                <c:pt idx="7">
                  <c:v>10636</c:v>
                </c:pt>
                <c:pt idx="8">
                  <c:v>40490</c:v>
                </c:pt>
                <c:pt idx="9">
                  <c:v>25125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3468785</c:v>
                </c:pt>
                <c:pt idx="1">
                  <c:v>1482126</c:v>
                </c:pt>
                <c:pt idx="2">
                  <c:v>945319</c:v>
                </c:pt>
                <c:pt idx="3">
                  <c:v>917957</c:v>
                </c:pt>
                <c:pt idx="4">
                  <c:v>449387</c:v>
                </c:pt>
                <c:pt idx="5">
                  <c:v>12846</c:v>
                </c:pt>
                <c:pt idx="6">
                  <c:v>9883</c:v>
                </c:pt>
                <c:pt idx="7">
                  <c:v>2691</c:v>
                </c:pt>
                <c:pt idx="8">
                  <c:v>1040</c:v>
                </c:pt>
                <c:pt idx="9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BALEARES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2949870</c:v>
                </c:pt>
                <c:pt idx="1">
                  <c:v>1027343</c:v>
                </c:pt>
                <c:pt idx="2">
                  <c:v>851714</c:v>
                </c:pt>
                <c:pt idx="3">
                  <c:v>904300</c:v>
                </c:pt>
                <c:pt idx="4">
                  <c:v>207976</c:v>
                </c:pt>
                <c:pt idx="5">
                  <c:v>6236</c:v>
                </c:pt>
                <c:pt idx="6">
                  <c:v>20757</c:v>
                </c:pt>
                <c:pt idx="7">
                  <c:v>3490</c:v>
                </c:pt>
                <c:pt idx="8">
                  <c:v>4115</c:v>
                </c:pt>
                <c:pt idx="9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3623206</c:v>
                </c:pt>
                <c:pt idx="1">
                  <c:v>2967095</c:v>
                </c:pt>
                <c:pt idx="2">
                  <c:v>1916652</c:v>
                </c:pt>
                <c:pt idx="3">
                  <c:v>1240037</c:v>
                </c:pt>
                <c:pt idx="4">
                  <c:v>456968</c:v>
                </c:pt>
                <c:pt idx="5">
                  <c:v>388334</c:v>
                </c:pt>
                <c:pt idx="6">
                  <c:v>256987</c:v>
                </c:pt>
                <c:pt idx="7">
                  <c:v>181668</c:v>
                </c:pt>
                <c:pt idx="8">
                  <c:v>114337</c:v>
                </c:pt>
                <c:pt idx="9">
                  <c:v>83385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3109668</c:v>
                </c:pt>
                <c:pt idx="1">
                  <c:v>2445402</c:v>
                </c:pt>
                <c:pt idx="2">
                  <c:v>1955424</c:v>
                </c:pt>
                <c:pt idx="3">
                  <c:v>1134940</c:v>
                </c:pt>
                <c:pt idx="4">
                  <c:v>378337</c:v>
                </c:pt>
                <c:pt idx="5">
                  <c:v>344874</c:v>
                </c:pt>
                <c:pt idx="6">
                  <c:v>289909</c:v>
                </c:pt>
                <c:pt idx="7">
                  <c:v>187926</c:v>
                </c:pt>
                <c:pt idx="8">
                  <c:v>95185</c:v>
                </c:pt>
                <c:pt idx="9">
                  <c:v>91959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827882</c:v>
                </c:pt>
                <c:pt idx="1">
                  <c:v>676086</c:v>
                </c:pt>
                <c:pt idx="2">
                  <c:v>424386</c:v>
                </c:pt>
                <c:pt idx="3">
                  <c:v>372208</c:v>
                </c:pt>
                <c:pt idx="4">
                  <c:v>308293</c:v>
                </c:pt>
                <c:pt idx="5">
                  <c:v>230316</c:v>
                </c:pt>
                <c:pt idx="6">
                  <c:v>114533</c:v>
                </c:pt>
                <c:pt idx="7">
                  <c:v>106583</c:v>
                </c:pt>
                <c:pt idx="8">
                  <c:v>81389</c:v>
                </c:pt>
                <c:pt idx="9">
                  <c:v>80385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743475</c:v>
                </c:pt>
                <c:pt idx="1">
                  <c:v>727696</c:v>
                </c:pt>
                <c:pt idx="2">
                  <c:v>392645</c:v>
                </c:pt>
                <c:pt idx="3">
                  <c:v>370660</c:v>
                </c:pt>
                <c:pt idx="4">
                  <c:v>323793</c:v>
                </c:pt>
                <c:pt idx="5">
                  <c:v>216154</c:v>
                </c:pt>
                <c:pt idx="6">
                  <c:v>103877</c:v>
                </c:pt>
                <c:pt idx="7">
                  <c:v>125125</c:v>
                </c:pt>
                <c:pt idx="8">
                  <c:v>79814</c:v>
                </c:pt>
                <c:pt idx="9">
                  <c:v>63775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282182</c:v>
                </c:pt>
                <c:pt idx="1">
                  <c:v>264313</c:v>
                </c:pt>
                <c:pt idx="2">
                  <c:v>194950</c:v>
                </c:pt>
                <c:pt idx="3">
                  <c:v>106134</c:v>
                </c:pt>
                <c:pt idx="4">
                  <c:v>46464</c:v>
                </c:pt>
                <c:pt idx="5">
                  <c:v>37257</c:v>
                </c:pt>
                <c:pt idx="6">
                  <c:v>33680</c:v>
                </c:pt>
                <c:pt idx="7">
                  <c:v>20411</c:v>
                </c:pt>
                <c:pt idx="8">
                  <c:v>11740</c:v>
                </c:pt>
                <c:pt idx="9">
                  <c:v>11690.5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262398</c:v>
                </c:pt>
                <c:pt idx="1">
                  <c:v>230356</c:v>
                </c:pt>
                <c:pt idx="2">
                  <c:v>196611</c:v>
                </c:pt>
                <c:pt idx="3">
                  <c:v>102831</c:v>
                </c:pt>
                <c:pt idx="4">
                  <c:v>37991</c:v>
                </c:pt>
                <c:pt idx="5">
                  <c:v>33709</c:v>
                </c:pt>
                <c:pt idx="6">
                  <c:v>38758</c:v>
                </c:pt>
                <c:pt idx="7">
                  <c:v>17441</c:v>
                </c:pt>
                <c:pt idx="8">
                  <c:v>13388</c:v>
                </c:pt>
                <c:pt idx="9">
                  <c:v>11758.5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269143</c:v>
                </c:pt>
                <c:pt idx="1">
                  <c:v>95560</c:v>
                </c:pt>
                <c:pt idx="2">
                  <c:v>75142.5</c:v>
                </c:pt>
                <c:pt idx="3">
                  <c:v>66867</c:v>
                </c:pt>
                <c:pt idx="4">
                  <c:v>45499</c:v>
                </c:pt>
                <c:pt idx="5">
                  <c:v>782</c:v>
                </c:pt>
                <c:pt idx="6">
                  <c:v>734</c:v>
                </c:pt>
                <c:pt idx="7">
                  <c:v>519</c:v>
                </c:pt>
                <c:pt idx="8">
                  <c:v>191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250383</c:v>
                </c:pt>
                <c:pt idx="1">
                  <c:v>73530</c:v>
                </c:pt>
                <c:pt idx="2">
                  <c:v>74045</c:v>
                </c:pt>
                <c:pt idx="3">
                  <c:v>66469</c:v>
                </c:pt>
                <c:pt idx="4">
                  <c:v>36712</c:v>
                </c:pt>
                <c:pt idx="5">
                  <c:v>1431</c:v>
                </c:pt>
                <c:pt idx="6">
                  <c:v>420</c:v>
                </c:pt>
                <c:pt idx="7">
                  <c:v>2039</c:v>
                </c:pt>
                <c:pt idx="8">
                  <c:v>214</c:v>
                </c:pt>
                <c:pt idx="9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366562</c:v>
                </c:pt>
                <c:pt idx="1">
                  <c:v>342777</c:v>
                </c:pt>
                <c:pt idx="2">
                  <c:v>190045</c:v>
                </c:pt>
                <c:pt idx="3">
                  <c:v>140000</c:v>
                </c:pt>
                <c:pt idx="4">
                  <c:v>91275</c:v>
                </c:pt>
                <c:pt idx="5">
                  <c:v>59724</c:v>
                </c:pt>
                <c:pt idx="6">
                  <c:v>57337</c:v>
                </c:pt>
                <c:pt idx="7">
                  <c:v>39034</c:v>
                </c:pt>
                <c:pt idx="8">
                  <c:v>32491</c:v>
                </c:pt>
                <c:pt idx="9">
                  <c:v>16601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323402</c:v>
                </c:pt>
                <c:pt idx="1">
                  <c:v>361040</c:v>
                </c:pt>
                <c:pt idx="2">
                  <c:v>177411</c:v>
                </c:pt>
                <c:pt idx="3">
                  <c:v>145895</c:v>
                </c:pt>
                <c:pt idx="4">
                  <c:v>56632</c:v>
                </c:pt>
                <c:pt idx="5">
                  <c:v>47837</c:v>
                </c:pt>
                <c:pt idx="6">
                  <c:v>60519</c:v>
                </c:pt>
                <c:pt idx="7">
                  <c:v>28790</c:v>
                </c:pt>
                <c:pt idx="8">
                  <c:v>28880</c:v>
                </c:pt>
                <c:pt idx="9">
                  <c:v>13329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MALAGA</c:v>
                </c:pt>
                <c:pt idx="3">
                  <c:v>BARCELONA</c:v>
                </c:pt>
                <c:pt idx="4">
                  <c:v>SANTANDER</c:v>
                </c:pt>
                <c:pt idx="5">
                  <c:v>A CORUÑA</c:v>
                </c:pt>
                <c:pt idx="6">
                  <c:v>ALICANTE</c:v>
                </c:pt>
                <c:pt idx="7">
                  <c:v>BALEARES</c:v>
                </c:pt>
                <c:pt idx="8">
                  <c:v>ALMERIA</c:v>
                </c:pt>
                <c:pt idx="9">
                  <c:v>BAHIA DE CADIZ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68547</c:v>
                </c:pt>
                <c:pt idx="1">
                  <c:v>64344</c:v>
                </c:pt>
                <c:pt idx="2">
                  <c:v>19714</c:v>
                </c:pt>
                <c:pt idx="3">
                  <c:v>19424</c:v>
                </c:pt>
                <c:pt idx="4">
                  <c:v>1390</c:v>
                </c:pt>
                <c:pt idx="5">
                  <c:v>1261</c:v>
                </c:pt>
                <c:pt idx="6">
                  <c:v>902</c:v>
                </c:pt>
                <c:pt idx="7">
                  <c:v>883</c:v>
                </c:pt>
                <c:pt idx="8">
                  <c:v>769</c:v>
                </c:pt>
                <c:pt idx="9">
                  <c:v>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MALAGA</c:v>
                </c:pt>
                <c:pt idx="3">
                  <c:v>BARCELONA</c:v>
                </c:pt>
                <c:pt idx="4">
                  <c:v>SANTANDER</c:v>
                </c:pt>
                <c:pt idx="5">
                  <c:v>A CORUÑA</c:v>
                </c:pt>
                <c:pt idx="6">
                  <c:v>ALICANTE</c:v>
                </c:pt>
                <c:pt idx="7">
                  <c:v>BALEARES</c:v>
                </c:pt>
                <c:pt idx="8">
                  <c:v>ALMERIA</c:v>
                </c:pt>
                <c:pt idx="9">
                  <c:v>BAHIA DE CADIZ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51182</c:v>
                </c:pt>
                <c:pt idx="1">
                  <c:v>35450</c:v>
                </c:pt>
                <c:pt idx="2">
                  <c:v>10451</c:v>
                </c:pt>
                <c:pt idx="3">
                  <c:v>13261</c:v>
                </c:pt>
                <c:pt idx="4">
                  <c:v>0</c:v>
                </c:pt>
                <c:pt idx="5">
                  <c:v>538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CEUTA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94744</c:v>
                </c:pt>
                <c:pt idx="1">
                  <c:v>57474</c:v>
                </c:pt>
                <c:pt idx="2">
                  <c:v>46430</c:v>
                </c:pt>
                <c:pt idx="3">
                  <c:v>26931</c:v>
                </c:pt>
                <c:pt idx="4">
                  <c:v>11716</c:v>
                </c:pt>
                <c:pt idx="5">
                  <c:v>10714</c:v>
                </c:pt>
                <c:pt idx="6">
                  <c:v>10010</c:v>
                </c:pt>
                <c:pt idx="7">
                  <c:v>5912</c:v>
                </c:pt>
                <c:pt idx="8">
                  <c:v>5777</c:v>
                </c:pt>
                <c:pt idx="9">
                  <c:v>2886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CEUTA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84316</c:v>
                </c:pt>
                <c:pt idx="1">
                  <c:v>36832</c:v>
                </c:pt>
                <c:pt idx="2">
                  <c:v>42268</c:v>
                </c:pt>
                <c:pt idx="3">
                  <c:v>26534</c:v>
                </c:pt>
                <c:pt idx="4">
                  <c:v>11862</c:v>
                </c:pt>
                <c:pt idx="5">
                  <c:v>9096</c:v>
                </c:pt>
                <c:pt idx="6">
                  <c:v>6437</c:v>
                </c:pt>
                <c:pt idx="7">
                  <c:v>5260</c:v>
                </c:pt>
                <c:pt idx="8">
                  <c:v>3718</c:v>
                </c:pt>
                <c:pt idx="9">
                  <c:v>3096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2115</c:v>
                </c:pt>
                <c:pt idx="1">
                  <c:v>1520</c:v>
                </c:pt>
                <c:pt idx="2">
                  <c:v>1214</c:v>
                </c:pt>
                <c:pt idx="3">
                  <c:v>975</c:v>
                </c:pt>
                <c:pt idx="4">
                  <c:v>723</c:v>
                </c:pt>
                <c:pt idx="5">
                  <c:v>697</c:v>
                </c:pt>
                <c:pt idx="6">
                  <c:v>579</c:v>
                </c:pt>
                <c:pt idx="7">
                  <c:v>289</c:v>
                </c:pt>
                <c:pt idx="8">
                  <c:v>241</c:v>
                </c:pt>
                <c:pt idx="9">
                  <c:v>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1980</c:v>
                </c:pt>
                <c:pt idx="1">
                  <c:v>1466</c:v>
                </c:pt>
                <c:pt idx="2">
                  <c:v>1081</c:v>
                </c:pt>
                <c:pt idx="3">
                  <c:v>898</c:v>
                </c:pt>
                <c:pt idx="4">
                  <c:v>670</c:v>
                </c:pt>
                <c:pt idx="5">
                  <c:v>664</c:v>
                </c:pt>
                <c:pt idx="6">
                  <c:v>514</c:v>
                </c:pt>
                <c:pt idx="7">
                  <c:v>262</c:v>
                </c:pt>
                <c:pt idx="8">
                  <c:v>247</c:v>
                </c:pt>
                <c:pt idx="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21882276</c:v>
                </c:pt>
                <c:pt idx="1">
                  <c:v>16754041</c:v>
                </c:pt>
                <c:pt idx="2">
                  <c:v>15122916</c:v>
                </c:pt>
                <c:pt idx="3">
                  <c:v>14572591</c:v>
                </c:pt>
                <c:pt idx="4">
                  <c:v>12275254</c:v>
                </c:pt>
                <c:pt idx="5">
                  <c:v>8436166</c:v>
                </c:pt>
                <c:pt idx="6">
                  <c:v>6432754</c:v>
                </c:pt>
                <c:pt idx="7">
                  <c:v>3991356</c:v>
                </c:pt>
                <c:pt idx="8">
                  <c:v>3653317</c:v>
                </c:pt>
                <c:pt idx="9">
                  <c:v>3173543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19218538</c:v>
                </c:pt>
                <c:pt idx="1">
                  <c:v>14996899</c:v>
                </c:pt>
                <c:pt idx="2">
                  <c:v>14009056</c:v>
                </c:pt>
                <c:pt idx="3">
                  <c:v>11353672</c:v>
                </c:pt>
                <c:pt idx="4">
                  <c:v>10325425</c:v>
                </c:pt>
                <c:pt idx="5">
                  <c:v>7359133</c:v>
                </c:pt>
                <c:pt idx="6">
                  <c:v>5601577</c:v>
                </c:pt>
                <c:pt idx="7">
                  <c:v>3659957</c:v>
                </c:pt>
                <c:pt idx="8">
                  <c:v>3716928</c:v>
                </c:pt>
                <c:pt idx="9">
                  <c:v>2740665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#N/A</c:v>
                </c:pt>
                <c:pt idx="3">
                  <c:v>BARCELONA</c:v>
                </c:pt>
                <c:pt idx="4">
                  <c:v>#N/A</c:v>
                </c:pt>
                <c:pt idx="5">
                  <c:v>A CORUÑA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32</c:v>
                </c:pt>
                <c:pt idx="1">
                  <c:v>30</c:v>
                </c:pt>
                <c:pt idx="2">
                  <c:v>#N/A</c:v>
                </c:pt>
                <c:pt idx="3">
                  <c:v>9</c:v>
                </c:pt>
                <c:pt idx="4">
                  <c:v>#N/A</c:v>
                </c:pt>
                <c:pt idx="5">
                  <c:v>2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#N/A</c:v>
                </c:pt>
                <c:pt idx="3">
                  <c:v>BARCELONA</c:v>
                </c:pt>
                <c:pt idx="4">
                  <c:v>#N/A</c:v>
                </c:pt>
                <c:pt idx="5">
                  <c:v>A CORUÑA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29</c:v>
                </c:pt>
                <c:pt idx="1">
                  <c:v>29</c:v>
                </c:pt>
                <c:pt idx="2">
                  <c:v>#N/A</c:v>
                </c:pt>
                <c:pt idx="3">
                  <c:v>7</c:v>
                </c:pt>
                <c:pt idx="4">
                  <c:v>#N/A</c:v>
                </c:pt>
                <c:pt idx="5">
                  <c:v>1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36</v>
      </c>
    </row>
    <row r="4" spans="1:9" x14ac:dyDescent="0.25">
      <c r="F4" s="77"/>
      <c r="G4" s="77"/>
      <c r="I4" s="78">
        <v>39532</v>
      </c>
    </row>
    <row r="6" spans="1:9" x14ac:dyDescent="0.25">
      <c r="A6" s="79" t="s">
        <v>39</v>
      </c>
      <c r="B6" s="80"/>
      <c r="C6" s="80"/>
      <c r="D6" s="81" t="s">
        <v>92</v>
      </c>
      <c r="E6" s="82"/>
      <c r="F6" s="81" t="s">
        <v>37</v>
      </c>
      <c r="G6" s="82"/>
      <c r="H6" s="81" t="s">
        <v>38</v>
      </c>
      <c r="I6" s="82"/>
    </row>
    <row r="7" spans="1:9" x14ac:dyDescent="0.25">
      <c r="A7" s="83"/>
      <c r="B7" s="83"/>
      <c r="C7" s="83"/>
      <c r="D7" s="84">
        <v>2007</v>
      </c>
      <c r="E7" s="84">
        <v>2008</v>
      </c>
      <c r="F7" s="84">
        <v>2007</v>
      </c>
      <c r="G7" s="84">
        <v>2008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11673347</v>
      </c>
      <c r="E8" s="87">
        <v>13802231</v>
      </c>
      <c r="F8" s="87">
        <v>11673347</v>
      </c>
      <c r="G8" s="87">
        <v>13802231</v>
      </c>
      <c r="H8" s="87">
        <v>2128884</v>
      </c>
      <c r="I8" s="88">
        <f>((G8*100/F8)-100)</f>
        <v>18.237134559608307</v>
      </c>
    </row>
    <row r="9" spans="1:9" x14ac:dyDescent="0.25">
      <c r="A9" s="89"/>
      <c r="B9" s="90"/>
      <c r="C9" s="86" t="s">
        <v>15</v>
      </c>
      <c r="D9" s="87">
        <v>8518697</v>
      </c>
      <c r="E9" s="87">
        <v>9458938</v>
      </c>
      <c r="F9" s="87">
        <v>8518697</v>
      </c>
      <c r="G9" s="87">
        <v>9458938</v>
      </c>
      <c r="H9" s="87">
        <v>940241</v>
      </c>
      <c r="I9" s="88">
        <f t="shared" ref="I9:I19" si="0">((G9*100/F9)-100)</f>
        <v>11.037380482015024</v>
      </c>
    </row>
    <row r="10" spans="1:9" x14ac:dyDescent="0.25">
      <c r="A10" s="89"/>
      <c r="B10" s="85" t="s">
        <v>16</v>
      </c>
      <c r="C10" s="86" t="s">
        <v>17</v>
      </c>
      <c r="D10" s="87">
        <v>4644615</v>
      </c>
      <c r="E10" s="87">
        <v>4782904</v>
      </c>
      <c r="F10" s="87">
        <v>4644615</v>
      </c>
      <c r="G10" s="87">
        <v>4782904</v>
      </c>
      <c r="H10" s="87">
        <v>138289</v>
      </c>
      <c r="I10" s="88">
        <f t="shared" si="0"/>
        <v>2.9774050163468928</v>
      </c>
    </row>
    <row r="11" spans="1:9" x14ac:dyDescent="0.25">
      <c r="A11" s="89"/>
      <c r="B11" s="89"/>
      <c r="C11" s="86" t="s">
        <v>18</v>
      </c>
      <c r="D11" s="87">
        <v>10413929</v>
      </c>
      <c r="E11" s="87">
        <v>11588203</v>
      </c>
      <c r="F11" s="87">
        <v>10413929</v>
      </c>
      <c r="G11" s="87">
        <v>11588203</v>
      </c>
      <c r="H11" s="87">
        <v>1174274</v>
      </c>
      <c r="I11" s="88">
        <f t="shared" si="0"/>
        <v>11.275993911615871</v>
      </c>
    </row>
    <row r="12" spans="1:9" x14ac:dyDescent="0.25">
      <c r="A12" s="90"/>
      <c r="B12" s="90"/>
      <c r="C12" s="86" t="s">
        <v>2</v>
      </c>
      <c r="D12" s="87">
        <v>15058544</v>
      </c>
      <c r="E12" s="87">
        <v>16371107</v>
      </c>
      <c r="F12" s="87">
        <v>15058544</v>
      </c>
      <c r="G12" s="87">
        <v>16371107</v>
      </c>
      <c r="H12" s="87">
        <v>1312563</v>
      </c>
      <c r="I12" s="88">
        <f t="shared" si="0"/>
        <v>8.7164004700587299</v>
      </c>
    </row>
    <row r="13" spans="1:9" x14ac:dyDescent="0.25">
      <c r="A13" s="91"/>
      <c r="B13" s="91"/>
      <c r="C13" s="92" t="s">
        <v>2</v>
      </c>
      <c r="D13" s="93">
        <v>35250588</v>
      </c>
      <c r="E13" s="93">
        <v>39632276</v>
      </c>
      <c r="F13" s="93">
        <v>35250588</v>
      </c>
      <c r="G13" s="93">
        <v>39632276</v>
      </c>
      <c r="H13" s="93">
        <v>4381688</v>
      </c>
      <c r="I13" s="94">
        <f t="shared" si="0"/>
        <v>12.43011322250851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13657</v>
      </c>
      <c r="E14" s="87">
        <v>12113</v>
      </c>
      <c r="F14" s="87">
        <v>13657</v>
      </c>
      <c r="G14" s="87">
        <v>12113</v>
      </c>
      <c r="H14" s="87">
        <v>-1544</v>
      </c>
      <c r="I14" s="88">
        <f t="shared" si="0"/>
        <v>-11.305557589514535</v>
      </c>
    </row>
    <row r="15" spans="1:9" x14ac:dyDescent="0.25">
      <c r="A15" s="89"/>
      <c r="B15" s="85" t="s">
        <v>7</v>
      </c>
      <c r="C15" s="86" t="s">
        <v>8</v>
      </c>
      <c r="D15" s="87">
        <v>609941</v>
      </c>
      <c r="E15" s="87">
        <v>600628</v>
      </c>
      <c r="F15" s="87">
        <v>609941</v>
      </c>
      <c r="G15" s="87">
        <v>600628</v>
      </c>
      <c r="H15" s="87">
        <v>-9313</v>
      </c>
      <c r="I15" s="88">
        <f t="shared" si="0"/>
        <v>-1.52686899224679</v>
      </c>
    </row>
    <row r="16" spans="1:9" x14ac:dyDescent="0.25">
      <c r="A16" s="89"/>
      <c r="B16" s="90"/>
      <c r="C16" s="86" t="s">
        <v>9</v>
      </c>
      <c r="D16" s="87">
        <v>229430</v>
      </c>
      <c r="E16" s="87">
        <v>202685</v>
      </c>
      <c r="F16" s="87">
        <v>229430</v>
      </c>
      <c r="G16" s="87">
        <v>202685</v>
      </c>
      <c r="H16" s="87">
        <v>-26745</v>
      </c>
      <c r="I16" s="88">
        <f t="shared" si="0"/>
        <v>-11.657150329076401</v>
      </c>
    </row>
    <row r="17" spans="1:9" x14ac:dyDescent="0.25">
      <c r="A17" s="90"/>
      <c r="B17" s="95" t="s">
        <v>10</v>
      </c>
      <c r="C17" s="86" t="s">
        <v>11</v>
      </c>
      <c r="D17" s="87">
        <v>194906</v>
      </c>
      <c r="E17" s="87">
        <v>292922</v>
      </c>
      <c r="F17" s="87">
        <v>194906</v>
      </c>
      <c r="G17" s="87">
        <v>292922</v>
      </c>
      <c r="H17" s="87">
        <v>98016</v>
      </c>
      <c r="I17" s="88">
        <f t="shared" si="0"/>
        <v>50.288857192698032</v>
      </c>
    </row>
    <row r="18" spans="1:9" x14ac:dyDescent="0.25">
      <c r="A18" s="96"/>
      <c r="B18" s="96"/>
      <c r="C18" s="92" t="s">
        <v>2</v>
      </c>
      <c r="D18" s="93">
        <v>1047934</v>
      </c>
      <c r="E18" s="93">
        <v>1108348</v>
      </c>
      <c r="F18" s="93">
        <v>1047934</v>
      </c>
      <c r="G18" s="93">
        <v>1108348</v>
      </c>
      <c r="H18" s="93">
        <v>60414</v>
      </c>
      <c r="I18" s="94">
        <f t="shared" si="0"/>
        <v>5.765057723100881</v>
      </c>
    </row>
    <row r="19" spans="1:9" x14ac:dyDescent="0.25">
      <c r="A19" s="97"/>
      <c r="B19" s="97"/>
      <c r="C19" s="98" t="s">
        <v>1</v>
      </c>
      <c r="D19" s="99">
        <f>+D13+D18</f>
        <v>36298522</v>
      </c>
      <c r="E19" s="99">
        <f t="shared" ref="E19:G19" si="1">+E13+E18</f>
        <v>40740624</v>
      </c>
      <c r="F19" s="99">
        <f t="shared" si="1"/>
        <v>36298522</v>
      </c>
      <c r="G19" s="99">
        <f t="shared" si="1"/>
        <v>40740624</v>
      </c>
      <c r="H19" s="99">
        <f t="shared" ref="H19" si="2">G19-F19</f>
        <v>4442102</v>
      </c>
      <c r="I19" s="100">
        <f t="shared" si="0"/>
        <v>12.23769386533148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6704125</v>
      </c>
      <c r="E21" s="87">
        <v>7890353</v>
      </c>
      <c r="F21" s="87">
        <v>6704125</v>
      </c>
      <c r="G21" s="87">
        <v>7890353</v>
      </c>
      <c r="H21" s="87">
        <v>1186228</v>
      </c>
      <c r="I21" s="88">
        <f t="shared" ref="I21:I31" si="3">((G21*100/F21)-100)</f>
        <v>17.694001827233237</v>
      </c>
    </row>
    <row r="22" spans="1:9" x14ac:dyDescent="0.25">
      <c r="A22" s="89"/>
      <c r="B22" s="90"/>
      <c r="C22" s="86" t="s">
        <v>22</v>
      </c>
      <c r="D22" s="87">
        <v>5976050</v>
      </c>
      <c r="E22" s="87">
        <v>7290152</v>
      </c>
      <c r="F22" s="87">
        <v>5976050</v>
      </c>
      <c r="G22" s="87">
        <v>7290152</v>
      </c>
      <c r="H22" s="87">
        <v>1314102</v>
      </c>
      <c r="I22" s="88">
        <f t="shared" si="3"/>
        <v>21.989474652989855</v>
      </c>
    </row>
    <row r="23" spans="1:9" x14ac:dyDescent="0.25">
      <c r="A23" s="89"/>
      <c r="B23" s="95" t="s">
        <v>23</v>
      </c>
      <c r="C23" s="86" t="s">
        <v>24</v>
      </c>
      <c r="D23" s="87">
        <v>3468723</v>
      </c>
      <c r="E23" s="87">
        <v>3521931</v>
      </c>
      <c r="F23" s="87">
        <v>3468723</v>
      </c>
      <c r="G23" s="87">
        <v>3521931</v>
      </c>
      <c r="H23" s="87">
        <v>53208</v>
      </c>
      <c r="I23" s="88">
        <f t="shared" si="3"/>
        <v>1.533936264152544</v>
      </c>
    </row>
    <row r="24" spans="1:9" x14ac:dyDescent="0.25">
      <c r="A24" s="89"/>
      <c r="B24" s="85" t="s">
        <v>25</v>
      </c>
      <c r="C24" s="86" t="s">
        <v>26</v>
      </c>
      <c r="D24" s="87">
        <v>991321.5</v>
      </c>
      <c r="E24" s="87">
        <v>1052613.5</v>
      </c>
      <c r="F24" s="87">
        <v>991321.5</v>
      </c>
      <c r="G24" s="87">
        <v>1052613.5</v>
      </c>
      <c r="H24" s="87">
        <v>61292</v>
      </c>
      <c r="I24" s="88">
        <f t="shared" si="3"/>
        <v>6.182857932567785</v>
      </c>
    </row>
    <row r="25" spans="1:9" x14ac:dyDescent="0.25">
      <c r="A25" s="89"/>
      <c r="B25" s="89"/>
      <c r="C25" s="86" t="s">
        <v>21</v>
      </c>
      <c r="D25" s="87">
        <v>505281</v>
      </c>
      <c r="E25" s="87">
        <v>554487.5</v>
      </c>
      <c r="F25" s="87">
        <v>505281</v>
      </c>
      <c r="G25" s="87">
        <v>554487.5</v>
      </c>
      <c r="H25" s="87">
        <v>49206.5</v>
      </c>
      <c r="I25" s="88">
        <f t="shared" si="3"/>
        <v>9.7384425695801013</v>
      </c>
    </row>
    <row r="26" spans="1:9" x14ac:dyDescent="0.25">
      <c r="A26" s="89"/>
      <c r="B26" s="85" t="s">
        <v>27</v>
      </c>
      <c r="C26" s="86" t="s">
        <v>28</v>
      </c>
      <c r="D26" s="87">
        <v>1270763</v>
      </c>
      <c r="E26" s="87">
        <v>1356660</v>
      </c>
      <c r="F26" s="87">
        <v>1270763</v>
      </c>
      <c r="G26" s="87">
        <v>1356660</v>
      </c>
      <c r="H26" s="87">
        <v>85897</v>
      </c>
      <c r="I26" s="88">
        <f t="shared" si="3"/>
        <v>6.7594822952824387</v>
      </c>
    </row>
    <row r="27" spans="1:9" x14ac:dyDescent="0.25">
      <c r="A27" s="89"/>
      <c r="B27" s="90"/>
      <c r="C27" s="86" t="s">
        <v>29</v>
      </c>
      <c r="D27" s="87">
        <v>117614</v>
      </c>
      <c r="E27" s="87">
        <v>178194</v>
      </c>
      <c r="F27" s="87">
        <v>117614</v>
      </c>
      <c r="G27" s="87">
        <v>178194</v>
      </c>
      <c r="H27" s="87">
        <v>60580</v>
      </c>
      <c r="I27" s="88">
        <f t="shared" si="3"/>
        <v>51.507473600081624</v>
      </c>
    </row>
    <row r="28" spans="1:9" x14ac:dyDescent="0.25">
      <c r="A28" s="89"/>
      <c r="B28" s="95" t="s">
        <v>30</v>
      </c>
      <c r="C28" s="86" t="s">
        <v>31</v>
      </c>
      <c r="D28" s="87">
        <v>235712</v>
      </c>
      <c r="E28" s="87">
        <v>276771</v>
      </c>
      <c r="F28" s="87">
        <v>235712</v>
      </c>
      <c r="G28" s="87">
        <v>276771</v>
      </c>
      <c r="H28" s="87">
        <v>41059</v>
      </c>
      <c r="I28" s="88">
        <f t="shared" si="3"/>
        <v>17.419138609828948</v>
      </c>
    </row>
    <row r="29" spans="1:9" x14ac:dyDescent="0.25">
      <c r="A29" s="89"/>
      <c r="B29" s="85" t="s">
        <v>32</v>
      </c>
      <c r="C29" s="86" t="s">
        <v>33</v>
      </c>
      <c r="D29" s="87">
        <v>9753</v>
      </c>
      <c r="E29" s="87">
        <v>10379</v>
      </c>
      <c r="F29" s="87">
        <v>9753</v>
      </c>
      <c r="G29" s="87">
        <v>10379</v>
      </c>
      <c r="H29" s="87">
        <v>626</v>
      </c>
      <c r="I29" s="88">
        <f t="shared" si="3"/>
        <v>6.4185378857787327</v>
      </c>
    </row>
    <row r="30" spans="1:9" x14ac:dyDescent="0.25">
      <c r="A30" s="89"/>
      <c r="B30" s="89"/>
      <c r="C30" s="86" t="s">
        <v>34</v>
      </c>
      <c r="D30" s="87">
        <v>112273185</v>
      </c>
      <c r="E30" s="87">
        <v>127411004</v>
      </c>
      <c r="F30" s="87">
        <v>112273185</v>
      </c>
      <c r="G30" s="87">
        <v>127411004</v>
      </c>
      <c r="H30" s="87">
        <v>15137819</v>
      </c>
      <c r="I30" s="88">
        <f t="shared" si="3"/>
        <v>13.483022682575537</v>
      </c>
    </row>
    <row r="31" spans="1:9" x14ac:dyDescent="0.25">
      <c r="A31" s="102"/>
      <c r="B31" s="103"/>
      <c r="C31" s="86" t="s">
        <v>35</v>
      </c>
      <c r="D31" s="87">
        <v>78</v>
      </c>
      <c r="E31" s="87">
        <v>89</v>
      </c>
      <c r="F31" s="87">
        <v>78</v>
      </c>
      <c r="G31" s="87">
        <v>89</v>
      </c>
      <c r="H31" s="87">
        <v>11</v>
      </c>
      <c r="I31" s="88">
        <f t="shared" si="3"/>
        <v>14.102564102564102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1140976</v>
      </c>
      <c r="C7" s="37">
        <v>1086621</v>
      </c>
      <c r="D7" s="37">
        <v>1140976</v>
      </c>
      <c r="E7" s="37">
        <v>1086621</v>
      </c>
      <c r="F7" s="10">
        <f>((E7*100)/D7)-100</f>
        <v>-4.7639038857960259</v>
      </c>
      <c r="G7" s="1"/>
      <c r="H7" s="1"/>
      <c r="I7" s="1"/>
    </row>
    <row r="8" spans="1:12" x14ac:dyDescent="0.25">
      <c r="A8" s="11" t="s">
        <v>42</v>
      </c>
      <c r="B8" s="38">
        <v>402892</v>
      </c>
      <c r="C8" s="38">
        <v>268322</v>
      </c>
      <c r="D8" s="38">
        <v>402892</v>
      </c>
      <c r="E8" s="38">
        <v>268322</v>
      </c>
      <c r="F8" s="13">
        <f t="shared" ref="F8:F35" si="0">((E8*100)/D8)-100</f>
        <v>-33.401010692691841</v>
      </c>
      <c r="G8" s="1"/>
      <c r="H8" s="1"/>
      <c r="I8" s="1"/>
    </row>
    <row r="9" spans="1:12" x14ac:dyDescent="0.25">
      <c r="A9" s="8" t="s">
        <v>43</v>
      </c>
      <c r="B9" s="37">
        <v>450527</v>
      </c>
      <c r="C9" s="37">
        <v>540214</v>
      </c>
      <c r="D9" s="37">
        <v>450527</v>
      </c>
      <c r="E9" s="37">
        <v>540214</v>
      </c>
      <c r="F9" s="10">
        <f t="shared" si="0"/>
        <v>19.907130982160893</v>
      </c>
      <c r="G9" s="1"/>
      <c r="H9" s="1"/>
      <c r="I9" s="1"/>
    </row>
    <row r="10" spans="1:12" x14ac:dyDescent="0.25">
      <c r="A10" s="11" t="s">
        <v>44</v>
      </c>
      <c r="B10" s="38">
        <v>399207</v>
      </c>
      <c r="C10" s="38">
        <v>388234</v>
      </c>
      <c r="D10" s="38">
        <v>399207</v>
      </c>
      <c r="E10" s="38">
        <v>388234</v>
      </c>
      <c r="F10" s="13">
        <f t="shared" si="0"/>
        <v>-2.7486992963550279</v>
      </c>
      <c r="G10" s="1"/>
      <c r="H10" s="1"/>
      <c r="I10" s="1"/>
    </row>
    <row r="11" spans="1:12" x14ac:dyDescent="0.25">
      <c r="A11" s="8" t="s">
        <v>45</v>
      </c>
      <c r="B11" s="37">
        <v>5669125</v>
      </c>
      <c r="C11" s="37">
        <v>6347606</v>
      </c>
      <c r="D11" s="37">
        <v>5669125</v>
      </c>
      <c r="E11" s="37">
        <v>6347606</v>
      </c>
      <c r="F11" s="10">
        <f t="shared" si="0"/>
        <v>11.968002116728769</v>
      </c>
      <c r="G11" s="1"/>
      <c r="H11" s="1"/>
      <c r="I11" s="1"/>
    </row>
    <row r="12" spans="1:12" x14ac:dyDescent="0.25">
      <c r="A12" s="11" t="s">
        <v>46</v>
      </c>
      <c r="B12" s="38">
        <v>428774</v>
      </c>
      <c r="C12" s="38">
        <v>483890</v>
      </c>
      <c r="D12" s="38">
        <v>428774</v>
      </c>
      <c r="E12" s="38">
        <v>483890</v>
      </c>
      <c r="F12" s="13">
        <f t="shared" si="0"/>
        <v>12.854324189433129</v>
      </c>
      <c r="G12" s="1"/>
      <c r="H12" s="1"/>
      <c r="I12" s="1"/>
    </row>
    <row r="13" spans="1:12" x14ac:dyDescent="0.25">
      <c r="A13" s="8" t="s">
        <v>47</v>
      </c>
      <c r="B13" s="37">
        <v>1080978</v>
      </c>
      <c r="C13" s="37">
        <v>944010</v>
      </c>
      <c r="D13" s="37">
        <v>1080978</v>
      </c>
      <c r="E13" s="37">
        <v>944010</v>
      </c>
      <c r="F13" s="10">
        <f t="shared" si="0"/>
        <v>-12.670748155836662</v>
      </c>
      <c r="G13" s="1"/>
      <c r="H13" s="1"/>
      <c r="I13" s="1"/>
    </row>
    <row r="14" spans="1:12" x14ac:dyDescent="0.25">
      <c r="A14" s="11" t="s">
        <v>48</v>
      </c>
      <c r="B14" s="38">
        <v>4162302</v>
      </c>
      <c r="C14" s="38">
        <v>4386074</v>
      </c>
      <c r="D14" s="38">
        <v>4162302</v>
      </c>
      <c r="E14" s="38">
        <v>4386074</v>
      </c>
      <c r="F14" s="13">
        <f t="shared" si="0"/>
        <v>5.3761596347405884</v>
      </c>
      <c r="G14" s="1"/>
      <c r="H14" s="1"/>
      <c r="I14" s="1"/>
    </row>
    <row r="15" spans="1:12" x14ac:dyDescent="0.25">
      <c r="A15" s="8" t="s">
        <v>49</v>
      </c>
      <c r="B15" s="37">
        <v>2739360</v>
      </c>
      <c r="C15" s="37">
        <v>2955006</v>
      </c>
      <c r="D15" s="37">
        <v>2739360</v>
      </c>
      <c r="E15" s="37">
        <v>2955006</v>
      </c>
      <c r="F15" s="10">
        <f t="shared" si="0"/>
        <v>7.8721307166637473</v>
      </c>
      <c r="G15" s="1"/>
      <c r="H15" s="1"/>
      <c r="I15" s="1"/>
    </row>
    <row r="16" spans="1:12" x14ac:dyDescent="0.25">
      <c r="A16" s="11" t="s">
        <v>50</v>
      </c>
      <c r="B16" s="38">
        <v>1658629</v>
      </c>
      <c r="C16" s="38">
        <v>2788040</v>
      </c>
      <c r="D16" s="38">
        <v>1658629</v>
      </c>
      <c r="E16" s="38">
        <v>2788040</v>
      </c>
      <c r="F16" s="13">
        <f t="shared" si="0"/>
        <v>68.093045521331163</v>
      </c>
      <c r="G16" s="1"/>
      <c r="H16" s="1"/>
      <c r="I16" s="1"/>
    </row>
    <row r="17" spans="1:9" x14ac:dyDescent="0.25">
      <c r="A17" s="8" t="s">
        <v>51</v>
      </c>
      <c r="B17" s="37">
        <v>1145910</v>
      </c>
      <c r="C17" s="37">
        <v>1202696</v>
      </c>
      <c r="D17" s="37">
        <v>1145910</v>
      </c>
      <c r="E17" s="37">
        <v>1202696</v>
      </c>
      <c r="F17" s="10">
        <f t="shared" si="0"/>
        <v>4.9555375203986358</v>
      </c>
      <c r="G17" s="1"/>
      <c r="H17" s="1"/>
      <c r="I17" s="1"/>
    </row>
    <row r="18" spans="1:9" x14ac:dyDescent="0.25">
      <c r="A18" s="11" t="s">
        <v>52</v>
      </c>
      <c r="B18" s="38">
        <v>219378</v>
      </c>
      <c r="C18" s="38">
        <v>251391</v>
      </c>
      <c r="D18" s="38">
        <v>219378</v>
      </c>
      <c r="E18" s="38">
        <v>251391</v>
      </c>
      <c r="F18" s="13">
        <f t="shared" si="0"/>
        <v>14.592620955610869</v>
      </c>
      <c r="G18" s="1"/>
      <c r="H18" s="1"/>
      <c r="I18" s="1"/>
    </row>
    <row r="19" spans="1:9" x14ac:dyDescent="0.25">
      <c r="A19" s="8" t="s">
        <v>53</v>
      </c>
      <c r="B19" s="37">
        <v>779688</v>
      </c>
      <c r="C19" s="37">
        <v>1044017</v>
      </c>
      <c r="D19" s="37">
        <v>779688</v>
      </c>
      <c r="E19" s="37">
        <v>1044017</v>
      </c>
      <c r="F19" s="10">
        <f t="shared" si="0"/>
        <v>33.901894090969733</v>
      </c>
      <c r="G19" s="1"/>
      <c r="H19" s="1"/>
      <c r="I19" s="1"/>
    </row>
    <row r="20" spans="1:9" x14ac:dyDescent="0.25">
      <c r="A20" s="11" t="s">
        <v>54</v>
      </c>
      <c r="B20" s="38">
        <v>1451376</v>
      </c>
      <c r="C20" s="38">
        <v>1617171</v>
      </c>
      <c r="D20" s="38">
        <v>1451376</v>
      </c>
      <c r="E20" s="38">
        <v>1617171</v>
      </c>
      <c r="F20" s="13">
        <f t="shared" si="0"/>
        <v>11.423297615504183</v>
      </c>
      <c r="G20" s="1"/>
      <c r="H20" s="1"/>
      <c r="I20" s="1"/>
    </row>
    <row r="21" spans="1:9" x14ac:dyDescent="0.25">
      <c r="A21" s="8" t="s">
        <v>55</v>
      </c>
      <c r="B21" s="37">
        <v>1125716</v>
      </c>
      <c r="C21" s="37">
        <v>1512158</v>
      </c>
      <c r="D21" s="37">
        <v>1125716</v>
      </c>
      <c r="E21" s="37">
        <v>1512158</v>
      </c>
      <c r="F21" s="10">
        <f t="shared" si="0"/>
        <v>34.328551783931289</v>
      </c>
      <c r="G21" s="1"/>
      <c r="H21" s="1"/>
      <c r="I21" s="1"/>
    </row>
    <row r="22" spans="1:9" x14ac:dyDescent="0.25">
      <c r="A22" s="11" t="s">
        <v>56</v>
      </c>
      <c r="B22" s="38">
        <v>2104555</v>
      </c>
      <c r="C22" s="38">
        <v>2241185</v>
      </c>
      <c r="D22" s="38">
        <v>2104555</v>
      </c>
      <c r="E22" s="38">
        <v>2241185</v>
      </c>
      <c r="F22" s="13">
        <f t="shared" si="0"/>
        <v>6.4921087830919078</v>
      </c>
      <c r="G22" s="1"/>
      <c r="H22" s="1"/>
      <c r="I22" s="1"/>
    </row>
    <row r="23" spans="1:9" x14ac:dyDescent="0.25">
      <c r="A23" s="8" t="s">
        <v>57</v>
      </c>
      <c r="B23" s="37">
        <v>503805</v>
      </c>
      <c r="C23" s="37">
        <v>678464</v>
      </c>
      <c r="D23" s="37">
        <v>503805</v>
      </c>
      <c r="E23" s="37">
        <v>678464</v>
      </c>
      <c r="F23" s="10">
        <f t="shared" si="0"/>
        <v>34.667976697333302</v>
      </c>
      <c r="G23" s="1"/>
      <c r="H23" s="1"/>
      <c r="I23" s="1"/>
    </row>
    <row r="24" spans="1:9" x14ac:dyDescent="0.25">
      <c r="A24" s="11" t="s">
        <v>58</v>
      </c>
      <c r="B24" s="38">
        <v>162687</v>
      </c>
      <c r="C24" s="38">
        <v>153672</v>
      </c>
      <c r="D24" s="38">
        <v>162687</v>
      </c>
      <c r="E24" s="38">
        <v>153672</v>
      </c>
      <c r="F24" s="13">
        <f t="shared" si="0"/>
        <v>-5.541315532279782</v>
      </c>
      <c r="G24" s="1"/>
      <c r="H24" s="1"/>
      <c r="I24" s="1"/>
    </row>
    <row r="25" spans="1:9" x14ac:dyDescent="0.25">
      <c r="A25" s="8" t="s">
        <v>59</v>
      </c>
      <c r="B25" s="37">
        <v>58332</v>
      </c>
      <c r="C25" s="37">
        <v>58875</v>
      </c>
      <c r="D25" s="37">
        <v>58332</v>
      </c>
      <c r="E25" s="37">
        <v>58875</v>
      </c>
      <c r="F25" s="10">
        <f t="shared" si="0"/>
        <v>0.93087842007817301</v>
      </c>
      <c r="G25" s="1"/>
      <c r="H25" s="1"/>
      <c r="I25" s="1"/>
    </row>
    <row r="26" spans="1:9" x14ac:dyDescent="0.25">
      <c r="A26" s="11" t="s">
        <v>60</v>
      </c>
      <c r="B26" s="38">
        <v>204473</v>
      </c>
      <c r="C26" s="38">
        <v>226461</v>
      </c>
      <c r="D26" s="38">
        <v>204473</v>
      </c>
      <c r="E26" s="38">
        <v>226461</v>
      </c>
      <c r="F26" s="13">
        <f t="shared" si="0"/>
        <v>10.753498016853086</v>
      </c>
      <c r="G26" s="1"/>
      <c r="H26" s="1"/>
      <c r="I26" s="1"/>
    </row>
    <row r="27" spans="1:9" x14ac:dyDescent="0.25">
      <c r="A27" s="8" t="s">
        <v>61</v>
      </c>
      <c r="B27" s="37">
        <v>233682</v>
      </c>
      <c r="C27" s="37">
        <v>314529</v>
      </c>
      <c r="D27" s="37">
        <v>233682</v>
      </c>
      <c r="E27" s="37">
        <v>314529</v>
      </c>
      <c r="F27" s="10">
        <f t="shared" si="0"/>
        <v>34.597016458263795</v>
      </c>
      <c r="G27" s="1"/>
      <c r="H27" s="1"/>
      <c r="I27" s="1"/>
    </row>
    <row r="28" spans="1:9" x14ac:dyDescent="0.25">
      <c r="A28" s="11" t="s">
        <v>62</v>
      </c>
      <c r="B28" s="38">
        <v>1444970</v>
      </c>
      <c r="C28" s="38">
        <v>1746344</v>
      </c>
      <c r="D28" s="38">
        <v>1444970</v>
      </c>
      <c r="E28" s="38">
        <v>1746344</v>
      </c>
      <c r="F28" s="13">
        <f t="shared" si="0"/>
        <v>20.856765192356931</v>
      </c>
      <c r="G28" s="1"/>
      <c r="H28" s="1"/>
      <c r="I28" s="1"/>
    </row>
    <row r="29" spans="1:9" x14ac:dyDescent="0.25">
      <c r="A29" s="8" t="s">
        <v>63</v>
      </c>
      <c r="B29" s="37">
        <v>463731</v>
      </c>
      <c r="C29" s="37">
        <v>529877</v>
      </c>
      <c r="D29" s="37">
        <v>463731</v>
      </c>
      <c r="E29" s="37">
        <v>529877</v>
      </c>
      <c r="F29" s="10">
        <f t="shared" si="0"/>
        <v>14.263872805570472</v>
      </c>
      <c r="G29" s="1"/>
      <c r="H29" s="1"/>
      <c r="I29" s="1"/>
    </row>
    <row r="30" spans="1:9" x14ac:dyDescent="0.25">
      <c r="A30" s="11" t="s">
        <v>64</v>
      </c>
      <c r="B30" s="38">
        <v>443194</v>
      </c>
      <c r="C30" s="38">
        <v>299611</v>
      </c>
      <c r="D30" s="38">
        <v>443194</v>
      </c>
      <c r="E30" s="38">
        <v>299611</v>
      </c>
      <c r="F30" s="13">
        <f t="shared" si="0"/>
        <v>-32.397324873531687</v>
      </c>
      <c r="G30" s="1"/>
      <c r="H30" s="1"/>
      <c r="I30" s="1"/>
    </row>
    <row r="31" spans="1:9" x14ac:dyDescent="0.25">
      <c r="A31" s="8" t="s">
        <v>65</v>
      </c>
      <c r="B31" s="37">
        <v>3289279</v>
      </c>
      <c r="C31" s="37">
        <v>3405927</v>
      </c>
      <c r="D31" s="37">
        <v>3289279</v>
      </c>
      <c r="E31" s="37">
        <v>3405927</v>
      </c>
      <c r="F31" s="10">
        <f t="shared" si="0"/>
        <v>3.5463090847568708</v>
      </c>
      <c r="G31" s="1"/>
      <c r="H31" s="1"/>
      <c r="I31" s="1"/>
    </row>
    <row r="32" spans="1:9" x14ac:dyDescent="0.25">
      <c r="A32" s="11" t="s">
        <v>66</v>
      </c>
      <c r="B32" s="38">
        <v>4017930</v>
      </c>
      <c r="C32" s="38">
        <v>4798867</v>
      </c>
      <c r="D32" s="38">
        <v>4017930</v>
      </c>
      <c r="E32" s="38">
        <v>4798867</v>
      </c>
      <c r="F32" s="13">
        <f t="shared" si="0"/>
        <v>19.436301777283333</v>
      </c>
      <c r="G32" s="1"/>
      <c r="H32" s="1"/>
      <c r="I32" s="1"/>
    </row>
    <row r="33" spans="1:9" x14ac:dyDescent="0.25">
      <c r="A33" s="8" t="s">
        <v>67</v>
      </c>
      <c r="B33" s="37">
        <v>416854</v>
      </c>
      <c r="C33" s="37">
        <v>390379</v>
      </c>
      <c r="D33" s="37">
        <v>416854</v>
      </c>
      <c r="E33" s="37">
        <v>390379</v>
      </c>
      <c r="F33" s="10">
        <f t="shared" si="0"/>
        <v>-6.3511445254213754</v>
      </c>
      <c r="G33" s="1"/>
      <c r="H33" s="1"/>
      <c r="I33" s="1"/>
    </row>
    <row r="34" spans="1:9" x14ac:dyDescent="0.25">
      <c r="A34" s="11" t="s">
        <v>68</v>
      </c>
      <c r="B34" s="38">
        <v>100192</v>
      </c>
      <c r="C34" s="38">
        <v>80983</v>
      </c>
      <c r="D34" s="38">
        <v>100192</v>
      </c>
      <c r="E34" s="38">
        <v>80983</v>
      </c>
      <c r="F34" s="13">
        <f t="shared" si="0"/>
        <v>-19.172189396358988</v>
      </c>
      <c r="G34" s="1"/>
      <c r="H34" s="1"/>
      <c r="I34" s="1"/>
    </row>
    <row r="35" spans="1:9" x14ac:dyDescent="0.25">
      <c r="A35" s="14" t="s">
        <v>69</v>
      </c>
      <c r="B35" s="15">
        <f>SUM(B7:B34)</f>
        <v>36298522</v>
      </c>
      <c r="C35" s="15">
        <f t="shared" ref="C35:E35" si="1">SUM(C7:C34)</f>
        <v>40740624</v>
      </c>
      <c r="D35" s="15">
        <f t="shared" si="1"/>
        <v>36298522</v>
      </c>
      <c r="E35" s="15">
        <f t="shared" si="1"/>
        <v>40740624</v>
      </c>
      <c r="F35" s="16">
        <f t="shared" si="0"/>
        <v>12.23769386533148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1086621</v>
      </c>
      <c r="C38" s="41">
        <f>D7</f>
        <v>1140976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6347606</v>
      </c>
      <c r="G38" s="42">
        <f>LOOKUP(E38,$A$38:$A$65,$C$38:$C$65)</f>
        <v>5669125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268322</v>
      </c>
      <c r="C39" s="41">
        <f t="shared" ref="C39:C65" si="5">D8</f>
        <v>402892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4798867</v>
      </c>
      <c r="G39" s="42">
        <f t="shared" ref="G39:G65" si="8">LOOKUP(E39,$A$38:$A$65,$C$38:$C$65)</f>
        <v>4017930</v>
      </c>
    </row>
    <row r="40" spans="1:9" x14ac:dyDescent="0.25">
      <c r="A40" s="42" t="str">
        <f t="shared" si="3"/>
        <v>ALMERIA</v>
      </c>
      <c r="B40" s="41">
        <f t="shared" si="4"/>
        <v>540214</v>
      </c>
      <c r="C40" s="41">
        <f t="shared" si="5"/>
        <v>450527</v>
      </c>
      <c r="D40" s="41">
        <f t="shared" si="6"/>
        <v>16</v>
      </c>
      <c r="E40" s="42" t="str">
        <f t="shared" si="2"/>
        <v>BARCELONA</v>
      </c>
      <c r="F40" s="42">
        <f t="shared" si="7"/>
        <v>4386074</v>
      </c>
      <c r="G40" s="42">
        <f t="shared" si="8"/>
        <v>4162302</v>
      </c>
    </row>
    <row r="41" spans="1:9" x14ac:dyDescent="0.25">
      <c r="A41" s="42" t="str">
        <f t="shared" si="3"/>
        <v>AVILES</v>
      </c>
      <c r="B41" s="41">
        <f t="shared" si="4"/>
        <v>388234</v>
      </c>
      <c r="C41" s="41">
        <f t="shared" si="5"/>
        <v>399207</v>
      </c>
      <c r="D41" s="41">
        <f t="shared" si="6"/>
        <v>20</v>
      </c>
      <c r="E41" s="42" t="str">
        <f t="shared" si="2"/>
        <v>TARRAGONA</v>
      </c>
      <c r="F41" s="42">
        <f t="shared" si="7"/>
        <v>3405927</v>
      </c>
      <c r="G41" s="42">
        <f t="shared" si="8"/>
        <v>3289279</v>
      </c>
    </row>
    <row r="42" spans="1:9" x14ac:dyDescent="0.25">
      <c r="A42" s="42" t="str">
        <f t="shared" si="3"/>
        <v>BAHIA DE ALGECIRAS</v>
      </c>
      <c r="B42" s="41">
        <f t="shared" si="4"/>
        <v>6347606</v>
      </c>
      <c r="C42" s="41">
        <f t="shared" si="5"/>
        <v>5669125</v>
      </c>
      <c r="D42" s="41">
        <f t="shared" si="6"/>
        <v>1</v>
      </c>
      <c r="E42" s="42" t="str">
        <f t="shared" si="2"/>
        <v>BILBAO</v>
      </c>
      <c r="F42" s="42">
        <f t="shared" si="7"/>
        <v>2955006</v>
      </c>
      <c r="G42" s="42">
        <f t="shared" si="8"/>
        <v>2739360</v>
      </c>
    </row>
    <row r="43" spans="1:9" x14ac:dyDescent="0.25">
      <c r="A43" s="42" t="str">
        <f t="shared" si="3"/>
        <v>BAHIA DE CADIZ</v>
      </c>
      <c r="B43" s="41">
        <f t="shared" si="4"/>
        <v>483890</v>
      </c>
      <c r="C43" s="41">
        <f t="shared" si="5"/>
        <v>428774</v>
      </c>
      <c r="D43" s="41">
        <f t="shared" si="6"/>
        <v>18</v>
      </c>
      <c r="E43" s="42" t="str">
        <f t="shared" si="2"/>
        <v>CARTAGENA</v>
      </c>
      <c r="F43" s="42">
        <f t="shared" si="7"/>
        <v>2788040</v>
      </c>
      <c r="G43" s="42">
        <f t="shared" si="8"/>
        <v>1658629</v>
      </c>
    </row>
    <row r="44" spans="1:9" x14ac:dyDescent="0.25">
      <c r="A44" s="42" t="str">
        <f t="shared" si="3"/>
        <v>BALEARES</v>
      </c>
      <c r="B44" s="41">
        <f t="shared" si="4"/>
        <v>944010</v>
      </c>
      <c r="C44" s="41">
        <f t="shared" si="5"/>
        <v>1080978</v>
      </c>
      <c r="D44" s="41">
        <f t="shared" si="6"/>
        <v>14</v>
      </c>
      <c r="E44" s="42" t="str">
        <f t="shared" si="2"/>
        <v>LAS PALMAS</v>
      </c>
      <c r="F44" s="42">
        <f t="shared" si="7"/>
        <v>2241185</v>
      </c>
      <c r="G44" s="42">
        <f t="shared" si="8"/>
        <v>2104555</v>
      </c>
    </row>
    <row r="45" spans="1:9" x14ac:dyDescent="0.25">
      <c r="A45" s="42" t="str">
        <f t="shared" si="3"/>
        <v>BARCELONA</v>
      </c>
      <c r="B45" s="41">
        <f t="shared" si="4"/>
        <v>4386074</v>
      </c>
      <c r="C45" s="41">
        <f t="shared" si="5"/>
        <v>4162302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1746344</v>
      </c>
      <c r="G45" s="42">
        <f t="shared" si="8"/>
        <v>1444970</v>
      </c>
    </row>
    <row r="46" spans="1:9" x14ac:dyDescent="0.25">
      <c r="A46" s="42" t="str">
        <f t="shared" si="3"/>
        <v>BILBAO</v>
      </c>
      <c r="B46" s="41">
        <f t="shared" si="4"/>
        <v>2955006</v>
      </c>
      <c r="C46" s="41">
        <f t="shared" si="5"/>
        <v>2739360</v>
      </c>
      <c r="D46" s="41">
        <f t="shared" si="6"/>
        <v>5</v>
      </c>
      <c r="E46" s="42" t="str">
        <f t="shared" si="2"/>
        <v>GIJON</v>
      </c>
      <c r="F46" s="42">
        <f t="shared" si="7"/>
        <v>1617171</v>
      </c>
      <c r="G46" s="42">
        <f t="shared" si="8"/>
        <v>1451376</v>
      </c>
    </row>
    <row r="47" spans="1:9" x14ac:dyDescent="0.25">
      <c r="A47" s="42" t="str">
        <f t="shared" si="3"/>
        <v>CARTAGENA</v>
      </c>
      <c r="B47" s="41">
        <f t="shared" si="4"/>
        <v>2788040</v>
      </c>
      <c r="C47" s="41">
        <f t="shared" si="5"/>
        <v>1658629</v>
      </c>
      <c r="D47" s="41">
        <f t="shared" si="6"/>
        <v>6</v>
      </c>
      <c r="E47" s="42" t="str">
        <f t="shared" si="2"/>
        <v>HUELVA</v>
      </c>
      <c r="F47" s="42">
        <f t="shared" si="7"/>
        <v>1512158</v>
      </c>
      <c r="G47" s="42">
        <f t="shared" si="8"/>
        <v>1125716</v>
      </c>
    </row>
    <row r="48" spans="1:9" x14ac:dyDescent="0.25">
      <c r="A48" s="42" t="str">
        <f t="shared" si="3"/>
        <v>CASTELLON</v>
      </c>
      <c r="B48" s="41">
        <f t="shared" si="4"/>
        <v>1202696</v>
      </c>
      <c r="C48" s="41">
        <f t="shared" si="5"/>
        <v>1145910</v>
      </c>
      <c r="D48" s="41">
        <f t="shared" si="6"/>
        <v>11</v>
      </c>
      <c r="E48" s="42" t="str">
        <f t="shared" si="2"/>
        <v>CASTELLON</v>
      </c>
      <c r="F48" s="42">
        <f t="shared" si="7"/>
        <v>1202696</v>
      </c>
      <c r="G48" s="42">
        <f t="shared" si="8"/>
        <v>1145910</v>
      </c>
    </row>
    <row r="49" spans="1:7" x14ac:dyDescent="0.25">
      <c r="A49" s="42" t="str">
        <f t="shared" si="3"/>
        <v>CEUTA</v>
      </c>
      <c r="B49" s="41">
        <f t="shared" si="4"/>
        <v>251391</v>
      </c>
      <c r="C49" s="41">
        <f t="shared" si="5"/>
        <v>219378</v>
      </c>
      <c r="D49" s="41">
        <f t="shared" si="6"/>
        <v>24</v>
      </c>
      <c r="E49" s="42" t="str">
        <f t="shared" si="2"/>
        <v>A CORUÑA</v>
      </c>
      <c r="F49" s="42">
        <f t="shared" si="7"/>
        <v>1086621</v>
      </c>
      <c r="G49" s="42">
        <f t="shared" si="8"/>
        <v>1140976</v>
      </c>
    </row>
    <row r="50" spans="1:7" x14ac:dyDescent="0.25">
      <c r="A50" s="42" t="str">
        <f t="shared" si="3"/>
        <v>FERROL-SAN CIBRAO</v>
      </c>
      <c r="B50" s="41">
        <f t="shared" si="4"/>
        <v>1044017</v>
      </c>
      <c r="C50" s="41">
        <f t="shared" si="5"/>
        <v>779688</v>
      </c>
      <c r="D50" s="41">
        <f t="shared" si="6"/>
        <v>13</v>
      </c>
      <c r="E50" s="42" t="str">
        <f t="shared" si="2"/>
        <v>FERROL-SAN CIBRAO</v>
      </c>
      <c r="F50" s="42">
        <f t="shared" si="7"/>
        <v>1044017</v>
      </c>
      <c r="G50" s="42">
        <f t="shared" si="8"/>
        <v>779688</v>
      </c>
    </row>
    <row r="51" spans="1:7" x14ac:dyDescent="0.25">
      <c r="A51" s="42" t="str">
        <f t="shared" si="3"/>
        <v>GIJON</v>
      </c>
      <c r="B51" s="41">
        <f t="shared" si="4"/>
        <v>1617171</v>
      </c>
      <c r="C51" s="41">
        <f t="shared" si="5"/>
        <v>1451376</v>
      </c>
      <c r="D51" s="41">
        <f t="shared" si="6"/>
        <v>9</v>
      </c>
      <c r="E51" s="42" t="str">
        <f t="shared" si="2"/>
        <v>BALEARES</v>
      </c>
      <c r="F51" s="42">
        <f t="shared" si="7"/>
        <v>944010</v>
      </c>
      <c r="G51" s="42">
        <f t="shared" si="8"/>
        <v>1080978</v>
      </c>
    </row>
    <row r="52" spans="1:7" x14ac:dyDescent="0.25">
      <c r="A52" s="42" t="str">
        <f t="shared" si="3"/>
        <v>HUELVA</v>
      </c>
      <c r="B52" s="41">
        <f t="shared" si="4"/>
        <v>1512158</v>
      </c>
      <c r="C52" s="41">
        <f t="shared" si="5"/>
        <v>1125716</v>
      </c>
      <c r="D52" s="41">
        <f t="shared" si="6"/>
        <v>10</v>
      </c>
      <c r="E52" s="42" t="str">
        <f t="shared" si="2"/>
        <v>MALAGA</v>
      </c>
      <c r="F52" s="42">
        <f t="shared" si="7"/>
        <v>678464</v>
      </c>
      <c r="G52" s="42">
        <f t="shared" si="8"/>
        <v>503805</v>
      </c>
    </row>
    <row r="53" spans="1:7" x14ac:dyDescent="0.25">
      <c r="A53" s="42" t="str">
        <f t="shared" si="3"/>
        <v>LAS PALMAS</v>
      </c>
      <c r="B53" s="41">
        <f t="shared" si="4"/>
        <v>2241185</v>
      </c>
      <c r="C53" s="41">
        <f t="shared" si="5"/>
        <v>2104555</v>
      </c>
      <c r="D53" s="41">
        <f t="shared" si="6"/>
        <v>7</v>
      </c>
      <c r="E53" s="42" t="str">
        <f t="shared" si="2"/>
        <v>ALMERIA</v>
      </c>
      <c r="F53" s="42">
        <f t="shared" si="7"/>
        <v>540214</v>
      </c>
      <c r="G53" s="42">
        <f t="shared" si="8"/>
        <v>450527</v>
      </c>
    </row>
    <row r="54" spans="1:7" x14ac:dyDescent="0.25">
      <c r="A54" s="42" t="str">
        <f t="shared" si="3"/>
        <v>MALAGA</v>
      </c>
      <c r="B54" s="41">
        <f t="shared" si="4"/>
        <v>678464</v>
      </c>
      <c r="C54" s="41">
        <f t="shared" si="5"/>
        <v>503805</v>
      </c>
      <c r="D54" s="41">
        <f t="shared" si="6"/>
        <v>15</v>
      </c>
      <c r="E54" s="42" t="str">
        <f t="shared" si="2"/>
        <v>SANTANDER</v>
      </c>
      <c r="F54" s="42">
        <f t="shared" si="7"/>
        <v>529877</v>
      </c>
      <c r="G54" s="42">
        <f t="shared" si="8"/>
        <v>463731</v>
      </c>
    </row>
    <row r="55" spans="1:7" x14ac:dyDescent="0.25">
      <c r="A55" s="42" t="str">
        <f t="shared" si="3"/>
        <v>MARIN Y RIA DE PONTEVEDRA</v>
      </c>
      <c r="B55" s="41">
        <f t="shared" si="4"/>
        <v>153672</v>
      </c>
      <c r="C55" s="41">
        <f t="shared" si="5"/>
        <v>162687</v>
      </c>
      <c r="D55" s="41">
        <f t="shared" si="6"/>
        <v>26</v>
      </c>
      <c r="E55" s="42" t="str">
        <f t="shared" si="2"/>
        <v>BAHIA DE CADIZ</v>
      </c>
      <c r="F55" s="42">
        <f t="shared" si="7"/>
        <v>483890</v>
      </c>
      <c r="G55" s="42">
        <f t="shared" si="8"/>
        <v>428774</v>
      </c>
    </row>
    <row r="56" spans="1:7" x14ac:dyDescent="0.25">
      <c r="A56" s="42" t="str">
        <f t="shared" si="3"/>
        <v>MELILLA</v>
      </c>
      <c r="B56" s="41">
        <f t="shared" si="4"/>
        <v>58875</v>
      </c>
      <c r="C56" s="41">
        <f t="shared" si="5"/>
        <v>58332</v>
      </c>
      <c r="D56" s="41">
        <f t="shared" si="6"/>
        <v>28</v>
      </c>
      <c r="E56" s="42" t="str">
        <f t="shared" si="2"/>
        <v>VIGO</v>
      </c>
      <c r="F56" s="42">
        <f t="shared" si="7"/>
        <v>390379</v>
      </c>
      <c r="G56" s="42">
        <f t="shared" si="8"/>
        <v>416854</v>
      </c>
    </row>
    <row r="57" spans="1:7" x14ac:dyDescent="0.25">
      <c r="A57" s="42" t="str">
        <f t="shared" si="3"/>
        <v>MOTRIL</v>
      </c>
      <c r="B57" s="41">
        <f t="shared" si="4"/>
        <v>226461</v>
      </c>
      <c r="C57" s="41">
        <f t="shared" si="5"/>
        <v>204473</v>
      </c>
      <c r="D57" s="41">
        <f t="shared" si="6"/>
        <v>25</v>
      </c>
      <c r="E57" s="42" t="str">
        <f t="shared" si="2"/>
        <v>AVILES</v>
      </c>
      <c r="F57" s="42">
        <f t="shared" si="7"/>
        <v>388234</v>
      </c>
      <c r="G57" s="42">
        <f t="shared" si="8"/>
        <v>399207</v>
      </c>
    </row>
    <row r="58" spans="1:7" x14ac:dyDescent="0.25">
      <c r="A58" s="42" t="str">
        <f t="shared" si="3"/>
        <v>PASAIA</v>
      </c>
      <c r="B58" s="41">
        <f t="shared" si="4"/>
        <v>314529</v>
      </c>
      <c r="C58" s="41">
        <f t="shared" si="5"/>
        <v>233682</v>
      </c>
      <c r="D58" s="41">
        <f t="shared" si="6"/>
        <v>21</v>
      </c>
      <c r="E58" s="42" t="str">
        <f t="shared" si="2"/>
        <v>PASAIA</v>
      </c>
      <c r="F58" s="42">
        <f t="shared" si="7"/>
        <v>314529</v>
      </c>
      <c r="G58" s="42">
        <f t="shared" si="8"/>
        <v>233682</v>
      </c>
    </row>
    <row r="59" spans="1:7" x14ac:dyDescent="0.25">
      <c r="A59" s="42" t="str">
        <f t="shared" si="3"/>
        <v>SANTA CRUZ DE TENERIFE</v>
      </c>
      <c r="B59" s="41">
        <f t="shared" si="4"/>
        <v>1746344</v>
      </c>
      <c r="C59" s="41">
        <f t="shared" si="5"/>
        <v>1444970</v>
      </c>
      <c r="D59" s="41">
        <f t="shared" si="6"/>
        <v>8</v>
      </c>
      <c r="E59" s="42" t="str">
        <f t="shared" si="2"/>
        <v>SEVILLA</v>
      </c>
      <c r="F59" s="42">
        <f t="shared" si="7"/>
        <v>299611</v>
      </c>
      <c r="G59" s="42">
        <f t="shared" si="8"/>
        <v>443194</v>
      </c>
    </row>
    <row r="60" spans="1:7" x14ac:dyDescent="0.25">
      <c r="A60" s="42" t="str">
        <f t="shared" si="3"/>
        <v>SANTANDER</v>
      </c>
      <c r="B60" s="41">
        <f t="shared" si="4"/>
        <v>529877</v>
      </c>
      <c r="C60" s="41">
        <f t="shared" si="5"/>
        <v>463731</v>
      </c>
      <c r="D60" s="41">
        <f t="shared" si="6"/>
        <v>17</v>
      </c>
      <c r="E60" s="42" t="str">
        <f t="shared" si="2"/>
        <v>ALICANTE</v>
      </c>
      <c r="F60" s="42">
        <f t="shared" si="7"/>
        <v>268322</v>
      </c>
      <c r="G60" s="42">
        <f t="shared" si="8"/>
        <v>402892</v>
      </c>
    </row>
    <row r="61" spans="1:7" x14ac:dyDescent="0.25">
      <c r="A61" s="42" t="str">
        <f t="shared" si="3"/>
        <v>SEVILLA</v>
      </c>
      <c r="B61" s="41">
        <f t="shared" si="4"/>
        <v>299611</v>
      </c>
      <c r="C61" s="41">
        <f t="shared" si="5"/>
        <v>443194</v>
      </c>
      <c r="D61" s="41">
        <f t="shared" si="6"/>
        <v>22</v>
      </c>
      <c r="E61" s="42" t="str">
        <f t="shared" si="2"/>
        <v>CEUTA</v>
      </c>
      <c r="F61" s="42">
        <f t="shared" si="7"/>
        <v>251391</v>
      </c>
      <c r="G61" s="42">
        <f t="shared" si="8"/>
        <v>219378</v>
      </c>
    </row>
    <row r="62" spans="1:7" x14ac:dyDescent="0.25">
      <c r="A62" s="42" t="str">
        <f t="shared" si="3"/>
        <v>TARRAGONA</v>
      </c>
      <c r="B62" s="41">
        <f t="shared" si="4"/>
        <v>3405927</v>
      </c>
      <c r="C62" s="41">
        <f t="shared" si="5"/>
        <v>3289279</v>
      </c>
      <c r="D62" s="41">
        <f t="shared" si="6"/>
        <v>4</v>
      </c>
      <c r="E62" s="42" t="str">
        <f t="shared" si="2"/>
        <v>MOTRIL</v>
      </c>
      <c r="F62" s="42">
        <f t="shared" si="7"/>
        <v>226461</v>
      </c>
      <c r="G62" s="42">
        <f t="shared" si="8"/>
        <v>204473</v>
      </c>
    </row>
    <row r="63" spans="1:7" x14ac:dyDescent="0.25">
      <c r="A63" s="42" t="str">
        <f t="shared" si="3"/>
        <v>VALENCIA</v>
      </c>
      <c r="B63" s="41">
        <f t="shared" si="4"/>
        <v>4798867</v>
      </c>
      <c r="C63" s="41">
        <f t="shared" si="5"/>
        <v>4017930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153672</v>
      </c>
      <c r="G63" s="42">
        <f t="shared" si="8"/>
        <v>162687</v>
      </c>
    </row>
    <row r="64" spans="1:7" x14ac:dyDescent="0.25">
      <c r="A64" s="42" t="str">
        <f t="shared" si="3"/>
        <v>VIGO</v>
      </c>
      <c r="B64" s="41">
        <f t="shared" si="4"/>
        <v>390379</v>
      </c>
      <c r="C64" s="41">
        <f t="shared" si="5"/>
        <v>416854</v>
      </c>
      <c r="D64" s="41">
        <f t="shared" si="6"/>
        <v>19</v>
      </c>
      <c r="E64" s="42" t="str">
        <f t="shared" si="2"/>
        <v>VILAGARCIA</v>
      </c>
      <c r="F64" s="42">
        <f t="shared" si="7"/>
        <v>80983</v>
      </c>
      <c r="G64" s="42">
        <f t="shared" si="8"/>
        <v>100192</v>
      </c>
    </row>
    <row r="65" spans="1:7" x14ac:dyDescent="0.25">
      <c r="A65" s="42" t="str">
        <f t="shared" si="3"/>
        <v>VILAGARCIA</v>
      </c>
      <c r="B65" s="41">
        <f t="shared" si="4"/>
        <v>80983</v>
      </c>
      <c r="C65" s="41">
        <f t="shared" si="5"/>
        <v>100192</v>
      </c>
      <c r="D65" s="41">
        <f t="shared" si="6"/>
        <v>27</v>
      </c>
      <c r="E65" s="42" t="str">
        <f t="shared" si="2"/>
        <v>MELILLA</v>
      </c>
      <c r="F65" s="42">
        <f t="shared" si="7"/>
        <v>58875</v>
      </c>
      <c r="G65" s="42">
        <f t="shared" si="8"/>
        <v>58332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1106537</v>
      </c>
      <c r="C7" s="37">
        <v>1049972</v>
      </c>
      <c r="D7" s="37">
        <v>1106537</v>
      </c>
      <c r="E7" s="37">
        <v>1049972</v>
      </c>
      <c r="F7" s="10">
        <f>((E7*100)/D7)-100</f>
        <v>-5.1118941345838351</v>
      </c>
      <c r="G7" s="1"/>
      <c r="H7" s="1"/>
      <c r="I7" s="1"/>
    </row>
    <row r="8" spans="1:12" x14ac:dyDescent="0.25">
      <c r="A8" s="11" t="s">
        <v>42</v>
      </c>
      <c r="B8" s="38">
        <v>397858</v>
      </c>
      <c r="C8" s="38">
        <v>265879</v>
      </c>
      <c r="D8" s="38">
        <v>397858</v>
      </c>
      <c r="E8" s="38">
        <v>265879</v>
      </c>
      <c r="F8" s="13">
        <f t="shared" ref="F8:F35" si="0">((E8*100)/D8)-100</f>
        <v>-33.172388138481566</v>
      </c>
      <c r="G8" s="1"/>
      <c r="H8" s="1"/>
      <c r="I8" s="1"/>
    </row>
    <row r="9" spans="1:12" x14ac:dyDescent="0.25">
      <c r="A9" s="8" t="s">
        <v>43</v>
      </c>
      <c r="B9" s="37">
        <v>439464</v>
      </c>
      <c r="C9" s="37">
        <v>530596</v>
      </c>
      <c r="D9" s="37">
        <v>439464</v>
      </c>
      <c r="E9" s="37">
        <v>530596</v>
      </c>
      <c r="F9" s="10">
        <f t="shared" si="0"/>
        <v>20.737079715289539</v>
      </c>
      <c r="G9" s="1"/>
      <c r="H9" s="1"/>
      <c r="I9" s="1"/>
    </row>
    <row r="10" spans="1:12" x14ac:dyDescent="0.25">
      <c r="A10" s="11" t="s">
        <v>44</v>
      </c>
      <c r="B10" s="38">
        <v>394837</v>
      </c>
      <c r="C10" s="38">
        <v>383915</v>
      </c>
      <c r="D10" s="38">
        <v>394837</v>
      </c>
      <c r="E10" s="38">
        <v>383915</v>
      </c>
      <c r="F10" s="13">
        <f t="shared" si="0"/>
        <v>-2.7662047883050462</v>
      </c>
      <c r="G10" s="1"/>
      <c r="H10" s="1"/>
      <c r="I10" s="1"/>
    </row>
    <row r="11" spans="1:12" x14ac:dyDescent="0.25">
      <c r="A11" s="8" t="s">
        <v>45</v>
      </c>
      <c r="B11" s="37">
        <v>5237413</v>
      </c>
      <c r="C11" s="37">
        <v>5944368</v>
      </c>
      <c r="D11" s="37">
        <v>5237413</v>
      </c>
      <c r="E11" s="37">
        <v>5944368</v>
      </c>
      <c r="F11" s="10">
        <f t="shared" si="0"/>
        <v>13.498171711873781</v>
      </c>
      <c r="G11" s="1"/>
      <c r="H11" s="1"/>
      <c r="I11" s="1"/>
    </row>
    <row r="12" spans="1:12" x14ac:dyDescent="0.25">
      <c r="A12" s="11" t="s">
        <v>46</v>
      </c>
      <c r="B12" s="38">
        <v>422843</v>
      </c>
      <c r="C12" s="38">
        <v>479283</v>
      </c>
      <c r="D12" s="38">
        <v>422843</v>
      </c>
      <c r="E12" s="38">
        <v>479283</v>
      </c>
      <c r="F12" s="13">
        <f t="shared" si="0"/>
        <v>13.347743725212425</v>
      </c>
      <c r="G12" s="1"/>
      <c r="H12" s="1"/>
      <c r="I12" s="1"/>
    </row>
    <row r="13" spans="1:12" x14ac:dyDescent="0.25">
      <c r="A13" s="8" t="s">
        <v>47</v>
      </c>
      <c r="B13" s="37">
        <v>1074813</v>
      </c>
      <c r="C13" s="37">
        <v>942380</v>
      </c>
      <c r="D13" s="37">
        <v>1074813</v>
      </c>
      <c r="E13" s="37">
        <v>942380</v>
      </c>
      <c r="F13" s="10">
        <f t="shared" si="0"/>
        <v>-12.321492203760101</v>
      </c>
      <c r="G13" s="1"/>
      <c r="H13" s="1"/>
      <c r="I13" s="1"/>
    </row>
    <row r="14" spans="1:12" x14ac:dyDescent="0.25">
      <c r="A14" s="11" t="s">
        <v>48</v>
      </c>
      <c r="B14" s="38">
        <v>4087648</v>
      </c>
      <c r="C14" s="38">
        <v>4322542</v>
      </c>
      <c r="D14" s="38">
        <v>4087648</v>
      </c>
      <c r="E14" s="38">
        <v>4322542</v>
      </c>
      <c r="F14" s="13">
        <f t="shared" si="0"/>
        <v>5.746434135228867</v>
      </c>
      <c r="G14" s="1"/>
      <c r="H14" s="1"/>
      <c r="I14" s="1"/>
    </row>
    <row r="15" spans="1:12" x14ac:dyDescent="0.25">
      <c r="A15" s="8" t="s">
        <v>49</v>
      </c>
      <c r="B15" s="37">
        <v>2728317</v>
      </c>
      <c r="C15" s="37">
        <v>2898237</v>
      </c>
      <c r="D15" s="37">
        <v>2728317</v>
      </c>
      <c r="E15" s="37">
        <v>2898237</v>
      </c>
      <c r="F15" s="10">
        <f t="shared" si="0"/>
        <v>6.2280152929443346</v>
      </c>
      <c r="G15" s="1"/>
      <c r="H15" s="1"/>
      <c r="I15" s="1"/>
    </row>
    <row r="16" spans="1:12" x14ac:dyDescent="0.25">
      <c r="A16" s="11" t="s">
        <v>50</v>
      </c>
      <c r="B16" s="38">
        <v>1654075</v>
      </c>
      <c r="C16" s="38">
        <v>2782664</v>
      </c>
      <c r="D16" s="38">
        <v>1654075</v>
      </c>
      <c r="E16" s="38">
        <v>2782664</v>
      </c>
      <c r="F16" s="13">
        <f t="shared" si="0"/>
        <v>68.230823874370884</v>
      </c>
      <c r="G16" s="1"/>
      <c r="H16" s="1"/>
      <c r="I16" s="1"/>
    </row>
    <row r="17" spans="1:9" x14ac:dyDescent="0.25">
      <c r="A17" s="8" t="s">
        <v>51</v>
      </c>
      <c r="B17" s="37">
        <v>1142038</v>
      </c>
      <c r="C17" s="37">
        <v>1198792</v>
      </c>
      <c r="D17" s="37">
        <v>1142038</v>
      </c>
      <c r="E17" s="37">
        <v>1198792</v>
      </c>
      <c r="F17" s="10">
        <f t="shared" si="0"/>
        <v>4.9695369155842428</v>
      </c>
      <c r="G17" s="1"/>
      <c r="H17" s="1"/>
      <c r="I17" s="1"/>
    </row>
    <row r="18" spans="1:9" x14ac:dyDescent="0.25">
      <c r="A18" s="11" t="s">
        <v>52</v>
      </c>
      <c r="B18" s="38">
        <v>171315</v>
      </c>
      <c r="C18" s="38">
        <v>197100</v>
      </c>
      <c r="D18" s="38">
        <v>171315</v>
      </c>
      <c r="E18" s="38">
        <v>197100</v>
      </c>
      <c r="F18" s="13">
        <f t="shared" si="0"/>
        <v>15.051221434200158</v>
      </c>
      <c r="G18" s="1"/>
      <c r="H18" s="1"/>
      <c r="I18" s="1"/>
    </row>
    <row r="19" spans="1:9" x14ac:dyDescent="0.25">
      <c r="A19" s="8" t="s">
        <v>53</v>
      </c>
      <c r="B19" s="37">
        <v>778558</v>
      </c>
      <c r="C19" s="37">
        <v>1042051</v>
      </c>
      <c r="D19" s="37">
        <v>778558</v>
      </c>
      <c r="E19" s="37">
        <v>1042051</v>
      </c>
      <c r="F19" s="10">
        <f t="shared" si="0"/>
        <v>33.843721341248823</v>
      </c>
      <c r="G19" s="1"/>
      <c r="H19" s="1"/>
      <c r="I19" s="1"/>
    </row>
    <row r="20" spans="1:9" x14ac:dyDescent="0.25">
      <c r="A20" s="11" t="s">
        <v>54</v>
      </c>
      <c r="B20" s="38">
        <v>1425108</v>
      </c>
      <c r="C20" s="38">
        <v>1601190</v>
      </c>
      <c r="D20" s="38">
        <v>1425108</v>
      </c>
      <c r="E20" s="38">
        <v>1601190</v>
      </c>
      <c r="F20" s="13">
        <f t="shared" si="0"/>
        <v>12.355695147315146</v>
      </c>
      <c r="G20" s="1"/>
      <c r="H20" s="1"/>
      <c r="I20" s="1"/>
    </row>
    <row r="21" spans="1:9" x14ac:dyDescent="0.25">
      <c r="A21" s="8" t="s">
        <v>55</v>
      </c>
      <c r="B21" s="37">
        <v>1119453</v>
      </c>
      <c r="C21" s="37">
        <v>1507919</v>
      </c>
      <c r="D21" s="37">
        <v>1119453</v>
      </c>
      <c r="E21" s="37">
        <v>1507919</v>
      </c>
      <c r="F21" s="10">
        <f t="shared" si="0"/>
        <v>34.701412207569234</v>
      </c>
      <c r="G21" s="1"/>
      <c r="H21" s="1"/>
      <c r="I21" s="1"/>
    </row>
    <row r="22" spans="1:9" x14ac:dyDescent="0.25">
      <c r="A22" s="11" t="s">
        <v>56</v>
      </c>
      <c r="B22" s="38">
        <v>1938284</v>
      </c>
      <c r="C22" s="38">
        <v>2060358</v>
      </c>
      <c r="D22" s="38">
        <v>1938284</v>
      </c>
      <c r="E22" s="38">
        <v>2060358</v>
      </c>
      <c r="F22" s="13">
        <f t="shared" si="0"/>
        <v>6.2980450749219443</v>
      </c>
      <c r="G22" s="1"/>
      <c r="H22" s="1"/>
      <c r="I22" s="1"/>
    </row>
    <row r="23" spans="1:9" x14ac:dyDescent="0.25">
      <c r="A23" s="8" t="s">
        <v>57</v>
      </c>
      <c r="B23" s="37">
        <v>499242</v>
      </c>
      <c r="C23" s="37">
        <v>673776</v>
      </c>
      <c r="D23" s="37">
        <v>499242</v>
      </c>
      <c r="E23" s="37">
        <v>673776</v>
      </c>
      <c r="F23" s="10">
        <f t="shared" si="0"/>
        <v>34.959799055367938</v>
      </c>
      <c r="G23" s="1"/>
      <c r="H23" s="1"/>
      <c r="I23" s="1"/>
    </row>
    <row r="24" spans="1:9" x14ac:dyDescent="0.25">
      <c r="A24" s="11" t="s">
        <v>58</v>
      </c>
      <c r="B24" s="38">
        <v>154636</v>
      </c>
      <c r="C24" s="38">
        <v>149055</v>
      </c>
      <c r="D24" s="38">
        <v>154636</v>
      </c>
      <c r="E24" s="38">
        <v>149055</v>
      </c>
      <c r="F24" s="13">
        <f t="shared" si="0"/>
        <v>-3.6091207739465574</v>
      </c>
      <c r="G24" s="1"/>
      <c r="H24" s="1"/>
      <c r="I24" s="1"/>
    </row>
    <row r="25" spans="1:9" x14ac:dyDescent="0.25">
      <c r="A25" s="8" t="s">
        <v>59</v>
      </c>
      <c r="B25" s="37">
        <v>58282</v>
      </c>
      <c r="C25" s="37">
        <v>58867</v>
      </c>
      <c r="D25" s="37">
        <v>58282</v>
      </c>
      <c r="E25" s="37">
        <v>58867</v>
      </c>
      <c r="F25" s="10">
        <f t="shared" si="0"/>
        <v>1.0037404344394503</v>
      </c>
      <c r="G25" s="1"/>
      <c r="H25" s="1"/>
      <c r="I25" s="1"/>
    </row>
    <row r="26" spans="1:9" x14ac:dyDescent="0.25">
      <c r="A26" s="11" t="s">
        <v>60</v>
      </c>
      <c r="B26" s="38">
        <v>203031</v>
      </c>
      <c r="C26" s="38">
        <v>224826</v>
      </c>
      <c r="D26" s="38">
        <v>203031</v>
      </c>
      <c r="E26" s="38">
        <v>224826</v>
      </c>
      <c r="F26" s="13">
        <f t="shared" si="0"/>
        <v>10.734813895414987</v>
      </c>
      <c r="G26" s="1"/>
      <c r="H26" s="1"/>
      <c r="I26" s="1"/>
    </row>
    <row r="27" spans="1:9" x14ac:dyDescent="0.25">
      <c r="A27" s="8" t="s">
        <v>61</v>
      </c>
      <c r="B27" s="37">
        <v>230390</v>
      </c>
      <c r="C27" s="37">
        <v>311040</v>
      </c>
      <c r="D27" s="37">
        <v>230390</v>
      </c>
      <c r="E27" s="37">
        <v>311040</v>
      </c>
      <c r="F27" s="10">
        <f t="shared" si="0"/>
        <v>35.005859629324192</v>
      </c>
      <c r="G27" s="1"/>
      <c r="H27" s="1"/>
      <c r="I27" s="1"/>
    </row>
    <row r="28" spans="1:9" x14ac:dyDescent="0.25">
      <c r="A28" s="11" t="s">
        <v>62</v>
      </c>
      <c r="B28" s="38">
        <v>1351052</v>
      </c>
      <c r="C28" s="38">
        <v>1587632</v>
      </c>
      <c r="D28" s="38">
        <v>1351052</v>
      </c>
      <c r="E28" s="38">
        <v>1587632</v>
      </c>
      <c r="F28" s="13">
        <f t="shared" si="0"/>
        <v>17.510798992192747</v>
      </c>
      <c r="G28" s="1"/>
      <c r="H28" s="1"/>
      <c r="I28" s="1"/>
    </row>
    <row r="29" spans="1:9" x14ac:dyDescent="0.25">
      <c r="A29" s="8" t="s">
        <v>63</v>
      </c>
      <c r="B29" s="37">
        <v>457050</v>
      </c>
      <c r="C29" s="37">
        <v>522719</v>
      </c>
      <c r="D29" s="37">
        <v>457050</v>
      </c>
      <c r="E29" s="37">
        <v>522719</v>
      </c>
      <c r="F29" s="10">
        <f t="shared" si="0"/>
        <v>14.368012252488782</v>
      </c>
      <c r="G29" s="1"/>
      <c r="H29" s="1"/>
      <c r="I29" s="1"/>
    </row>
    <row r="30" spans="1:9" x14ac:dyDescent="0.25">
      <c r="A30" s="11" t="s">
        <v>64</v>
      </c>
      <c r="B30" s="38">
        <v>443194</v>
      </c>
      <c r="C30" s="38">
        <v>299611</v>
      </c>
      <c r="D30" s="38">
        <v>443194</v>
      </c>
      <c r="E30" s="38">
        <v>299611</v>
      </c>
      <c r="F30" s="13">
        <f t="shared" si="0"/>
        <v>-32.397324873531687</v>
      </c>
      <c r="G30" s="1"/>
      <c r="H30" s="1"/>
      <c r="I30" s="1"/>
    </row>
    <row r="31" spans="1:9" x14ac:dyDescent="0.25">
      <c r="A31" s="8" t="s">
        <v>65</v>
      </c>
      <c r="B31" s="37">
        <v>3265301</v>
      </c>
      <c r="C31" s="37">
        <v>3394447</v>
      </c>
      <c r="D31" s="37">
        <v>3265301</v>
      </c>
      <c r="E31" s="37">
        <v>3394447</v>
      </c>
      <c r="F31" s="10">
        <f t="shared" si="0"/>
        <v>3.9551024545669691</v>
      </c>
      <c r="G31" s="1"/>
      <c r="H31" s="1"/>
      <c r="I31" s="1"/>
    </row>
    <row r="32" spans="1:9" x14ac:dyDescent="0.25">
      <c r="A32" s="11" t="s">
        <v>66</v>
      </c>
      <c r="B32" s="38">
        <v>3992305</v>
      </c>
      <c r="C32" s="38">
        <v>4769444</v>
      </c>
      <c r="D32" s="38">
        <v>3992305</v>
      </c>
      <c r="E32" s="38">
        <v>4769444</v>
      </c>
      <c r="F32" s="13">
        <f t="shared" si="0"/>
        <v>19.465922568541231</v>
      </c>
      <c r="G32" s="1"/>
      <c r="H32" s="1"/>
      <c r="I32" s="1"/>
    </row>
    <row r="33" spans="1:9" x14ac:dyDescent="0.25">
      <c r="A33" s="8" t="s">
        <v>67</v>
      </c>
      <c r="B33" s="37">
        <v>378066</v>
      </c>
      <c r="C33" s="37">
        <v>352755</v>
      </c>
      <c r="D33" s="37">
        <v>378066</v>
      </c>
      <c r="E33" s="37">
        <v>352755</v>
      </c>
      <c r="F33" s="10">
        <f t="shared" si="0"/>
        <v>-6.6948628017330378</v>
      </c>
      <c r="G33" s="1"/>
      <c r="H33" s="1"/>
      <c r="I33" s="1"/>
    </row>
    <row r="34" spans="1:9" x14ac:dyDescent="0.25">
      <c r="A34" s="11" t="s">
        <v>68</v>
      </c>
      <c r="B34" s="38">
        <v>99478</v>
      </c>
      <c r="C34" s="38">
        <v>80858</v>
      </c>
      <c r="D34" s="38">
        <v>99478</v>
      </c>
      <c r="E34" s="38">
        <v>80858</v>
      </c>
      <c r="F34" s="13">
        <f t="shared" si="0"/>
        <v>-18.717706427551818</v>
      </c>
      <c r="G34" s="1"/>
      <c r="H34" s="1"/>
      <c r="I34" s="1"/>
    </row>
    <row r="35" spans="1:9" x14ac:dyDescent="0.25">
      <c r="A35" s="14" t="s">
        <v>69</v>
      </c>
      <c r="B35" s="15">
        <f>SUM(B7:B34)</f>
        <v>35250588</v>
      </c>
      <c r="C35" s="15">
        <f t="shared" ref="C35:E35" si="1">SUM(C7:C34)</f>
        <v>39632276</v>
      </c>
      <c r="D35" s="15">
        <f t="shared" si="1"/>
        <v>35250588</v>
      </c>
      <c r="E35" s="15">
        <f t="shared" si="1"/>
        <v>39632276</v>
      </c>
      <c r="F35" s="16">
        <f t="shared" si="0"/>
        <v>12.43011322250851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1049972</v>
      </c>
      <c r="C38" s="41">
        <f>D7</f>
        <v>1106537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5944368</v>
      </c>
      <c r="G38" s="42">
        <f>LOOKUP(E38,$A$38:$A$65,$C$38:$C$65)</f>
        <v>5237413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265879</v>
      </c>
      <c r="C39" s="41">
        <f t="shared" ref="C39:C65" si="5">D8</f>
        <v>397858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4769444</v>
      </c>
      <c r="G39" s="42">
        <f t="shared" ref="G39:G65" si="8">LOOKUP(E39,$A$38:$A$65,$C$38:$C$65)</f>
        <v>3992305</v>
      </c>
    </row>
    <row r="40" spans="1:9" x14ac:dyDescent="0.25">
      <c r="A40" s="42" t="str">
        <f t="shared" si="3"/>
        <v>ALMERIA</v>
      </c>
      <c r="B40" s="41">
        <f t="shared" si="4"/>
        <v>530596</v>
      </c>
      <c r="C40" s="41">
        <f t="shared" si="5"/>
        <v>439464</v>
      </c>
      <c r="D40" s="41">
        <f t="shared" si="6"/>
        <v>16</v>
      </c>
      <c r="E40" s="42" t="str">
        <f t="shared" si="2"/>
        <v>BARCELONA</v>
      </c>
      <c r="F40" s="42">
        <f t="shared" si="7"/>
        <v>4322542</v>
      </c>
      <c r="G40" s="42">
        <f t="shared" si="8"/>
        <v>4087648</v>
      </c>
    </row>
    <row r="41" spans="1:9" x14ac:dyDescent="0.25">
      <c r="A41" s="42" t="str">
        <f t="shared" si="3"/>
        <v>AVILES</v>
      </c>
      <c r="B41" s="41">
        <f t="shared" si="4"/>
        <v>383915</v>
      </c>
      <c r="C41" s="41">
        <f t="shared" si="5"/>
        <v>394837</v>
      </c>
      <c r="D41" s="41">
        <f t="shared" si="6"/>
        <v>19</v>
      </c>
      <c r="E41" s="42" t="str">
        <f t="shared" si="2"/>
        <v>TARRAGONA</v>
      </c>
      <c r="F41" s="42">
        <f t="shared" si="7"/>
        <v>3394447</v>
      </c>
      <c r="G41" s="42">
        <f t="shared" si="8"/>
        <v>3265301</v>
      </c>
    </row>
    <row r="42" spans="1:9" x14ac:dyDescent="0.25">
      <c r="A42" s="42" t="str">
        <f t="shared" si="3"/>
        <v>BAHIA DE ALGECIRAS</v>
      </c>
      <c r="B42" s="41">
        <f t="shared" si="4"/>
        <v>5944368</v>
      </c>
      <c r="C42" s="41">
        <f t="shared" si="5"/>
        <v>5237413</v>
      </c>
      <c r="D42" s="41">
        <f t="shared" si="6"/>
        <v>1</v>
      </c>
      <c r="E42" s="42" t="str">
        <f t="shared" si="2"/>
        <v>BILBAO</v>
      </c>
      <c r="F42" s="42">
        <f t="shared" si="7"/>
        <v>2898237</v>
      </c>
      <c r="G42" s="42">
        <f t="shared" si="8"/>
        <v>2728317</v>
      </c>
    </row>
    <row r="43" spans="1:9" x14ac:dyDescent="0.25">
      <c r="A43" s="42" t="str">
        <f t="shared" si="3"/>
        <v>BAHIA DE CADIZ</v>
      </c>
      <c r="B43" s="41">
        <f t="shared" si="4"/>
        <v>479283</v>
      </c>
      <c r="C43" s="41">
        <f t="shared" si="5"/>
        <v>422843</v>
      </c>
      <c r="D43" s="41">
        <f t="shared" si="6"/>
        <v>18</v>
      </c>
      <c r="E43" s="42" t="str">
        <f t="shared" si="2"/>
        <v>CARTAGENA</v>
      </c>
      <c r="F43" s="42">
        <f t="shared" si="7"/>
        <v>2782664</v>
      </c>
      <c r="G43" s="42">
        <f t="shared" si="8"/>
        <v>1654075</v>
      </c>
    </row>
    <row r="44" spans="1:9" x14ac:dyDescent="0.25">
      <c r="A44" s="42" t="str">
        <f t="shared" si="3"/>
        <v>BALEARES</v>
      </c>
      <c r="B44" s="41">
        <f t="shared" si="4"/>
        <v>942380</v>
      </c>
      <c r="C44" s="41">
        <f t="shared" si="5"/>
        <v>1074813</v>
      </c>
      <c r="D44" s="41">
        <f t="shared" si="6"/>
        <v>14</v>
      </c>
      <c r="E44" s="42" t="str">
        <f t="shared" si="2"/>
        <v>LAS PALMAS</v>
      </c>
      <c r="F44" s="42">
        <f t="shared" si="7"/>
        <v>2060358</v>
      </c>
      <c r="G44" s="42">
        <f t="shared" si="8"/>
        <v>1938284</v>
      </c>
    </row>
    <row r="45" spans="1:9" x14ac:dyDescent="0.25">
      <c r="A45" s="42" t="str">
        <f t="shared" si="3"/>
        <v>BARCELONA</v>
      </c>
      <c r="B45" s="41">
        <f t="shared" si="4"/>
        <v>4322542</v>
      </c>
      <c r="C45" s="41">
        <f t="shared" si="5"/>
        <v>4087648</v>
      </c>
      <c r="D45" s="41">
        <f t="shared" si="6"/>
        <v>3</v>
      </c>
      <c r="E45" s="42" t="str">
        <f t="shared" si="2"/>
        <v>GIJON</v>
      </c>
      <c r="F45" s="42">
        <f t="shared" si="7"/>
        <v>1601190</v>
      </c>
      <c r="G45" s="42">
        <f t="shared" si="8"/>
        <v>1425108</v>
      </c>
    </row>
    <row r="46" spans="1:9" x14ac:dyDescent="0.25">
      <c r="A46" s="42" t="str">
        <f t="shared" si="3"/>
        <v>BILBAO</v>
      </c>
      <c r="B46" s="41">
        <f t="shared" si="4"/>
        <v>2898237</v>
      </c>
      <c r="C46" s="41">
        <f t="shared" si="5"/>
        <v>2728317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1587632</v>
      </c>
      <c r="G46" s="42">
        <f t="shared" si="8"/>
        <v>1351052</v>
      </c>
    </row>
    <row r="47" spans="1:9" x14ac:dyDescent="0.25">
      <c r="A47" s="42" t="str">
        <f t="shared" si="3"/>
        <v>CARTAGENA</v>
      </c>
      <c r="B47" s="41">
        <f t="shared" si="4"/>
        <v>2782664</v>
      </c>
      <c r="C47" s="41">
        <f t="shared" si="5"/>
        <v>1654075</v>
      </c>
      <c r="D47" s="41">
        <f t="shared" si="6"/>
        <v>6</v>
      </c>
      <c r="E47" s="42" t="str">
        <f t="shared" si="2"/>
        <v>HUELVA</v>
      </c>
      <c r="F47" s="42">
        <f t="shared" si="7"/>
        <v>1507919</v>
      </c>
      <c r="G47" s="42">
        <f t="shared" si="8"/>
        <v>1119453</v>
      </c>
    </row>
    <row r="48" spans="1:9" x14ac:dyDescent="0.25">
      <c r="A48" s="42" t="str">
        <f t="shared" si="3"/>
        <v>CASTELLON</v>
      </c>
      <c r="B48" s="41">
        <f t="shared" si="4"/>
        <v>1198792</v>
      </c>
      <c r="C48" s="41">
        <f t="shared" si="5"/>
        <v>1142038</v>
      </c>
      <c r="D48" s="41">
        <f t="shared" si="6"/>
        <v>11</v>
      </c>
      <c r="E48" s="42" t="str">
        <f t="shared" si="2"/>
        <v>CASTELLON</v>
      </c>
      <c r="F48" s="42">
        <f t="shared" si="7"/>
        <v>1198792</v>
      </c>
      <c r="G48" s="42">
        <f t="shared" si="8"/>
        <v>1142038</v>
      </c>
    </row>
    <row r="49" spans="1:7" x14ac:dyDescent="0.25">
      <c r="A49" s="42" t="str">
        <f t="shared" si="3"/>
        <v>CEUTA</v>
      </c>
      <c r="B49" s="41">
        <f t="shared" si="4"/>
        <v>197100</v>
      </c>
      <c r="C49" s="41">
        <f t="shared" si="5"/>
        <v>171315</v>
      </c>
      <c r="D49" s="41">
        <f t="shared" si="6"/>
        <v>25</v>
      </c>
      <c r="E49" s="42" t="str">
        <f t="shared" si="2"/>
        <v>A CORUÑA</v>
      </c>
      <c r="F49" s="42">
        <f t="shared" si="7"/>
        <v>1049972</v>
      </c>
      <c r="G49" s="42">
        <f t="shared" si="8"/>
        <v>1106537</v>
      </c>
    </row>
    <row r="50" spans="1:7" x14ac:dyDescent="0.25">
      <c r="A50" s="42" t="str">
        <f t="shared" si="3"/>
        <v>FERROL-SAN CIBRAO</v>
      </c>
      <c r="B50" s="41">
        <f t="shared" si="4"/>
        <v>1042051</v>
      </c>
      <c r="C50" s="41">
        <f t="shared" si="5"/>
        <v>778558</v>
      </c>
      <c r="D50" s="41">
        <f t="shared" si="6"/>
        <v>13</v>
      </c>
      <c r="E50" s="42" t="str">
        <f t="shared" si="2"/>
        <v>FERROL-SAN CIBRAO</v>
      </c>
      <c r="F50" s="42">
        <f t="shared" si="7"/>
        <v>1042051</v>
      </c>
      <c r="G50" s="42">
        <f t="shared" si="8"/>
        <v>778558</v>
      </c>
    </row>
    <row r="51" spans="1:7" x14ac:dyDescent="0.25">
      <c r="A51" s="42" t="str">
        <f t="shared" si="3"/>
        <v>GIJON</v>
      </c>
      <c r="B51" s="41">
        <f t="shared" si="4"/>
        <v>1601190</v>
      </c>
      <c r="C51" s="41">
        <f t="shared" si="5"/>
        <v>1425108</v>
      </c>
      <c r="D51" s="41">
        <f t="shared" si="6"/>
        <v>8</v>
      </c>
      <c r="E51" s="42" t="str">
        <f t="shared" si="2"/>
        <v>BALEARES</v>
      </c>
      <c r="F51" s="42">
        <f t="shared" si="7"/>
        <v>942380</v>
      </c>
      <c r="G51" s="42">
        <f t="shared" si="8"/>
        <v>1074813</v>
      </c>
    </row>
    <row r="52" spans="1:7" x14ac:dyDescent="0.25">
      <c r="A52" s="42" t="str">
        <f t="shared" si="3"/>
        <v>HUELVA</v>
      </c>
      <c r="B52" s="41">
        <f t="shared" si="4"/>
        <v>1507919</v>
      </c>
      <c r="C52" s="41">
        <f t="shared" si="5"/>
        <v>1119453</v>
      </c>
      <c r="D52" s="41">
        <f t="shared" si="6"/>
        <v>10</v>
      </c>
      <c r="E52" s="42" t="str">
        <f t="shared" si="2"/>
        <v>MALAGA</v>
      </c>
      <c r="F52" s="42">
        <f t="shared" si="7"/>
        <v>673776</v>
      </c>
      <c r="G52" s="42">
        <f t="shared" si="8"/>
        <v>499242</v>
      </c>
    </row>
    <row r="53" spans="1:7" x14ac:dyDescent="0.25">
      <c r="A53" s="42" t="str">
        <f t="shared" si="3"/>
        <v>LAS PALMAS</v>
      </c>
      <c r="B53" s="41">
        <f t="shared" si="4"/>
        <v>2060358</v>
      </c>
      <c r="C53" s="41">
        <f t="shared" si="5"/>
        <v>1938284</v>
      </c>
      <c r="D53" s="41">
        <f t="shared" si="6"/>
        <v>7</v>
      </c>
      <c r="E53" s="42" t="str">
        <f t="shared" si="2"/>
        <v>ALMERIA</v>
      </c>
      <c r="F53" s="42">
        <f t="shared" si="7"/>
        <v>530596</v>
      </c>
      <c r="G53" s="42">
        <f t="shared" si="8"/>
        <v>439464</v>
      </c>
    </row>
    <row r="54" spans="1:7" x14ac:dyDescent="0.25">
      <c r="A54" s="42" t="str">
        <f t="shared" si="3"/>
        <v>MALAGA</v>
      </c>
      <c r="B54" s="41">
        <f t="shared" si="4"/>
        <v>673776</v>
      </c>
      <c r="C54" s="41">
        <f t="shared" si="5"/>
        <v>499242</v>
      </c>
      <c r="D54" s="41">
        <f t="shared" si="6"/>
        <v>15</v>
      </c>
      <c r="E54" s="42" t="str">
        <f t="shared" si="2"/>
        <v>SANTANDER</v>
      </c>
      <c r="F54" s="42">
        <f t="shared" si="7"/>
        <v>522719</v>
      </c>
      <c r="G54" s="42">
        <f t="shared" si="8"/>
        <v>457050</v>
      </c>
    </row>
    <row r="55" spans="1:7" x14ac:dyDescent="0.25">
      <c r="A55" s="42" t="str">
        <f t="shared" si="3"/>
        <v>MARIN Y RIA DE PONTEVEDRA</v>
      </c>
      <c r="B55" s="41">
        <f t="shared" si="4"/>
        <v>149055</v>
      </c>
      <c r="C55" s="41">
        <f t="shared" si="5"/>
        <v>154636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479283</v>
      </c>
      <c r="G55" s="42">
        <f t="shared" si="8"/>
        <v>422843</v>
      </c>
    </row>
    <row r="56" spans="1:7" x14ac:dyDescent="0.25">
      <c r="A56" s="42" t="str">
        <f t="shared" si="3"/>
        <v>MELILLA</v>
      </c>
      <c r="B56" s="41">
        <f t="shared" si="4"/>
        <v>58867</v>
      </c>
      <c r="C56" s="41">
        <f t="shared" si="5"/>
        <v>58282</v>
      </c>
      <c r="D56" s="41">
        <f t="shared" si="6"/>
        <v>28</v>
      </c>
      <c r="E56" s="42" t="str">
        <f t="shared" si="2"/>
        <v>AVILES</v>
      </c>
      <c r="F56" s="42">
        <f t="shared" si="9"/>
        <v>383915</v>
      </c>
      <c r="G56" s="42">
        <f t="shared" si="8"/>
        <v>394837</v>
      </c>
    </row>
    <row r="57" spans="1:7" x14ac:dyDescent="0.25">
      <c r="A57" s="42" t="str">
        <f t="shared" si="3"/>
        <v>MOTRIL</v>
      </c>
      <c r="B57" s="41">
        <f t="shared" si="4"/>
        <v>224826</v>
      </c>
      <c r="C57" s="41">
        <f t="shared" si="5"/>
        <v>203031</v>
      </c>
      <c r="D57" s="41">
        <f t="shared" si="6"/>
        <v>24</v>
      </c>
      <c r="E57" s="42" t="str">
        <f t="shared" si="2"/>
        <v>VIGO</v>
      </c>
      <c r="F57" s="42">
        <f t="shared" si="9"/>
        <v>352755</v>
      </c>
      <c r="G57" s="42">
        <f t="shared" si="8"/>
        <v>378066</v>
      </c>
    </row>
    <row r="58" spans="1:7" x14ac:dyDescent="0.25">
      <c r="A58" s="42" t="str">
        <f t="shared" si="3"/>
        <v>PASAIA</v>
      </c>
      <c r="B58" s="41">
        <f t="shared" si="4"/>
        <v>311040</v>
      </c>
      <c r="C58" s="41">
        <f t="shared" si="5"/>
        <v>230390</v>
      </c>
      <c r="D58" s="41">
        <f t="shared" si="6"/>
        <v>21</v>
      </c>
      <c r="E58" s="42" t="str">
        <f t="shared" si="2"/>
        <v>PASAIA</v>
      </c>
      <c r="F58" s="42">
        <f t="shared" si="9"/>
        <v>311040</v>
      </c>
      <c r="G58" s="42">
        <f t="shared" si="8"/>
        <v>230390</v>
      </c>
    </row>
    <row r="59" spans="1:7" x14ac:dyDescent="0.25">
      <c r="A59" s="42" t="str">
        <f t="shared" si="3"/>
        <v>SANTA CRUZ DE TENERIFE</v>
      </c>
      <c r="B59" s="41">
        <f t="shared" si="4"/>
        <v>1587632</v>
      </c>
      <c r="C59" s="41">
        <f t="shared" si="5"/>
        <v>1351052</v>
      </c>
      <c r="D59" s="41">
        <f t="shared" si="6"/>
        <v>9</v>
      </c>
      <c r="E59" s="42" t="str">
        <f t="shared" si="2"/>
        <v>SEVILLA</v>
      </c>
      <c r="F59" s="42">
        <f t="shared" si="9"/>
        <v>299611</v>
      </c>
      <c r="G59" s="42">
        <f t="shared" si="8"/>
        <v>443194</v>
      </c>
    </row>
    <row r="60" spans="1:7" x14ac:dyDescent="0.25">
      <c r="A60" s="42" t="str">
        <f t="shared" si="3"/>
        <v>SANTANDER</v>
      </c>
      <c r="B60" s="41">
        <f t="shared" si="4"/>
        <v>522719</v>
      </c>
      <c r="C60" s="41">
        <f t="shared" si="5"/>
        <v>457050</v>
      </c>
      <c r="D60" s="41">
        <f t="shared" si="6"/>
        <v>17</v>
      </c>
      <c r="E60" s="42" t="str">
        <f t="shared" si="2"/>
        <v>ALICANTE</v>
      </c>
      <c r="F60" s="42">
        <f t="shared" si="9"/>
        <v>265879</v>
      </c>
      <c r="G60" s="42">
        <f t="shared" si="8"/>
        <v>397858</v>
      </c>
    </row>
    <row r="61" spans="1:7" x14ac:dyDescent="0.25">
      <c r="A61" s="42" t="str">
        <f t="shared" si="3"/>
        <v>SEVILLA</v>
      </c>
      <c r="B61" s="41">
        <f t="shared" si="4"/>
        <v>299611</v>
      </c>
      <c r="C61" s="41">
        <f t="shared" si="5"/>
        <v>443194</v>
      </c>
      <c r="D61" s="41">
        <f t="shared" si="6"/>
        <v>22</v>
      </c>
      <c r="E61" s="42" t="str">
        <f t="shared" si="2"/>
        <v>MOTRIL</v>
      </c>
      <c r="F61" s="42">
        <f t="shared" si="9"/>
        <v>224826</v>
      </c>
      <c r="G61" s="42">
        <f t="shared" si="8"/>
        <v>203031</v>
      </c>
    </row>
    <row r="62" spans="1:7" x14ac:dyDescent="0.25">
      <c r="A62" s="42" t="str">
        <f t="shared" si="3"/>
        <v>TARRAGONA</v>
      </c>
      <c r="B62" s="41">
        <f t="shared" si="4"/>
        <v>3394447</v>
      </c>
      <c r="C62" s="41">
        <f t="shared" si="5"/>
        <v>3265301</v>
      </c>
      <c r="D62" s="41">
        <f t="shared" si="6"/>
        <v>4</v>
      </c>
      <c r="E62" s="42" t="str">
        <f t="shared" si="2"/>
        <v>CEUTA</v>
      </c>
      <c r="F62" s="42">
        <f t="shared" si="9"/>
        <v>197100</v>
      </c>
      <c r="G62" s="42">
        <f t="shared" si="8"/>
        <v>171315</v>
      </c>
    </row>
    <row r="63" spans="1:7" x14ac:dyDescent="0.25">
      <c r="A63" s="42" t="str">
        <f t="shared" si="3"/>
        <v>VALENCIA</v>
      </c>
      <c r="B63" s="41">
        <f t="shared" si="4"/>
        <v>4769444</v>
      </c>
      <c r="C63" s="41">
        <f t="shared" si="5"/>
        <v>3992305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149055</v>
      </c>
      <c r="G63" s="42">
        <f t="shared" si="8"/>
        <v>154636</v>
      </c>
    </row>
    <row r="64" spans="1:7" x14ac:dyDescent="0.25">
      <c r="A64" s="42" t="str">
        <f t="shared" si="3"/>
        <v>VIGO</v>
      </c>
      <c r="B64" s="41">
        <f t="shared" si="4"/>
        <v>352755</v>
      </c>
      <c r="C64" s="41">
        <f t="shared" si="5"/>
        <v>378066</v>
      </c>
      <c r="D64" s="41">
        <f t="shared" si="6"/>
        <v>20</v>
      </c>
      <c r="E64" s="42" t="str">
        <f t="shared" si="2"/>
        <v>VILAGARCIA</v>
      </c>
      <c r="F64" s="42">
        <f t="shared" si="9"/>
        <v>80858</v>
      </c>
      <c r="G64" s="42">
        <f t="shared" si="8"/>
        <v>99478</v>
      </c>
    </row>
    <row r="65" spans="1:7" x14ac:dyDescent="0.25">
      <c r="A65" s="42" t="str">
        <f t="shared" si="3"/>
        <v>VILAGARCIA</v>
      </c>
      <c r="B65" s="41">
        <f t="shared" si="4"/>
        <v>80858</v>
      </c>
      <c r="C65" s="41">
        <f t="shared" si="5"/>
        <v>99478</v>
      </c>
      <c r="D65" s="41">
        <f t="shared" si="6"/>
        <v>27</v>
      </c>
      <c r="E65" s="42" t="str">
        <f t="shared" si="2"/>
        <v>MELILLA</v>
      </c>
      <c r="F65" s="42">
        <f t="shared" si="9"/>
        <v>58867</v>
      </c>
      <c r="G65" s="42">
        <f t="shared" si="8"/>
        <v>58282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670511</v>
      </c>
      <c r="C7" s="37">
        <v>641330</v>
      </c>
      <c r="D7" s="37">
        <v>670511</v>
      </c>
      <c r="E7" s="37">
        <v>641330</v>
      </c>
      <c r="F7" s="10">
        <f>((E7*100)/D7)-100</f>
        <v>-4.3520538812935143</v>
      </c>
      <c r="G7" s="1"/>
      <c r="H7" s="1"/>
      <c r="I7" s="1"/>
    </row>
    <row r="8" spans="1:12" x14ac:dyDescent="0.25">
      <c r="A8" s="11" t="s">
        <v>42</v>
      </c>
      <c r="B8" s="38">
        <v>10102</v>
      </c>
      <c r="C8" s="38">
        <v>5571</v>
      </c>
      <c r="D8" s="38">
        <v>10102</v>
      </c>
      <c r="E8" s="38">
        <v>5571</v>
      </c>
      <c r="F8" s="13">
        <f t="shared" ref="F8:F35" si="0">((E8*100)/D8)-100</f>
        <v>-44.852504454563451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55592</v>
      </c>
      <c r="C10" s="38">
        <v>54053</v>
      </c>
      <c r="D10" s="38">
        <v>55592</v>
      </c>
      <c r="E10" s="38">
        <v>54053</v>
      </c>
      <c r="F10" s="13">
        <f t="shared" si="0"/>
        <v>-2.7683839401352657</v>
      </c>
      <c r="G10" s="1"/>
      <c r="H10" s="1"/>
      <c r="I10" s="1"/>
    </row>
    <row r="11" spans="1:12" x14ac:dyDescent="0.25">
      <c r="A11" s="8" t="s">
        <v>45</v>
      </c>
      <c r="B11" s="37">
        <v>1459774</v>
      </c>
      <c r="C11" s="37">
        <v>1618319</v>
      </c>
      <c r="D11" s="37">
        <v>1459774</v>
      </c>
      <c r="E11" s="37">
        <v>1618319</v>
      </c>
      <c r="F11" s="10">
        <f t="shared" si="0"/>
        <v>10.860927787452027</v>
      </c>
      <c r="G11" s="1"/>
      <c r="H11" s="1"/>
      <c r="I11" s="1"/>
    </row>
    <row r="12" spans="1:12" x14ac:dyDescent="0.25">
      <c r="A12" s="11" t="s">
        <v>46</v>
      </c>
      <c r="B12" s="38">
        <v>7716</v>
      </c>
      <c r="C12" s="38">
        <v>21575</v>
      </c>
      <c r="D12" s="38">
        <v>7716</v>
      </c>
      <c r="E12" s="38">
        <v>21575</v>
      </c>
      <c r="F12" s="13">
        <f t="shared" si="0"/>
        <v>179.61378952825299</v>
      </c>
      <c r="G12" s="1"/>
      <c r="H12" s="1"/>
      <c r="I12" s="1"/>
    </row>
    <row r="13" spans="1:12" x14ac:dyDescent="0.25">
      <c r="A13" s="8" t="s">
        <v>47</v>
      </c>
      <c r="B13" s="37">
        <v>147134</v>
      </c>
      <c r="C13" s="37">
        <v>113632</v>
      </c>
      <c r="D13" s="37">
        <v>147134</v>
      </c>
      <c r="E13" s="37">
        <v>113632</v>
      </c>
      <c r="F13" s="10">
        <f t="shared" si="0"/>
        <v>-22.769720119075131</v>
      </c>
      <c r="G13" s="1"/>
      <c r="H13" s="1"/>
      <c r="I13" s="1"/>
    </row>
    <row r="14" spans="1:12" x14ac:dyDescent="0.25">
      <c r="A14" s="11" t="s">
        <v>48</v>
      </c>
      <c r="B14" s="38">
        <v>1072313</v>
      </c>
      <c r="C14" s="38">
        <v>1278474</v>
      </c>
      <c r="D14" s="38">
        <v>1072313</v>
      </c>
      <c r="E14" s="38">
        <v>1278474</v>
      </c>
      <c r="F14" s="13">
        <f t="shared" si="0"/>
        <v>19.225823057260328</v>
      </c>
      <c r="G14" s="1"/>
      <c r="H14" s="1"/>
      <c r="I14" s="1"/>
    </row>
    <row r="15" spans="1:12" x14ac:dyDescent="0.25">
      <c r="A15" s="8" t="s">
        <v>49</v>
      </c>
      <c r="B15" s="37">
        <v>1844820</v>
      </c>
      <c r="C15" s="37">
        <v>1903389</v>
      </c>
      <c r="D15" s="37">
        <v>1844820</v>
      </c>
      <c r="E15" s="37">
        <v>1903389</v>
      </c>
      <c r="F15" s="10">
        <f t="shared" si="0"/>
        <v>3.1747812794744164</v>
      </c>
      <c r="G15" s="1"/>
      <c r="H15" s="1"/>
      <c r="I15" s="1"/>
    </row>
    <row r="16" spans="1:12" x14ac:dyDescent="0.25">
      <c r="A16" s="11" t="s">
        <v>50</v>
      </c>
      <c r="B16" s="38">
        <v>1197140</v>
      </c>
      <c r="C16" s="38">
        <v>2083345</v>
      </c>
      <c r="D16" s="38">
        <v>1197140</v>
      </c>
      <c r="E16" s="38">
        <v>2083345</v>
      </c>
      <c r="F16" s="13">
        <f t="shared" si="0"/>
        <v>74.02684731944467</v>
      </c>
      <c r="G16" s="1"/>
      <c r="H16" s="1"/>
      <c r="I16" s="1"/>
    </row>
    <row r="17" spans="1:9" x14ac:dyDescent="0.25">
      <c r="A17" s="8" t="s">
        <v>51</v>
      </c>
      <c r="B17" s="37">
        <v>675712</v>
      </c>
      <c r="C17" s="37">
        <v>737430</v>
      </c>
      <c r="D17" s="37">
        <v>675712</v>
      </c>
      <c r="E17" s="37">
        <v>737430</v>
      </c>
      <c r="F17" s="10">
        <f t="shared" si="0"/>
        <v>9.1337729683652213</v>
      </c>
      <c r="G17" s="1"/>
      <c r="H17" s="1"/>
      <c r="I17" s="1"/>
    </row>
    <row r="18" spans="1:9" x14ac:dyDescent="0.25">
      <c r="A18" s="11" t="s">
        <v>52</v>
      </c>
      <c r="B18" s="38">
        <v>86132</v>
      </c>
      <c r="C18" s="38">
        <v>109530</v>
      </c>
      <c r="D18" s="38">
        <v>86132</v>
      </c>
      <c r="E18" s="38">
        <v>109530</v>
      </c>
      <c r="F18" s="13">
        <f t="shared" si="0"/>
        <v>27.165281196303354</v>
      </c>
      <c r="G18" s="1"/>
      <c r="H18" s="1"/>
      <c r="I18" s="1"/>
    </row>
    <row r="19" spans="1:9" x14ac:dyDescent="0.25">
      <c r="A19" s="8" t="s">
        <v>53</v>
      </c>
      <c r="B19" s="37">
        <v>44473</v>
      </c>
      <c r="C19" s="37">
        <v>128898</v>
      </c>
      <c r="D19" s="37">
        <v>44473</v>
      </c>
      <c r="E19" s="37">
        <v>128898</v>
      </c>
      <c r="F19" s="10">
        <f t="shared" si="0"/>
        <v>189.83428147415287</v>
      </c>
      <c r="G19" s="1"/>
      <c r="H19" s="1"/>
      <c r="I19" s="1"/>
    </row>
    <row r="20" spans="1:9" x14ac:dyDescent="0.25">
      <c r="A20" s="11" t="s">
        <v>54</v>
      </c>
      <c r="B20" s="38">
        <v>167490</v>
      </c>
      <c r="C20" s="38">
        <v>132283</v>
      </c>
      <c r="D20" s="38">
        <v>167490</v>
      </c>
      <c r="E20" s="38">
        <v>132283</v>
      </c>
      <c r="F20" s="13">
        <f t="shared" si="0"/>
        <v>-21.020359424443257</v>
      </c>
      <c r="G20" s="1"/>
      <c r="H20" s="1"/>
      <c r="I20" s="1"/>
    </row>
    <row r="21" spans="1:9" x14ac:dyDescent="0.25">
      <c r="A21" s="8" t="s">
        <v>55</v>
      </c>
      <c r="B21" s="37">
        <v>781055</v>
      </c>
      <c r="C21" s="37">
        <v>1142598</v>
      </c>
      <c r="D21" s="37">
        <v>781055</v>
      </c>
      <c r="E21" s="37">
        <v>1142598</v>
      </c>
      <c r="F21" s="10">
        <f t="shared" si="0"/>
        <v>46.289057748814116</v>
      </c>
      <c r="G21" s="1"/>
      <c r="H21" s="1"/>
      <c r="I21" s="1"/>
    </row>
    <row r="22" spans="1:9" x14ac:dyDescent="0.25">
      <c r="A22" s="11" t="s">
        <v>56</v>
      </c>
      <c r="B22" s="38">
        <v>392767</v>
      </c>
      <c r="C22" s="38">
        <v>423999</v>
      </c>
      <c r="D22" s="38">
        <v>392767</v>
      </c>
      <c r="E22" s="38">
        <v>423999</v>
      </c>
      <c r="F22" s="13">
        <f t="shared" si="0"/>
        <v>7.9517882103129836</v>
      </c>
      <c r="G22" s="1"/>
      <c r="H22" s="1"/>
      <c r="I22" s="1"/>
    </row>
    <row r="23" spans="1:9" x14ac:dyDescent="0.25">
      <c r="A23" s="8" t="s">
        <v>57</v>
      </c>
      <c r="B23" s="37">
        <v>2116</v>
      </c>
      <c r="C23" s="37">
        <v>11615</v>
      </c>
      <c r="D23" s="37">
        <v>2116</v>
      </c>
      <c r="E23" s="37">
        <v>11615</v>
      </c>
      <c r="F23" s="10">
        <f t="shared" si="0"/>
        <v>448.91304347826087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4466</v>
      </c>
      <c r="C25" s="37">
        <v>7865</v>
      </c>
      <c r="D25" s="37">
        <v>4466</v>
      </c>
      <c r="E25" s="37">
        <v>7865</v>
      </c>
      <c r="F25" s="10">
        <f t="shared" si="0"/>
        <v>76.108374384236441</v>
      </c>
      <c r="G25" s="1"/>
      <c r="H25" s="1"/>
      <c r="I25" s="1"/>
    </row>
    <row r="26" spans="1:9" x14ac:dyDescent="0.25">
      <c r="A26" s="11" t="s">
        <v>60</v>
      </c>
      <c r="B26" s="38">
        <v>99107</v>
      </c>
      <c r="C26" s="38">
        <v>125273</v>
      </c>
      <c r="D26" s="38">
        <v>99107</v>
      </c>
      <c r="E26" s="38">
        <v>125273</v>
      </c>
      <c r="F26" s="13">
        <f t="shared" si="0"/>
        <v>26.401767786331945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658160</v>
      </c>
      <c r="C28" s="38">
        <v>842014</v>
      </c>
      <c r="D28" s="38">
        <v>658160</v>
      </c>
      <c r="E28" s="38">
        <v>842014</v>
      </c>
      <c r="F28" s="13">
        <f t="shared" si="0"/>
        <v>27.934544791540048</v>
      </c>
      <c r="G28" s="1"/>
      <c r="H28" s="1"/>
      <c r="I28" s="1"/>
    </row>
    <row r="29" spans="1:9" x14ac:dyDescent="0.25">
      <c r="A29" s="8" t="s">
        <v>63</v>
      </c>
      <c r="B29" s="37">
        <v>61791</v>
      </c>
      <c r="C29" s="37">
        <v>24074</v>
      </c>
      <c r="D29" s="37">
        <v>61791</v>
      </c>
      <c r="E29" s="37">
        <v>24074</v>
      </c>
      <c r="F29" s="10">
        <f t="shared" si="0"/>
        <v>-61.039633603599228</v>
      </c>
      <c r="G29" s="1"/>
      <c r="H29" s="1"/>
      <c r="I29" s="1"/>
    </row>
    <row r="30" spans="1:9" x14ac:dyDescent="0.25">
      <c r="A30" s="11" t="s">
        <v>64</v>
      </c>
      <c r="B30" s="38">
        <v>44864</v>
      </c>
      <c r="C30" s="38">
        <v>21442</v>
      </c>
      <c r="D30" s="38">
        <v>44864</v>
      </c>
      <c r="E30" s="38">
        <v>21442</v>
      </c>
      <c r="F30" s="13">
        <f t="shared" si="0"/>
        <v>-52.206669044222537</v>
      </c>
      <c r="G30" s="1"/>
      <c r="H30" s="1"/>
      <c r="I30" s="1"/>
    </row>
    <row r="31" spans="1:9" x14ac:dyDescent="0.25">
      <c r="A31" s="8" t="s">
        <v>65</v>
      </c>
      <c r="B31" s="37">
        <v>1751430</v>
      </c>
      <c r="C31" s="37">
        <v>1801494</v>
      </c>
      <c r="D31" s="37">
        <v>1751430</v>
      </c>
      <c r="E31" s="37">
        <v>1801494</v>
      </c>
      <c r="F31" s="10">
        <f t="shared" si="0"/>
        <v>2.8584642263750197</v>
      </c>
      <c r="G31" s="1"/>
      <c r="H31" s="1"/>
      <c r="I31" s="1"/>
    </row>
    <row r="32" spans="1:9" x14ac:dyDescent="0.25">
      <c r="A32" s="11" t="s">
        <v>66</v>
      </c>
      <c r="B32" s="38">
        <v>385595</v>
      </c>
      <c r="C32" s="38">
        <v>533303</v>
      </c>
      <c r="D32" s="38">
        <v>385595</v>
      </c>
      <c r="E32" s="38">
        <v>533303</v>
      </c>
      <c r="F32" s="13">
        <f t="shared" si="0"/>
        <v>38.306513310597893</v>
      </c>
      <c r="G32" s="1"/>
      <c r="H32" s="1"/>
      <c r="I32" s="1"/>
    </row>
    <row r="33" spans="1:9" x14ac:dyDescent="0.25">
      <c r="A33" s="8" t="s">
        <v>67</v>
      </c>
      <c r="B33" s="37">
        <v>5382</v>
      </c>
      <c r="C33" s="37">
        <v>6977</v>
      </c>
      <c r="D33" s="37">
        <v>5382</v>
      </c>
      <c r="E33" s="37">
        <v>6977</v>
      </c>
      <c r="F33" s="10">
        <f t="shared" si="0"/>
        <v>29.635823114083991</v>
      </c>
      <c r="G33" s="1"/>
      <c r="H33" s="1"/>
      <c r="I33" s="1"/>
    </row>
    <row r="34" spans="1:9" x14ac:dyDescent="0.25">
      <c r="A34" s="11" t="s">
        <v>68</v>
      </c>
      <c r="B34" s="38">
        <v>47705</v>
      </c>
      <c r="C34" s="38">
        <v>33748</v>
      </c>
      <c r="D34" s="38">
        <v>47705</v>
      </c>
      <c r="E34" s="38">
        <v>33748</v>
      </c>
      <c r="F34" s="13">
        <f t="shared" si="0"/>
        <v>-29.25689131118331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11673347</v>
      </c>
      <c r="C35" s="15">
        <f t="shared" ref="C35:E35" si="1">SUM(C7:C34)</f>
        <v>13802231</v>
      </c>
      <c r="D35" s="15">
        <f t="shared" si="1"/>
        <v>11673347</v>
      </c>
      <c r="E35" s="15">
        <f t="shared" si="1"/>
        <v>13802231</v>
      </c>
      <c r="F35" s="16">
        <f t="shared" si="0"/>
        <v>18.237134559608307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641330</v>
      </c>
      <c r="C38" s="41">
        <f>D7</f>
        <v>670511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CARTAGENA</v>
      </c>
      <c r="F38" s="42">
        <f>LOOKUP(E38,$A$38:$A$65,$B$38:$B$65)</f>
        <v>2083345</v>
      </c>
      <c r="G38" s="42">
        <f>LOOKUP(E38,$A$38:$A$65,$C$38:$C$65)</f>
        <v>1197140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5571</v>
      </c>
      <c r="C39" s="41">
        <f t="shared" ref="C39:C65" si="5">D8</f>
        <v>10102</v>
      </c>
      <c r="D39" s="41">
        <f t="shared" ref="D39:D65" si="6">_xlfn.RANK.EQ(B39,$B$38:$B$65)+COUNTIF($B$38:$B$65,B39)-1</f>
        <v>25</v>
      </c>
      <c r="E39" s="42" t="str">
        <f t="shared" si="2"/>
        <v>BILBAO</v>
      </c>
      <c r="F39" s="42">
        <f t="shared" ref="F39:F54" si="7">LOOKUP(E39,$A$38:$A$65,$B$38:$B$65)</f>
        <v>1903389</v>
      </c>
      <c r="G39" s="42">
        <f t="shared" ref="G39:G65" si="8">LOOKUP(E39,$A$38:$A$65,$C$38:$C$65)</f>
        <v>1844820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TARRAGONA</v>
      </c>
      <c r="F40" s="42">
        <f t="shared" si="7"/>
        <v>1801494</v>
      </c>
      <c r="G40" s="42">
        <f t="shared" si="8"/>
        <v>1751430</v>
      </c>
    </row>
    <row r="41" spans="1:9" x14ac:dyDescent="0.25">
      <c r="A41" s="42" t="str">
        <f t="shared" si="3"/>
        <v>AVILES</v>
      </c>
      <c r="B41" s="41">
        <f t="shared" si="4"/>
        <v>54053</v>
      </c>
      <c r="C41" s="41">
        <f t="shared" si="5"/>
        <v>55592</v>
      </c>
      <c r="D41" s="41">
        <f t="shared" si="6"/>
        <v>17</v>
      </c>
      <c r="E41" s="42" t="str">
        <f t="shared" si="2"/>
        <v>BAHIA DE ALGECIRAS</v>
      </c>
      <c r="F41" s="42">
        <f t="shared" si="7"/>
        <v>1618319</v>
      </c>
      <c r="G41" s="42">
        <f t="shared" si="8"/>
        <v>1459774</v>
      </c>
    </row>
    <row r="42" spans="1:9" x14ac:dyDescent="0.25">
      <c r="A42" s="42" t="str">
        <f t="shared" si="3"/>
        <v>BAHIA DE ALGECIRAS</v>
      </c>
      <c r="B42" s="41">
        <f t="shared" si="4"/>
        <v>1618319</v>
      </c>
      <c r="C42" s="41">
        <f t="shared" si="5"/>
        <v>1459774</v>
      </c>
      <c r="D42" s="41">
        <f t="shared" si="6"/>
        <v>4</v>
      </c>
      <c r="E42" s="42" t="str">
        <f t="shared" si="2"/>
        <v>BARCELONA</v>
      </c>
      <c r="F42" s="42">
        <f t="shared" si="7"/>
        <v>1278474</v>
      </c>
      <c r="G42" s="42">
        <f t="shared" si="8"/>
        <v>1072313</v>
      </c>
    </row>
    <row r="43" spans="1:9" x14ac:dyDescent="0.25">
      <c r="A43" s="42" t="str">
        <f t="shared" si="3"/>
        <v>BAHIA DE CADIZ</v>
      </c>
      <c r="B43" s="41">
        <f t="shared" si="4"/>
        <v>21575</v>
      </c>
      <c r="C43" s="41">
        <f t="shared" si="5"/>
        <v>7716</v>
      </c>
      <c r="D43" s="41">
        <f t="shared" si="6"/>
        <v>20</v>
      </c>
      <c r="E43" s="42" t="str">
        <f t="shared" si="2"/>
        <v>HUELVA</v>
      </c>
      <c r="F43" s="42">
        <f t="shared" si="7"/>
        <v>1142598</v>
      </c>
      <c r="G43" s="42">
        <f t="shared" si="8"/>
        <v>781055</v>
      </c>
    </row>
    <row r="44" spans="1:9" x14ac:dyDescent="0.25">
      <c r="A44" s="42" t="str">
        <f t="shared" si="3"/>
        <v>BALEARES</v>
      </c>
      <c r="B44" s="41">
        <f t="shared" si="4"/>
        <v>113632</v>
      </c>
      <c r="C44" s="41">
        <f t="shared" si="5"/>
        <v>147134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842014</v>
      </c>
      <c r="G44" s="42">
        <f t="shared" si="8"/>
        <v>658160</v>
      </c>
    </row>
    <row r="45" spans="1:9" x14ac:dyDescent="0.25">
      <c r="A45" s="42" t="str">
        <f t="shared" si="3"/>
        <v>BARCELONA</v>
      </c>
      <c r="B45" s="41">
        <f t="shared" si="4"/>
        <v>1278474</v>
      </c>
      <c r="C45" s="41">
        <f t="shared" si="5"/>
        <v>1072313</v>
      </c>
      <c r="D45" s="41">
        <f t="shared" si="6"/>
        <v>5</v>
      </c>
      <c r="E45" s="42" t="str">
        <f t="shared" si="2"/>
        <v>CASTELLON</v>
      </c>
      <c r="F45" s="42">
        <f t="shared" si="7"/>
        <v>737430</v>
      </c>
      <c r="G45" s="42">
        <f t="shared" si="8"/>
        <v>675712</v>
      </c>
    </row>
    <row r="46" spans="1:9" x14ac:dyDescent="0.25">
      <c r="A46" s="42" t="str">
        <f t="shared" si="3"/>
        <v>BILBAO</v>
      </c>
      <c r="B46" s="41">
        <f t="shared" si="4"/>
        <v>1903389</v>
      </c>
      <c r="C46" s="41">
        <f t="shared" si="5"/>
        <v>1844820</v>
      </c>
      <c r="D46" s="41">
        <f t="shared" si="6"/>
        <v>2</v>
      </c>
      <c r="E46" s="42" t="str">
        <f t="shared" si="2"/>
        <v>A CORUÑA</v>
      </c>
      <c r="F46" s="42">
        <f t="shared" si="7"/>
        <v>641330</v>
      </c>
      <c r="G46" s="42">
        <f t="shared" si="8"/>
        <v>670511</v>
      </c>
    </row>
    <row r="47" spans="1:9" x14ac:dyDescent="0.25">
      <c r="A47" s="42" t="str">
        <f t="shared" si="3"/>
        <v>CARTAGENA</v>
      </c>
      <c r="B47" s="41">
        <f t="shared" si="4"/>
        <v>2083345</v>
      </c>
      <c r="C47" s="41">
        <f t="shared" si="5"/>
        <v>1197140</v>
      </c>
      <c r="D47" s="41">
        <f t="shared" si="6"/>
        <v>1</v>
      </c>
      <c r="E47" s="42" t="str">
        <f t="shared" si="2"/>
        <v>VALENCIA</v>
      </c>
      <c r="F47" s="42">
        <f t="shared" si="7"/>
        <v>533303</v>
      </c>
      <c r="G47" s="42">
        <f t="shared" si="8"/>
        <v>385595</v>
      </c>
    </row>
    <row r="48" spans="1:9" x14ac:dyDescent="0.25">
      <c r="A48" s="42" t="str">
        <f t="shared" si="3"/>
        <v>CASTELLON</v>
      </c>
      <c r="B48" s="41">
        <f t="shared" si="4"/>
        <v>737430</v>
      </c>
      <c r="C48" s="41">
        <f t="shared" si="5"/>
        <v>675712</v>
      </c>
      <c r="D48" s="41">
        <f t="shared" si="6"/>
        <v>8</v>
      </c>
      <c r="E48" s="42" t="str">
        <f t="shared" si="2"/>
        <v>LAS PALMAS</v>
      </c>
      <c r="F48" s="42">
        <f t="shared" si="7"/>
        <v>423999</v>
      </c>
      <c r="G48" s="42">
        <f t="shared" si="8"/>
        <v>392767</v>
      </c>
    </row>
    <row r="49" spans="1:7" x14ac:dyDescent="0.25">
      <c r="A49" s="42" t="str">
        <f t="shared" si="3"/>
        <v>CEUTA</v>
      </c>
      <c r="B49" s="41">
        <f t="shared" si="4"/>
        <v>109530</v>
      </c>
      <c r="C49" s="41">
        <f t="shared" si="5"/>
        <v>86132</v>
      </c>
      <c r="D49" s="41">
        <f t="shared" si="6"/>
        <v>16</v>
      </c>
      <c r="E49" s="42" t="str">
        <f t="shared" si="2"/>
        <v>GIJON</v>
      </c>
      <c r="F49" s="42">
        <f t="shared" si="7"/>
        <v>132283</v>
      </c>
      <c r="G49" s="42">
        <f t="shared" si="8"/>
        <v>167490</v>
      </c>
    </row>
    <row r="50" spans="1:7" x14ac:dyDescent="0.25">
      <c r="A50" s="42" t="str">
        <f t="shared" si="3"/>
        <v>FERROL-SAN CIBRAO</v>
      </c>
      <c r="B50" s="41">
        <f t="shared" si="4"/>
        <v>128898</v>
      </c>
      <c r="C50" s="41">
        <f t="shared" si="5"/>
        <v>44473</v>
      </c>
      <c r="D50" s="41">
        <f t="shared" si="6"/>
        <v>13</v>
      </c>
      <c r="E50" s="42" t="str">
        <f t="shared" si="2"/>
        <v>FERROL-SAN CIBRAO</v>
      </c>
      <c r="F50" s="42">
        <f t="shared" si="7"/>
        <v>128898</v>
      </c>
      <c r="G50" s="42">
        <f t="shared" si="8"/>
        <v>44473</v>
      </c>
    </row>
    <row r="51" spans="1:7" x14ac:dyDescent="0.25">
      <c r="A51" s="42" t="str">
        <f t="shared" si="3"/>
        <v>GIJON</v>
      </c>
      <c r="B51" s="41">
        <f t="shared" si="4"/>
        <v>132283</v>
      </c>
      <c r="C51" s="41">
        <f t="shared" si="5"/>
        <v>167490</v>
      </c>
      <c r="D51" s="41">
        <f t="shared" si="6"/>
        <v>12</v>
      </c>
      <c r="E51" s="42" t="str">
        <f t="shared" si="2"/>
        <v>MOTRIL</v>
      </c>
      <c r="F51" s="42">
        <f t="shared" si="7"/>
        <v>125273</v>
      </c>
      <c r="G51" s="42">
        <f t="shared" si="8"/>
        <v>99107</v>
      </c>
    </row>
    <row r="52" spans="1:7" x14ac:dyDescent="0.25">
      <c r="A52" s="42" t="str">
        <f t="shared" si="3"/>
        <v>HUELVA</v>
      </c>
      <c r="B52" s="41">
        <f t="shared" si="4"/>
        <v>1142598</v>
      </c>
      <c r="C52" s="41">
        <f t="shared" si="5"/>
        <v>781055</v>
      </c>
      <c r="D52" s="41">
        <f t="shared" si="6"/>
        <v>6</v>
      </c>
      <c r="E52" s="42" t="str">
        <f t="shared" si="2"/>
        <v>BALEARES</v>
      </c>
      <c r="F52" s="42">
        <f t="shared" si="7"/>
        <v>113632</v>
      </c>
      <c r="G52" s="42">
        <f t="shared" si="8"/>
        <v>147134</v>
      </c>
    </row>
    <row r="53" spans="1:7" x14ac:dyDescent="0.25">
      <c r="A53" s="42" t="str">
        <f t="shared" si="3"/>
        <v>LAS PALMAS</v>
      </c>
      <c r="B53" s="41">
        <f t="shared" si="4"/>
        <v>423999</v>
      </c>
      <c r="C53" s="41">
        <f t="shared" si="5"/>
        <v>392767</v>
      </c>
      <c r="D53" s="41">
        <f t="shared" si="6"/>
        <v>11</v>
      </c>
      <c r="E53" s="42" t="str">
        <f t="shared" si="2"/>
        <v>CEUTA</v>
      </c>
      <c r="F53" s="42">
        <f t="shared" si="7"/>
        <v>109530</v>
      </c>
      <c r="G53" s="42">
        <f t="shared" si="8"/>
        <v>86132</v>
      </c>
    </row>
    <row r="54" spans="1:7" x14ac:dyDescent="0.25">
      <c r="A54" s="42" t="str">
        <f t="shared" si="3"/>
        <v>MALAGA</v>
      </c>
      <c r="B54" s="41">
        <f t="shared" si="4"/>
        <v>11615</v>
      </c>
      <c r="C54" s="41">
        <f t="shared" si="5"/>
        <v>2116</v>
      </c>
      <c r="D54" s="41">
        <f t="shared" si="6"/>
        <v>22</v>
      </c>
      <c r="E54" s="42" t="str">
        <f t="shared" si="2"/>
        <v>AVILES</v>
      </c>
      <c r="F54" s="42">
        <f t="shared" si="7"/>
        <v>54053</v>
      </c>
      <c r="G54" s="42">
        <f t="shared" si="8"/>
        <v>55592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33748</v>
      </c>
      <c r="G55" s="42">
        <f t="shared" si="8"/>
        <v>47705</v>
      </c>
    </row>
    <row r="56" spans="1:7" x14ac:dyDescent="0.25">
      <c r="A56" s="42" t="str">
        <f t="shared" si="3"/>
        <v>MELILLA</v>
      </c>
      <c r="B56" s="41">
        <f t="shared" si="4"/>
        <v>7865</v>
      </c>
      <c r="C56" s="41">
        <f t="shared" si="5"/>
        <v>4466</v>
      </c>
      <c r="D56" s="41">
        <f t="shared" si="6"/>
        <v>23</v>
      </c>
      <c r="E56" s="42" t="str">
        <f t="shared" si="2"/>
        <v>SANTANDER</v>
      </c>
      <c r="F56" s="42">
        <f t="shared" si="9"/>
        <v>24074</v>
      </c>
      <c r="G56" s="42">
        <f t="shared" si="8"/>
        <v>61791</v>
      </c>
    </row>
    <row r="57" spans="1:7" x14ac:dyDescent="0.25">
      <c r="A57" s="42" t="str">
        <f t="shared" si="3"/>
        <v>MOTRIL</v>
      </c>
      <c r="B57" s="41">
        <f t="shared" si="4"/>
        <v>125273</v>
      </c>
      <c r="C57" s="41">
        <f t="shared" si="5"/>
        <v>99107</v>
      </c>
      <c r="D57" s="41">
        <f t="shared" si="6"/>
        <v>14</v>
      </c>
      <c r="E57" s="42" t="str">
        <f t="shared" si="2"/>
        <v>BAHIA DE CADIZ</v>
      </c>
      <c r="F57" s="42">
        <f t="shared" si="9"/>
        <v>21575</v>
      </c>
      <c r="G57" s="42">
        <f t="shared" si="8"/>
        <v>7716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21442</v>
      </c>
      <c r="G58" s="42">
        <f t="shared" si="8"/>
        <v>44864</v>
      </c>
    </row>
    <row r="59" spans="1:7" x14ac:dyDescent="0.25">
      <c r="A59" s="42" t="str">
        <f t="shared" si="3"/>
        <v>SANTA CRUZ DE TENERIFE</v>
      </c>
      <c r="B59" s="41">
        <f t="shared" si="4"/>
        <v>842014</v>
      </c>
      <c r="C59" s="41">
        <f t="shared" si="5"/>
        <v>658160</v>
      </c>
      <c r="D59" s="41">
        <f t="shared" si="6"/>
        <v>7</v>
      </c>
      <c r="E59" s="42" t="str">
        <f t="shared" si="2"/>
        <v>MALAGA</v>
      </c>
      <c r="F59" s="42">
        <f t="shared" si="9"/>
        <v>11615</v>
      </c>
      <c r="G59" s="42">
        <f t="shared" si="8"/>
        <v>2116</v>
      </c>
    </row>
    <row r="60" spans="1:7" x14ac:dyDescent="0.25">
      <c r="A60" s="42" t="str">
        <f t="shared" si="3"/>
        <v>SANTANDER</v>
      </c>
      <c r="B60" s="41">
        <f t="shared" si="4"/>
        <v>24074</v>
      </c>
      <c r="C60" s="41">
        <f t="shared" si="5"/>
        <v>61791</v>
      </c>
      <c r="D60" s="41">
        <f t="shared" si="6"/>
        <v>19</v>
      </c>
      <c r="E60" s="42" t="str">
        <f t="shared" si="2"/>
        <v>MELILLA</v>
      </c>
      <c r="F60" s="42">
        <f t="shared" si="9"/>
        <v>7865</v>
      </c>
      <c r="G60" s="42">
        <f t="shared" si="8"/>
        <v>4466</v>
      </c>
    </row>
    <row r="61" spans="1:7" x14ac:dyDescent="0.25">
      <c r="A61" s="42" t="str">
        <f t="shared" si="3"/>
        <v>SEVILLA</v>
      </c>
      <c r="B61" s="41">
        <f t="shared" si="4"/>
        <v>21442</v>
      </c>
      <c r="C61" s="41">
        <f t="shared" si="5"/>
        <v>44864</v>
      </c>
      <c r="D61" s="41">
        <f t="shared" si="6"/>
        <v>21</v>
      </c>
      <c r="E61" s="42" t="str">
        <f t="shared" si="2"/>
        <v>VIGO</v>
      </c>
      <c r="F61" s="42">
        <f t="shared" si="9"/>
        <v>6977</v>
      </c>
      <c r="G61" s="42">
        <f t="shared" si="8"/>
        <v>5382</v>
      </c>
    </row>
    <row r="62" spans="1:7" x14ac:dyDescent="0.25">
      <c r="A62" s="42" t="str">
        <f t="shared" si="3"/>
        <v>TARRAGONA</v>
      </c>
      <c r="B62" s="41">
        <f t="shared" si="4"/>
        <v>1801494</v>
      </c>
      <c r="C62" s="41">
        <f t="shared" si="5"/>
        <v>1751430</v>
      </c>
      <c r="D62" s="41">
        <f t="shared" si="6"/>
        <v>3</v>
      </c>
      <c r="E62" s="42" t="str">
        <f t="shared" si="2"/>
        <v>ALICANTE</v>
      </c>
      <c r="F62" s="42">
        <f t="shared" si="9"/>
        <v>5571</v>
      </c>
      <c r="G62" s="42">
        <f t="shared" si="8"/>
        <v>10102</v>
      </c>
    </row>
    <row r="63" spans="1:7" x14ac:dyDescent="0.25">
      <c r="A63" s="42" t="str">
        <f t="shared" si="3"/>
        <v>VALENCIA</v>
      </c>
      <c r="B63" s="41">
        <f t="shared" si="4"/>
        <v>533303</v>
      </c>
      <c r="C63" s="41">
        <f t="shared" si="5"/>
        <v>385595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6977</v>
      </c>
      <c r="C64" s="41">
        <f t="shared" si="5"/>
        <v>5382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33748</v>
      </c>
      <c r="C65" s="41">
        <f t="shared" si="5"/>
        <v>47705</v>
      </c>
      <c r="D65" s="41">
        <f t="shared" si="6"/>
        <v>18</v>
      </c>
      <c r="E65" s="42" t="str">
        <f t="shared" si="2"/>
        <v>ALMERIA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339125</v>
      </c>
      <c r="C7" s="19">
        <v>316341</v>
      </c>
      <c r="D7" s="19">
        <v>339125</v>
      </c>
      <c r="E7" s="19">
        <v>316341</v>
      </c>
      <c r="F7" s="10">
        <f>((E7*100)/D7)-100</f>
        <v>-6.7184666420936168</v>
      </c>
      <c r="G7" s="1"/>
      <c r="H7" s="1"/>
      <c r="I7" s="1"/>
    </row>
    <row r="8" spans="1:12" x14ac:dyDescent="0.25">
      <c r="A8" s="11" t="s">
        <v>42</v>
      </c>
      <c r="B8" s="20">
        <v>192786</v>
      </c>
      <c r="C8" s="20">
        <v>149188</v>
      </c>
      <c r="D8" s="20">
        <v>192786</v>
      </c>
      <c r="E8" s="20">
        <v>149188</v>
      </c>
      <c r="F8" s="13">
        <f t="shared" ref="F8:F35" si="0">((E8*100)/D8)-100</f>
        <v>-22.61471268660587</v>
      </c>
      <c r="G8" s="1"/>
      <c r="H8" s="1"/>
      <c r="I8" s="1"/>
    </row>
    <row r="9" spans="1:12" x14ac:dyDescent="0.25">
      <c r="A9" s="8" t="s">
        <v>43</v>
      </c>
      <c r="B9" s="19">
        <v>385444</v>
      </c>
      <c r="C9" s="19">
        <v>480499</v>
      </c>
      <c r="D9" s="19">
        <v>385444</v>
      </c>
      <c r="E9" s="19">
        <v>480499</v>
      </c>
      <c r="F9" s="10">
        <f t="shared" si="0"/>
        <v>24.661169975404988</v>
      </c>
      <c r="G9" s="1"/>
      <c r="H9" s="1"/>
      <c r="I9" s="1"/>
    </row>
    <row r="10" spans="1:12" x14ac:dyDescent="0.25">
      <c r="A10" s="11" t="s">
        <v>44</v>
      </c>
      <c r="B10" s="20">
        <v>253100</v>
      </c>
      <c r="C10" s="20">
        <v>211681</v>
      </c>
      <c r="D10" s="20">
        <v>253100</v>
      </c>
      <c r="E10" s="20">
        <v>211681</v>
      </c>
      <c r="F10" s="13">
        <f t="shared" si="0"/>
        <v>-16.36467799288819</v>
      </c>
      <c r="G10" s="1"/>
      <c r="H10" s="1"/>
      <c r="I10" s="1"/>
    </row>
    <row r="11" spans="1:12" x14ac:dyDescent="0.25">
      <c r="A11" s="8" t="s">
        <v>45</v>
      </c>
      <c r="B11" s="19">
        <v>263029</v>
      </c>
      <c r="C11" s="19">
        <v>251674</v>
      </c>
      <c r="D11" s="19">
        <v>263029</v>
      </c>
      <c r="E11" s="19">
        <v>251674</v>
      </c>
      <c r="F11" s="10">
        <f t="shared" si="0"/>
        <v>-4.3170144736892127</v>
      </c>
      <c r="G11" s="1"/>
      <c r="H11" s="1"/>
      <c r="I11" s="1"/>
    </row>
    <row r="12" spans="1:12" x14ac:dyDescent="0.25">
      <c r="A12" s="11" t="s">
        <v>46</v>
      </c>
      <c r="B12" s="20">
        <v>201094</v>
      </c>
      <c r="C12" s="20">
        <v>243773</v>
      </c>
      <c r="D12" s="20">
        <v>201094</v>
      </c>
      <c r="E12" s="20">
        <v>243773</v>
      </c>
      <c r="F12" s="13">
        <f t="shared" si="0"/>
        <v>21.223407958467178</v>
      </c>
      <c r="G12" s="1"/>
      <c r="H12" s="1"/>
      <c r="I12" s="1"/>
    </row>
    <row r="13" spans="1:12" x14ac:dyDescent="0.25">
      <c r="A13" s="8" t="s">
        <v>47</v>
      </c>
      <c r="B13" s="19">
        <v>201901</v>
      </c>
      <c r="C13" s="19">
        <v>142131</v>
      </c>
      <c r="D13" s="19">
        <v>201901</v>
      </c>
      <c r="E13" s="19">
        <v>142131</v>
      </c>
      <c r="F13" s="10">
        <f t="shared" si="0"/>
        <v>-29.60361761457348</v>
      </c>
      <c r="G13" s="1"/>
      <c r="H13" s="1"/>
      <c r="I13" s="1"/>
    </row>
    <row r="14" spans="1:12" x14ac:dyDescent="0.25">
      <c r="A14" s="11" t="s">
        <v>48</v>
      </c>
      <c r="B14" s="20">
        <v>356525</v>
      </c>
      <c r="C14" s="20">
        <v>337735</v>
      </c>
      <c r="D14" s="20">
        <v>356525</v>
      </c>
      <c r="E14" s="20">
        <v>337735</v>
      </c>
      <c r="F14" s="13">
        <f t="shared" si="0"/>
        <v>-5.2703176495336947</v>
      </c>
      <c r="G14" s="1"/>
      <c r="H14" s="1"/>
      <c r="I14" s="1"/>
    </row>
    <row r="15" spans="1:12" x14ac:dyDescent="0.25">
      <c r="A15" s="8" t="s">
        <v>49</v>
      </c>
      <c r="B15" s="19">
        <v>304705</v>
      </c>
      <c r="C15" s="19">
        <v>358419</v>
      </c>
      <c r="D15" s="19">
        <v>304705</v>
      </c>
      <c r="E15" s="19">
        <v>358419</v>
      </c>
      <c r="F15" s="10">
        <f t="shared" si="0"/>
        <v>17.628197765051439</v>
      </c>
      <c r="G15" s="1"/>
      <c r="H15" s="1"/>
      <c r="I15" s="1"/>
    </row>
    <row r="16" spans="1:12" x14ac:dyDescent="0.25">
      <c r="A16" s="11" t="s">
        <v>50</v>
      </c>
      <c r="B16" s="20">
        <v>391848</v>
      </c>
      <c r="C16" s="20">
        <v>621664</v>
      </c>
      <c r="D16" s="20">
        <v>391848</v>
      </c>
      <c r="E16" s="20">
        <v>621664</v>
      </c>
      <c r="F16" s="13">
        <f t="shared" si="0"/>
        <v>58.64927216675855</v>
      </c>
      <c r="G16" s="1"/>
      <c r="H16" s="1"/>
      <c r="I16" s="1"/>
    </row>
    <row r="17" spans="1:9" x14ac:dyDescent="0.25">
      <c r="A17" s="8" t="s">
        <v>51</v>
      </c>
      <c r="B17" s="19">
        <v>328543</v>
      </c>
      <c r="C17" s="19">
        <v>331400</v>
      </c>
      <c r="D17" s="19">
        <v>328543</v>
      </c>
      <c r="E17" s="19">
        <v>331400</v>
      </c>
      <c r="F17" s="10">
        <f t="shared" si="0"/>
        <v>0.86959697817333392</v>
      </c>
      <c r="G17" s="1"/>
      <c r="H17" s="1"/>
      <c r="I17" s="1"/>
    </row>
    <row r="18" spans="1:9" x14ac:dyDescent="0.25">
      <c r="A18" s="11" t="s">
        <v>52</v>
      </c>
      <c r="B18" s="20">
        <v>4504</v>
      </c>
      <c r="C18" s="20">
        <v>5900</v>
      </c>
      <c r="D18" s="20">
        <v>4504</v>
      </c>
      <c r="E18" s="20">
        <v>5900</v>
      </c>
      <c r="F18" s="13">
        <f t="shared" si="0"/>
        <v>30.994671403197145</v>
      </c>
      <c r="G18" s="1"/>
      <c r="H18" s="1"/>
      <c r="I18" s="1"/>
    </row>
    <row r="19" spans="1:9" x14ac:dyDescent="0.25">
      <c r="A19" s="8" t="s">
        <v>53</v>
      </c>
      <c r="B19" s="19">
        <v>655474</v>
      </c>
      <c r="C19" s="19">
        <v>844319</v>
      </c>
      <c r="D19" s="19">
        <v>655474</v>
      </c>
      <c r="E19" s="19">
        <v>844319</v>
      </c>
      <c r="F19" s="10">
        <f t="shared" si="0"/>
        <v>28.810448621913309</v>
      </c>
      <c r="G19" s="1"/>
      <c r="H19" s="1"/>
      <c r="I19" s="1"/>
    </row>
    <row r="20" spans="1:9" x14ac:dyDescent="0.25">
      <c r="A20" s="11" t="s">
        <v>54</v>
      </c>
      <c r="B20" s="20">
        <v>1193833</v>
      </c>
      <c r="C20" s="20">
        <v>1394028</v>
      </c>
      <c r="D20" s="20">
        <v>1193833</v>
      </c>
      <c r="E20" s="20">
        <v>1394028</v>
      </c>
      <c r="F20" s="13">
        <f t="shared" si="0"/>
        <v>16.769095845063759</v>
      </c>
      <c r="G20" s="1"/>
      <c r="H20" s="1"/>
      <c r="I20" s="1"/>
    </row>
    <row r="21" spans="1:9" x14ac:dyDescent="0.25">
      <c r="A21" s="8" t="s">
        <v>55</v>
      </c>
      <c r="B21" s="19">
        <v>320369</v>
      </c>
      <c r="C21" s="19">
        <v>324733</v>
      </c>
      <c r="D21" s="19">
        <v>320369</v>
      </c>
      <c r="E21" s="19">
        <v>324733</v>
      </c>
      <c r="F21" s="10">
        <f t="shared" si="0"/>
        <v>1.3621792370672523</v>
      </c>
      <c r="G21" s="1"/>
      <c r="H21" s="1"/>
      <c r="I21" s="1"/>
    </row>
    <row r="22" spans="1:9" x14ac:dyDescent="0.25">
      <c r="A22" s="11" t="s">
        <v>56</v>
      </c>
      <c r="B22" s="20">
        <v>135589</v>
      </c>
      <c r="C22" s="20">
        <v>113008</v>
      </c>
      <c r="D22" s="20">
        <v>135589</v>
      </c>
      <c r="E22" s="20">
        <v>113008</v>
      </c>
      <c r="F22" s="13">
        <f t="shared" si="0"/>
        <v>-16.654005855932269</v>
      </c>
      <c r="G22" s="1"/>
      <c r="H22" s="1"/>
      <c r="I22" s="1"/>
    </row>
    <row r="23" spans="1:9" x14ac:dyDescent="0.25">
      <c r="A23" s="8" t="s">
        <v>57</v>
      </c>
      <c r="B23" s="19">
        <v>83745</v>
      </c>
      <c r="C23" s="19">
        <v>171197</v>
      </c>
      <c r="D23" s="19">
        <v>83745</v>
      </c>
      <c r="E23" s="19">
        <v>171197</v>
      </c>
      <c r="F23" s="10">
        <f t="shared" si="0"/>
        <v>104.42653292733894</v>
      </c>
      <c r="G23" s="1"/>
      <c r="H23" s="1"/>
      <c r="I23" s="1"/>
    </row>
    <row r="24" spans="1:9" x14ac:dyDescent="0.25">
      <c r="A24" s="11" t="s">
        <v>58</v>
      </c>
      <c r="B24" s="20">
        <v>84689</v>
      </c>
      <c r="C24" s="20">
        <v>76685</v>
      </c>
      <c r="D24" s="20">
        <v>84689</v>
      </c>
      <c r="E24" s="20">
        <v>76685</v>
      </c>
      <c r="F24" s="13">
        <f t="shared" si="0"/>
        <v>-9.4510503134999766</v>
      </c>
      <c r="G24" s="1"/>
      <c r="H24" s="1"/>
      <c r="I24" s="1"/>
    </row>
    <row r="25" spans="1:9" x14ac:dyDescent="0.25">
      <c r="A25" s="8" t="s">
        <v>59</v>
      </c>
      <c r="B25" s="19">
        <v>1938</v>
      </c>
      <c r="C25" s="19">
        <v>1328</v>
      </c>
      <c r="D25" s="19">
        <v>1938</v>
      </c>
      <c r="E25" s="19">
        <v>1328</v>
      </c>
      <c r="F25" s="10">
        <f t="shared" si="0"/>
        <v>-31.475748194014443</v>
      </c>
      <c r="G25" s="1"/>
      <c r="H25" s="1"/>
      <c r="I25" s="1"/>
    </row>
    <row r="26" spans="1:9" x14ac:dyDescent="0.25">
      <c r="A26" s="11" t="s">
        <v>60</v>
      </c>
      <c r="B26" s="20">
        <v>80580</v>
      </c>
      <c r="C26" s="20">
        <v>82650</v>
      </c>
      <c r="D26" s="20">
        <v>80580</v>
      </c>
      <c r="E26" s="20">
        <v>82650</v>
      </c>
      <c r="F26" s="13">
        <f t="shared" si="0"/>
        <v>2.5688756515264402</v>
      </c>
      <c r="G26" s="1"/>
      <c r="H26" s="1"/>
      <c r="I26" s="1"/>
    </row>
    <row r="27" spans="1:9" x14ac:dyDescent="0.25">
      <c r="A27" s="8" t="s">
        <v>61</v>
      </c>
      <c r="B27" s="19">
        <v>101678</v>
      </c>
      <c r="C27" s="19">
        <v>176086</v>
      </c>
      <c r="D27" s="19">
        <v>101678</v>
      </c>
      <c r="E27" s="19">
        <v>176086</v>
      </c>
      <c r="F27" s="10">
        <f t="shared" si="0"/>
        <v>73.180038946478106</v>
      </c>
      <c r="G27" s="1"/>
      <c r="H27" s="1"/>
      <c r="I27" s="1"/>
    </row>
    <row r="28" spans="1:9" x14ac:dyDescent="0.25">
      <c r="A28" s="11" t="s">
        <v>62</v>
      </c>
      <c r="B28" s="20">
        <v>93212</v>
      </c>
      <c r="C28" s="20">
        <v>194124</v>
      </c>
      <c r="D28" s="20">
        <v>93212</v>
      </c>
      <c r="E28" s="20">
        <v>194124</v>
      </c>
      <c r="F28" s="13">
        <f t="shared" si="0"/>
        <v>108.26073896064884</v>
      </c>
      <c r="G28" s="1"/>
      <c r="H28" s="1"/>
      <c r="I28" s="1"/>
    </row>
    <row r="29" spans="1:9" x14ac:dyDescent="0.25">
      <c r="A29" s="8" t="s">
        <v>63</v>
      </c>
      <c r="B29" s="19">
        <v>289229</v>
      </c>
      <c r="C29" s="19">
        <v>402321</v>
      </c>
      <c r="D29" s="19">
        <v>289229</v>
      </c>
      <c r="E29" s="19">
        <v>402321</v>
      </c>
      <c r="F29" s="10">
        <f t="shared" si="0"/>
        <v>39.101196629660222</v>
      </c>
      <c r="G29" s="1"/>
      <c r="H29" s="1"/>
      <c r="I29" s="1"/>
    </row>
    <row r="30" spans="1:9" x14ac:dyDescent="0.25">
      <c r="A30" s="11" t="s">
        <v>64</v>
      </c>
      <c r="B30" s="20">
        <v>239917</v>
      </c>
      <c r="C30" s="20">
        <v>136818</v>
      </c>
      <c r="D30" s="20">
        <v>239917</v>
      </c>
      <c r="E30" s="20">
        <v>136818</v>
      </c>
      <c r="F30" s="13">
        <f t="shared" si="0"/>
        <v>-42.972778085754655</v>
      </c>
      <c r="G30" s="1"/>
      <c r="H30" s="1"/>
      <c r="I30" s="1"/>
    </row>
    <row r="31" spans="1:9" x14ac:dyDescent="0.25">
      <c r="A31" s="8" t="s">
        <v>65</v>
      </c>
      <c r="B31" s="19">
        <v>1395457</v>
      </c>
      <c r="C31" s="19">
        <v>1417078</v>
      </c>
      <c r="D31" s="19">
        <v>1395457</v>
      </c>
      <c r="E31" s="19">
        <v>1417078</v>
      </c>
      <c r="F31" s="10">
        <f t="shared" si="0"/>
        <v>1.549384896847414</v>
      </c>
      <c r="G31" s="1"/>
      <c r="H31" s="1"/>
      <c r="I31" s="1"/>
    </row>
    <row r="32" spans="1:9" x14ac:dyDescent="0.25">
      <c r="A32" s="11" t="s">
        <v>66</v>
      </c>
      <c r="B32" s="20">
        <v>530852</v>
      </c>
      <c r="C32" s="20">
        <v>610830</v>
      </c>
      <c r="D32" s="20">
        <v>530852</v>
      </c>
      <c r="E32" s="20">
        <v>610830</v>
      </c>
      <c r="F32" s="13">
        <f t="shared" si="0"/>
        <v>15.0659694227393</v>
      </c>
      <c r="G32" s="1"/>
      <c r="H32" s="1"/>
      <c r="I32" s="1"/>
    </row>
    <row r="33" spans="1:9" x14ac:dyDescent="0.25">
      <c r="A33" s="8" t="s">
        <v>67</v>
      </c>
      <c r="B33" s="19">
        <v>49518</v>
      </c>
      <c r="C33" s="19">
        <v>32094</v>
      </c>
      <c r="D33" s="19">
        <v>49518</v>
      </c>
      <c r="E33" s="19">
        <v>32094</v>
      </c>
      <c r="F33" s="10">
        <f t="shared" si="0"/>
        <v>-35.187204652853509</v>
      </c>
      <c r="G33" s="1"/>
      <c r="H33" s="1"/>
      <c r="I33" s="1"/>
    </row>
    <row r="34" spans="1:9" x14ac:dyDescent="0.25">
      <c r="A34" s="11" t="s">
        <v>68</v>
      </c>
      <c r="B34" s="20">
        <v>40013</v>
      </c>
      <c r="C34" s="20">
        <v>31234</v>
      </c>
      <c r="D34" s="20">
        <v>40013</v>
      </c>
      <c r="E34" s="20">
        <v>31234</v>
      </c>
      <c r="F34" s="13">
        <f t="shared" si="0"/>
        <v>-21.94036937995152</v>
      </c>
      <c r="G34" s="1"/>
      <c r="H34" s="1"/>
      <c r="I34" s="1"/>
    </row>
    <row r="35" spans="1:9" x14ac:dyDescent="0.25">
      <c r="A35" s="14" t="s">
        <v>69</v>
      </c>
      <c r="B35" s="15">
        <f>SUM(B7:B34)</f>
        <v>8518697</v>
      </c>
      <c r="C35" s="15">
        <f t="shared" ref="C35:E35" si="1">SUM(C7:C34)</f>
        <v>9458938</v>
      </c>
      <c r="D35" s="15">
        <f t="shared" si="1"/>
        <v>8518697</v>
      </c>
      <c r="E35" s="15">
        <f t="shared" si="1"/>
        <v>9458938</v>
      </c>
      <c r="F35" s="16">
        <f t="shared" si="0"/>
        <v>11.037380482015024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316341</v>
      </c>
      <c r="C38" s="41">
        <f>D7</f>
        <v>339125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TARRAGONA</v>
      </c>
      <c r="F38" s="42">
        <f>LOOKUP(E38,$A$38:$A$65,$B$38:$B$65)</f>
        <v>1417078</v>
      </c>
      <c r="G38" s="42">
        <f>LOOKUP(E38,$A$38:$A$65,$C$38:$C$65)</f>
        <v>1395457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149188</v>
      </c>
      <c r="C39" s="41">
        <f t="shared" ref="C39:C65" si="5">D8</f>
        <v>192786</v>
      </c>
      <c r="D39" s="41">
        <f t="shared" ref="D39:D65" si="6">_xlfn.RANK.EQ(B39,$B$38:$B$65)+COUNTIF($B$38:$B$65,B39)-1</f>
        <v>19</v>
      </c>
      <c r="E39" s="42" t="str">
        <f t="shared" si="2"/>
        <v>GIJON</v>
      </c>
      <c r="F39" s="42">
        <f t="shared" ref="F39:F54" si="7">LOOKUP(E39,$A$38:$A$65,$B$38:$B$65)</f>
        <v>1394028</v>
      </c>
      <c r="G39" s="42">
        <f t="shared" ref="G39:G65" si="8">LOOKUP(E39,$A$38:$A$65,$C$38:$C$65)</f>
        <v>1193833</v>
      </c>
    </row>
    <row r="40" spans="1:9" x14ac:dyDescent="0.25">
      <c r="A40" s="42" t="str">
        <f t="shared" si="3"/>
        <v>ALMERIA</v>
      </c>
      <c r="B40" s="41">
        <f t="shared" si="4"/>
        <v>480499</v>
      </c>
      <c r="C40" s="41">
        <f t="shared" si="5"/>
        <v>385444</v>
      </c>
      <c r="D40" s="41">
        <f t="shared" si="6"/>
        <v>6</v>
      </c>
      <c r="E40" s="42" t="str">
        <f t="shared" si="2"/>
        <v>FERROL-SAN CIBRAO</v>
      </c>
      <c r="F40" s="42">
        <f t="shared" si="7"/>
        <v>844319</v>
      </c>
      <c r="G40" s="42">
        <f t="shared" si="8"/>
        <v>655474</v>
      </c>
    </row>
    <row r="41" spans="1:9" x14ac:dyDescent="0.25">
      <c r="A41" s="42" t="str">
        <f t="shared" si="3"/>
        <v>AVILES</v>
      </c>
      <c r="B41" s="41">
        <f t="shared" si="4"/>
        <v>211681</v>
      </c>
      <c r="C41" s="41">
        <f t="shared" si="5"/>
        <v>253100</v>
      </c>
      <c r="D41" s="41">
        <f t="shared" si="6"/>
        <v>15</v>
      </c>
      <c r="E41" s="42" t="str">
        <f t="shared" si="2"/>
        <v>CARTAGENA</v>
      </c>
      <c r="F41" s="42">
        <f t="shared" si="7"/>
        <v>621664</v>
      </c>
      <c r="G41" s="42">
        <f t="shared" si="8"/>
        <v>391848</v>
      </c>
    </row>
    <row r="42" spans="1:9" x14ac:dyDescent="0.25">
      <c r="A42" s="42" t="str">
        <f t="shared" si="3"/>
        <v>BAHIA DE ALGECIRAS</v>
      </c>
      <c r="B42" s="41">
        <f t="shared" si="4"/>
        <v>251674</v>
      </c>
      <c r="C42" s="41">
        <f t="shared" si="5"/>
        <v>263029</v>
      </c>
      <c r="D42" s="41">
        <f t="shared" si="6"/>
        <v>13</v>
      </c>
      <c r="E42" s="42" t="str">
        <f t="shared" si="2"/>
        <v>VALENCIA</v>
      </c>
      <c r="F42" s="42">
        <f t="shared" si="7"/>
        <v>610830</v>
      </c>
      <c r="G42" s="42">
        <f t="shared" si="8"/>
        <v>530852</v>
      </c>
    </row>
    <row r="43" spans="1:9" x14ac:dyDescent="0.25">
      <c r="A43" s="42" t="str">
        <f t="shared" si="3"/>
        <v>BAHIA DE CADIZ</v>
      </c>
      <c r="B43" s="41">
        <f t="shared" si="4"/>
        <v>243773</v>
      </c>
      <c r="C43" s="41">
        <f t="shared" si="5"/>
        <v>201094</v>
      </c>
      <c r="D43" s="41">
        <f t="shared" si="6"/>
        <v>14</v>
      </c>
      <c r="E43" s="42" t="str">
        <f t="shared" si="2"/>
        <v>ALMERIA</v>
      </c>
      <c r="F43" s="42">
        <f t="shared" si="7"/>
        <v>480499</v>
      </c>
      <c r="G43" s="42">
        <f t="shared" si="8"/>
        <v>385444</v>
      </c>
    </row>
    <row r="44" spans="1:9" x14ac:dyDescent="0.25">
      <c r="A44" s="42" t="str">
        <f t="shared" si="3"/>
        <v>BALEARES</v>
      </c>
      <c r="B44" s="41">
        <f t="shared" si="4"/>
        <v>142131</v>
      </c>
      <c r="C44" s="41">
        <f t="shared" si="5"/>
        <v>201901</v>
      </c>
      <c r="D44" s="41">
        <f t="shared" si="6"/>
        <v>20</v>
      </c>
      <c r="E44" s="42" t="str">
        <f t="shared" si="2"/>
        <v>SANTANDER</v>
      </c>
      <c r="F44" s="42">
        <f t="shared" si="7"/>
        <v>402321</v>
      </c>
      <c r="G44" s="42">
        <f t="shared" si="8"/>
        <v>289229</v>
      </c>
    </row>
    <row r="45" spans="1:9" x14ac:dyDescent="0.25">
      <c r="A45" s="42" t="str">
        <f t="shared" si="3"/>
        <v>BARCELONA</v>
      </c>
      <c r="B45" s="41">
        <f t="shared" si="4"/>
        <v>337735</v>
      </c>
      <c r="C45" s="41">
        <f t="shared" si="5"/>
        <v>356525</v>
      </c>
      <c r="D45" s="41">
        <f t="shared" si="6"/>
        <v>9</v>
      </c>
      <c r="E45" s="42" t="str">
        <f t="shared" si="2"/>
        <v>BILBAO</v>
      </c>
      <c r="F45" s="42">
        <f t="shared" si="7"/>
        <v>358419</v>
      </c>
      <c r="G45" s="42">
        <f t="shared" si="8"/>
        <v>304705</v>
      </c>
    </row>
    <row r="46" spans="1:9" x14ac:dyDescent="0.25">
      <c r="A46" s="42" t="str">
        <f t="shared" si="3"/>
        <v>BILBAO</v>
      </c>
      <c r="B46" s="41">
        <f t="shared" si="4"/>
        <v>358419</v>
      </c>
      <c r="C46" s="41">
        <f t="shared" si="5"/>
        <v>304705</v>
      </c>
      <c r="D46" s="41">
        <f t="shared" si="6"/>
        <v>8</v>
      </c>
      <c r="E46" s="42" t="str">
        <f t="shared" si="2"/>
        <v>BARCELONA</v>
      </c>
      <c r="F46" s="42">
        <f t="shared" si="7"/>
        <v>337735</v>
      </c>
      <c r="G46" s="42">
        <f t="shared" si="8"/>
        <v>356525</v>
      </c>
    </row>
    <row r="47" spans="1:9" x14ac:dyDescent="0.25">
      <c r="A47" s="42" t="str">
        <f t="shared" si="3"/>
        <v>CARTAGENA</v>
      </c>
      <c r="B47" s="41">
        <f t="shared" si="4"/>
        <v>621664</v>
      </c>
      <c r="C47" s="41">
        <f t="shared" si="5"/>
        <v>391848</v>
      </c>
      <c r="D47" s="41">
        <f t="shared" si="6"/>
        <v>4</v>
      </c>
      <c r="E47" s="42" t="str">
        <f t="shared" si="2"/>
        <v>CASTELLON</v>
      </c>
      <c r="F47" s="42">
        <f t="shared" si="7"/>
        <v>331400</v>
      </c>
      <c r="G47" s="42">
        <f t="shared" si="8"/>
        <v>328543</v>
      </c>
    </row>
    <row r="48" spans="1:9" x14ac:dyDescent="0.25">
      <c r="A48" s="42" t="str">
        <f t="shared" si="3"/>
        <v>CASTELLON</v>
      </c>
      <c r="B48" s="41">
        <f t="shared" si="4"/>
        <v>331400</v>
      </c>
      <c r="C48" s="41">
        <f t="shared" si="5"/>
        <v>328543</v>
      </c>
      <c r="D48" s="41">
        <f t="shared" si="6"/>
        <v>10</v>
      </c>
      <c r="E48" s="42" t="str">
        <f t="shared" si="2"/>
        <v>HUELVA</v>
      </c>
      <c r="F48" s="42">
        <f t="shared" si="7"/>
        <v>324733</v>
      </c>
      <c r="G48" s="42">
        <f t="shared" si="8"/>
        <v>320369</v>
      </c>
    </row>
    <row r="49" spans="1:7" x14ac:dyDescent="0.25">
      <c r="A49" s="42" t="str">
        <f t="shared" si="3"/>
        <v>CEUTA</v>
      </c>
      <c r="B49" s="41">
        <f t="shared" si="4"/>
        <v>5900</v>
      </c>
      <c r="C49" s="41">
        <f t="shared" si="5"/>
        <v>4504</v>
      </c>
      <c r="D49" s="41">
        <f t="shared" si="6"/>
        <v>27</v>
      </c>
      <c r="E49" s="42" t="str">
        <f t="shared" si="2"/>
        <v>A CORUÑA</v>
      </c>
      <c r="F49" s="42">
        <f t="shared" si="7"/>
        <v>316341</v>
      </c>
      <c r="G49" s="42">
        <f t="shared" si="8"/>
        <v>339125</v>
      </c>
    </row>
    <row r="50" spans="1:7" x14ac:dyDescent="0.25">
      <c r="A50" s="42" t="str">
        <f t="shared" si="3"/>
        <v>FERROL-SAN CIBRAO</v>
      </c>
      <c r="B50" s="41">
        <f t="shared" si="4"/>
        <v>844319</v>
      </c>
      <c r="C50" s="41">
        <f t="shared" si="5"/>
        <v>655474</v>
      </c>
      <c r="D50" s="41">
        <f t="shared" si="6"/>
        <v>3</v>
      </c>
      <c r="E50" s="42" t="str">
        <f t="shared" si="2"/>
        <v>BAHIA DE ALGECIRAS</v>
      </c>
      <c r="F50" s="42">
        <f t="shared" si="7"/>
        <v>251674</v>
      </c>
      <c r="G50" s="42">
        <f t="shared" si="8"/>
        <v>263029</v>
      </c>
    </row>
    <row r="51" spans="1:7" x14ac:dyDescent="0.25">
      <c r="A51" s="42" t="str">
        <f t="shared" si="3"/>
        <v>GIJON</v>
      </c>
      <c r="B51" s="41">
        <f t="shared" si="4"/>
        <v>1394028</v>
      </c>
      <c r="C51" s="41">
        <f t="shared" si="5"/>
        <v>1193833</v>
      </c>
      <c r="D51" s="41">
        <f t="shared" si="6"/>
        <v>2</v>
      </c>
      <c r="E51" s="42" t="str">
        <f t="shared" si="2"/>
        <v>BAHIA DE CADIZ</v>
      </c>
      <c r="F51" s="42">
        <f t="shared" si="7"/>
        <v>243773</v>
      </c>
      <c r="G51" s="42">
        <f t="shared" si="8"/>
        <v>201094</v>
      </c>
    </row>
    <row r="52" spans="1:7" x14ac:dyDescent="0.25">
      <c r="A52" s="42" t="str">
        <f t="shared" si="3"/>
        <v>HUELVA</v>
      </c>
      <c r="B52" s="41">
        <f t="shared" si="4"/>
        <v>324733</v>
      </c>
      <c r="C52" s="41">
        <f t="shared" si="5"/>
        <v>320369</v>
      </c>
      <c r="D52" s="41">
        <f t="shared" si="6"/>
        <v>11</v>
      </c>
      <c r="E52" s="42" t="str">
        <f t="shared" si="2"/>
        <v>AVILES</v>
      </c>
      <c r="F52" s="42">
        <f t="shared" si="7"/>
        <v>211681</v>
      </c>
      <c r="G52" s="42">
        <f t="shared" si="8"/>
        <v>253100</v>
      </c>
    </row>
    <row r="53" spans="1:7" x14ac:dyDescent="0.25">
      <c r="A53" s="42" t="str">
        <f t="shared" si="3"/>
        <v>LAS PALMAS</v>
      </c>
      <c r="B53" s="41">
        <f t="shared" si="4"/>
        <v>113008</v>
      </c>
      <c r="C53" s="41">
        <f t="shared" si="5"/>
        <v>135589</v>
      </c>
      <c r="D53" s="41">
        <f t="shared" si="6"/>
        <v>22</v>
      </c>
      <c r="E53" s="42" t="str">
        <f t="shared" si="2"/>
        <v>SANTA CRUZ DE TENERIFE</v>
      </c>
      <c r="F53" s="42">
        <f t="shared" si="7"/>
        <v>194124</v>
      </c>
      <c r="G53" s="42">
        <f t="shared" si="8"/>
        <v>93212</v>
      </c>
    </row>
    <row r="54" spans="1:7" x14ac:dyDescent="0.25">
      <c r="A54" s="42" t="str">
        <f t="shared" si="3"/>
        <v>MALAGA</v>
      </c>
      <c r="B54" s="41">
        <f t="shared" si="4"/>
        <v>171197</v>
      </c>
      <c r="C54" s="41">
        <f t="shared" si="5"/>
        <v>83745</v>
      </c>
      <c r="D54" s="41">
        <f t="shared" si="6"/>
        <v>18</v>
      </c>
      <c r="E54" s="42" t="str">
        <f t="shared" si="2"/>
        <v>PASAIA</v>
      </c>
      <c r="F54" s="42">
        <f t="shared" si="7"/>
        <v>176086</v>
      </c>
      <c r="G54" s="42">
        <f t="shared" si="8"/>
        <v>101678</v>
      </c>
    </row>
    <row r="55" spans="1:7" x14ac:dyDescent="0.25">
      <c r="A55" s="42" t="str">
        <f t="shared" si="3"/>
        <v>MARIN Y RIA DE PONTEVEDRA</v>
      </c>
      <c r="B55" s="41">
        <f t="shared" si="4"/>
        <v>76685</v>
      </c>
      <c r="C55" s="41">
        <f t="shared" si="5"/>
        <v>84689</v>
      </c>
      <c r="D55" s="41">
        <f t="shared" si="6"/>
        <v>24</v>
      </c>
      <c r="E55" s="42" t="str">
        <f t="shared" si="2"/>
        <v>MALAGA</v>
      </c>
      <c r="F55" s="42">
        <f t="shared" ref="F55:F65" si="9">LOOKUP(E55,$A$38:$A$65,$B$38:$B$65)</f>
        <v>171197</v>
      </c>
      <c r="G55" s="42">
        <f t="shared" si="8"/>
        <v>83745</v>
      </c>
    </row>
    <row r="56" spans="1:7" x14ac:dyDescent="0.25">
      <c r="A56" s="42" t="str">
        <f t="shared" si="3"/>
        <v>MELILLA</v>
      </c>
      <c r="B56" s="41">
        <f t="shared" si="4"/>
        <v>1328</v>
      </c>
      <c r="C56" s="41">
        <f t="shared" si="5"/>
        <v>1938</v>
      </c>
      <c r="D56" s="41">
        <f t="shared" si="6"/>
        <v>28</v>
      </c>
      <c r="E56" s="42" t="str">
        <f t="shared" si="2"/>
        <v>ALICANTE</v>
      </c>
      <c r="F56" s="42">
        <f t="shared" si="9"/>
        <v>149188</v>
      </c>
      <c r="G56" s="42">
        <f t="shared" si="8"/>
        <v>192786</v>
      </c>
    </row>
    <row r="57" spans="1:7" x14ac:dyDescent="0.25">
      <c r="A57" s="42" t="str">
        <f t="shared" si="3"/>
        <v>MOTRIL</v>
      </c>
      <c r="B57" s="41">
        <f t="shared" si="4"/>
        <v>82650</v>
      </c>
      <c r="C57" s="41">
        <f t="shared" si="5"/>
        <v>80580</v>
      </c>
      <c r="D57" s="41">
        <f t="shared" si="6"/>
        <v>23</v>
      </c>
      <c r="E57" s="42" t="str">
        <f t="shared" si="2"/>
        <v>BALEARES</v>
      </c>
      <c r="F57" s="42">
        <f t="shared" si="9"/>
        <v>142131</v>
      </c>
      <c r="G57" s="42">
        <f t="shared" si="8"/>
        <v>201901</v>
      </c>
    </row>
    <row r="58" spans="1:7" x14ac:dyDescent="0.25">
      <c r="A58" s="42" t="str">
        <f t="shared" si="3"/>
        <v>PASAIA</v>
      </c>
      <c r="B58" s="41">
        <f t="shared" si="4"/>
        <v>176086</v>
      </c>
      <c r="C58" s="41">
        <f t="shared" si="5"/>
        <v>101678</v>
      </c>
      <c r="D58" s="41">
        <f t="shared" si="6"/>
        <v>17</v>
      </c>
      <c r="E58" s="42" t="str">
        <f t="shared" si="2"/>
        <v>SEVILLA</v>
      </c>
      <c r="F58" s="42">
        <f t="shared" si="9"/>
        <v>136818</v>
      </c>
      <c r="G58" s="42">
        <f t="shared" si="8"/>
        <v>239917</v>
      </c>
    </row>
    <row r="59" spans="1:7" x14ac:dyDescent="0.25">
      <c r="A59" s="42" t="str">
        <f t="shared" si="3"/>
        <v>SANTA CRUZ DE TENERIFE</v>
      </c>
      <c r="B59" s="41">
        <f t="shared" si="4"/>
        <v>194124</v>
      </c>
      <c r="C59" s="41">
        <f t="shared" si="5"/>
        <v>93212</v>
      </c>
      <c r="D59" s="41">
        <f t="shared" si="6"/>
        <v>16</v>
      </c>
      <c r="E59" s="42" t="str">
        <f t="shared" si="2"/>
        <v>LAS PALMAS</v>
      </c>
      <c r="F59" s="42">
        <f t="shared" si="9"/>
        <v>113008</v>
      </c>
      <c r="G59" s="42">
        <f t="shared" si="8"/>
        <v>135589</v>
      </c>
    </row>
    <row r="60" spans="1:7" x14ac:dyDescent="0.25">
      <c r="A60" s="42" t="str">
        <f t="shared" si="3"/>
        <v>SANTANDER</v>
      </c>
      <c r="B60" s="41">
        <f t="shared" si="4"/>
        <v>402321</v>
      </c>
      <c r="C60" s="41">
        <f t="shared" si="5"/>
        <v>289229</v>
      </c>
      <c r="D60" s="41">
        <f t="shared" si="6"/>
        <v>7</v>
      </c>
      <c r="E60" s="42" t="str">
        <f t="shared" si="2"/>
        <v>MOTRIL</v>
      </c>
      <c r="F60" s="42">
        <f t="shared" si="9"/>
        <v>82650</v>
      </c>
      <c r="G60" s="42">
        <f t="shared" si="8"/>
        <v>80580</v>
      </c>
    </row>
    <row r="61" spans="1:7" x14ac:dyDescent="0.25">
      <c r="A61" s="42" t="str">
        <f t="shared" si="3"/>
        <v>SEVILLA</v>
      </c>
      <c r="B61" s="41">
        <f t="shared" si="4"/>
        <v>136818</v>
      </c>
      <c r="C61" s="41">
        <f t="shared" si="5"/>
        <v>239917</v>
      </c>
      <c r="D61" s="41">
        <f t="shared" si="6"/>
        <v>21</v>
      </c>
      <c r="E61" s="42" t="str">
        <f t="shared" si="2"/>
        <v>MARIN Y RIA DE PONTEVEDRA</v>
      </c>
      <c r="F61" s="42">
        <f t="shared" si="9"/>
        <v>76685</v>
      </c>
      <c r="G61" s="42">
        <f t="shared" si="8"/>
        <v>84689</v>
      </c>
    </row>
    <row r="62" spans="1:7" x14ac:dyDescent="0.25">
      <c r="A62" s="42" t="str">
        <f t="shared" si="3"/>
        <v>TARRAGONA</v>
      </c>
      <c r="B62" s="41">
        <f t="shared" si="4"/>
        <v>1417078</v>
      </c>
      <c r="C62" s="41">
        <f t="shared" si="5"/>
        <v>1395457</v>
      </c>
      <c r="D62" s="41">
        <f t="shared" si="6"/>
        <v>1</v>
      </c>
      <c r="E62" s="42" t="str">
        <f t="shared" si="2"/>
        <v>VIGO</v>
      </c>
      <c r="F62" s="42">
        <f t="shared" si="9"/>
        <v>32094</v>
      </c>
      <c r="G62" s="42">
        <f t="shared" si="8"/>
        <v>49518</v>
      </c>
    </row>
    <row r="63" spans="1:7" x14ac:dyDescent="0.25">
      <c r="A63" s="42" t="str">
        <f t="shared" si="3"/>
        <v>VALENCIA</v>
      </c>
      <c r="B63" s="41">
        <f t="shared" si="4"/>
        <v>610830</v>
      </c>
      <c r="C63" s="41">
        <f t="shared" si="5"/>
        <v>530852</v>
      </c>
      <c r="D63" s="41">
        <f t="shared" si="6"/>
        <v>5</v>
      </c>
      <c r="E63" s="42" t="str">
        <f t="shared" si="2"/>
        <v>VILAGARCIA</v>
      </c>
      <c r="F63" s="42">
        <f t="shared" si="9"/>
        <v>31234</v>
      </c>
      <c r="G63" s="42">
        <f t="shared" si="8"/>
        <v>40013</v>
      </c>
    </row>
    <row r="64" spans="1:7" x14ac:dyDescent="0.25">
      <c r="A64" s="42" t="str">
        <f t="shared" si="3"/>
        <v>VIGO</v>
      </c>
      <c r="B64" s="41">
        <f t="shared" si="4"/>
        <v>32094</v>
      </c>
      <c r="C64" s="41">
        <f t="shared" si="5"/>
        <v>49518</v>
      </c>
      <c r="D64" s="41">
        <f t="shared" si="6"/>
        <v>25</v>
      </c>
      <c r="E64" s="42" t="str">
        <f t="shared" si="2"/>
        <v>CEUTA</v>
      </c>
      <c r="F64" s="42">
        <f t="shared" si="9"/>
        <v>5900</v>
      </c>
      <c r="G64" s="42">
        <f t="shared" si="8"/>
        <v>4504</v>
      </c>
    </row>
    <row r="65" spans="1:7" x14ac:dyDescent="0.25">
      <c r="A65" s="42" t="str">
        <f t="shared" si="3"/>
        <v>VILAGARCIA</v>
      </c>
      <c r="B65" s="41">
        <f t="shared" si="4"/>
        <v>31234</v>
      </c>
      <c r="C65" s="41">
        <f t="shared" si="5"/>
        <v>40013</v>
      </c>
      <c r="D65" s="41">
        <f t="shared" si="6"/>
        <v>26</v>
      </c>
      <c r="E65" s="42" t="str">
        <f t="shared" si="2"/>
        <v>MELILLA</v>
      </c>
      <c r="F65" s="42">
        <f t="shared" si="9"/>
        <v>1328</v>
      </c>
      <c r="G65" s="42">
        <f t="shared" si="8"/>
        <v>1938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96901</v>
      </c>
      <c r="C7" s="21">
        <v>92301</v>
      </c>
      <c r="D7" s="21">
        <v>96901</v>
      </c>
      <c r="E7" s="21">
        <v>92301</v>
      </c>
      <c r="F7" s="10">
        <f>((E7*100)/D7)-100</f>
        <v>-4.7471130328892315</v>
      </c>
      <c r="G7" s="1"/>
      <c r="H7" s="1"/>
      <c r="I7" s="1"/>
    </row>
    <row r="8" spans="1:12" x14ac:dyDescent="0.25">
      <c r="A8" s="11" t="s">
        <v>42</v>
      </c>
      <c r="B8" s="22">
        <v>194970</v>
      </c>
      <c r="C8" s="22">
        <v>111120</v>
      </c>
      <c r="D8" s="22">
        <v>194970</v>
      </c>
      <c r="E8" s="22">
        <v>111120</v>
      </c>
      <c r="F8" s="13">
        <f t="shared" ref="F8:F35" si="0">((E8*100)/D8)-100</f>
        <v>-43.006616402523463</v>
      </c>
      <c r="G8" s="1"/>
      <c r="H8" s="1"/>
      <c r="I8" s="1"/>
    </row>
    <row r="9" spans="1:12" x14ac:dyDescent="0.25">
      <c r="A9" s="8" t="s">
        <v>43</v>
      </c>
      <c r="B9" s="21">
        <v>54020</v>
      </c>
      <c r="C9" s="21">
        <v>50097</v>
      </c>
      <c r="D9" s="21">
        <v>54020</v>
      </c>
      <c r="E9" s="21">
        <v>50097</v>
      </c>
      <c r="F9" s="10">
        <f t="shared" si="0"/>
        <v>-7.2621251388374617</v>
      </c>
      <c r="G9" s="1"/>
      <c r="H9" s="1"/>
      <c r="I9" s="1"/>
    </row>
    <row r="10" spans="1:12" x14ac:dyDescent="0.25">
      <c r="A10" s="11" t="s">
        <v>44</v>
      </c>
      <c r="B10" s="22">
        <v>86145</v>
      </c>
      <c r="C10" s="22">
        <v>118181</v>
      </c>
      <c r="D10" s="22">
        <v>86145</v>
      </c>
      <c r="E10" s="22">
        <v>118181</v>
      </c>
      <c r="F10" s="13">
        <f t="shared" si="0"/>
        <v>37.188461315224345</v>
      </c>
      <c r="G10" s="1"/>
      <c r="H10" s="1"/>
      <c r="I10" s="1"/>
    </row>
    <row r="11" spans="1:12" x14ac:dyDescent="0.25">
      <c r="A11" s="8" t="s">
        <v>45</v>
      </c>
      <c r="B11" s="21">
        <v>3514610</v>
      </c>
      <c r="C11" s="21">
        <v>4074375</v>
      </c>
      <c r="D11" s="21">
        <v>3514610</v>
      </c>
      <c r="E11" s="21">
        <v>4074375</v>
      </c>
      <c r="F11" s="10">
        <f t="shared" si="0"/>
        <v>15.926802689345337</v>
      </c>
      <c r="G11" s="1"/>
      <c r="H11" s="1"/>
      <c r="I11" s="1"/>
    </row>
    <row r="12" spans="1:12" x14ac:dyDescent="0.25">
      <c r="A12" s="11" t="s">
        <v>46</v>
      </c>
      <c r="B12" s="22">
        <v>214033</v>
      </c>
      <c r="C12" s="22">
        <v>213935</v>
      </c>
      <c r="D12" s="22">
        <v>214033</v>
      </c>
      <c r="E12" s="22">
        <v>213935</v>
      </c>
      <c r="F12" s="13">
        <f t="shared" si="0"/>
        <v>-4.5787331860040581E-2</v>
      </c>
      <c r="G12" s="1"/>
      <c r="H12" s="1"/>
      <c r="I12" s="1"/>
    </row>
    <row r="13" spans="1:12" x14ac:dyDescent="0.25">
      <c r="A13" s="8" t="s">
        <v>47</v>
      </c>
      <c r="B13" s="21">
        <v>725778</v>
      </c>
      <c r="C13" s="21">
        <v>686617</v>
      </c>
      <c r="D13" s="21">
        <v>725778</v>
      </c>
      <c r="E13" s="21">
        <v>686617</v>
      </c>
      <c r="F13" s="10">
        <f t="shared" si="0"/>
        <v>-5.3957270680566296</v>
      </c>
      <c r="G13" s="1"/>
      <c r="H13" s="1"/>
      <c r="I13" s="1"/>
    </row>
    <row r="14" spans="1:12" x14ac:dyDescent="0.25">
      <c r="A14" s="11" t="s">
        <v>48</v>
      </c>
      <c r="B14" s="22">
        <v>2658810</v>
      </c>
      <c r="C14" s="22">
        <v>2706333</v>
      </c>
      <c r="D14" s="22">
        <v>2658810</v>
      </c>
      <c r="E14" s="22">
        <v>2706333</v>
      </c>
      <c r="F14" s="13">
        <f t="shared" si="0"/>
        <v>1.7873785640944675</v>
      </c>
      <c r="G14" s="1"/>
      <c r="H14" s="1"/>
      <c r="I14" s="1"/>
    </row>
    <row r="15" spans="1:12" x14ac:dyDescent="0.25">
      <c r="A15" s="8" t="s">
        <v>49</v>
      </c>
      <c r="B15" s="21">
        <v>578792</v>
      </c>
      <c r="C15" s="21">
        <v>636429</v>
      </c>
      <c r="D15" s="21">
        <v>578792</v>
      </c>
      <c r="E15" s="21">
        <v>636429</v>
      </c>
      <c r="F15" s="10">
        <f t="shared" si="0"/>
        <v>9.9581542246610155</v>
      </c>
      <c r="G15" s="1"/>
      <c r="H15" s="1"/>
      <c r="I15" s="1"/>
    </row>
    <row r="16" spans="1:12" x14ac:dyDescent="0.25">
      <c r="A16" s="11" t="s">
        <v>50</v>
      </c>
      <c r="B16" s="22">
        <v>65087</v>
      </c>
      <c r="C16" s="22">
        <v>77655</v>
      </c>
      <c r="D16" s="22">
        <v>65087</v>
      </c>
      <c r="E16" s="22">
        <v>77655</v>
      </c>
      <c r="F16" s="13">
        <f t="shared" si="0"/>
        <v>19.309539539385739</v>
      </c>
      <c r="G16" s="1"/>
      <c r="H16" s="1"/>
      <c r="I16" s="1"/>
    </row>
    <row r="17" spans="1:9" x14ac:dyDescent="0.25">
      <c r="A17" s="8" t="s">
        <v>51</v>
      </c>
      <c r="B17" s="21">
        <v>137783</v>
      </c>
      <c r="C17" s="21">
        <v>129962</v>
      </c>
      <c r="D17" s="21">
        <v>137783</v>
      </c>
      <c r="E17" s="21">
        <v>129962</v>
      </c>
      <c r="F17" s="10">
        <f t="shared" si="0"/>
        <v>-5.6763171073354499</v>
      </c>
      <c r="G17" s="1"/>
      <c r="H17" s="1"/>
      <c r="I17" s="1"/>
    </row>
    <row r="18" spans="1:9" x14ac:dyDescent="0.25">
      <c r="A18" s="11" t="s">
        <v>52</v>
      </c>
      <c r="B18" s="22">
        <v>80679</v>
      </c>
      <c r="C18" s="22">
        <v>81670</v>
      </c>
      <c r="D18" s="22">
        <v>80679</v>
      </c>
      <c r="E18" s="22">
        <v>81670</v>
      </c>
      <c r="F18" s="13">
        <f t="shared" si="0"/>
        <v>1.2283245949999326</v>
      </c>
      <c r="G18" s="1"/>
      <c r="H18" s="1"/>
      <c r="I18" s="1"/>
    </row>
    <row r="19" spans="1:9" x14ac:dyDescent="0.25">
      <c r="A19" s="8" t="s">
        <v>53</v>
      </c>
      <c r="B19" s="21">
        <v>78611</v>
      </c>
      <c r="C19" s="21">
        <v>68834</v>
      </c>
      <c r="D19" s="21">
        <v>78611</v>
      </c>
      <c r="E19" s="21">
        <v>68834</v>
      </c>
      <c r="F19" s="10">
        <f t="shared" si="0"/>
        <v>-12.437190723944482</v>
      </c>
      <c r="G19" s="1"/>
      <c r="H19" s="1"/>
      <c r="I19" s="1"/>
    </row>
    <row r="20" spans="1:9" x14ac:dyDescent="0.25">
      <c r="A20" s="11" t="s">
        <v>54</v>
      </c>
      <c r="B20" s="22">
        <v>63785</v>
      </c>
      <c r="C20" s="22">
        <v>74879</v>
      </c>
      <c r="D20" s="22">
        <v>63785</v>
      </c>
      <c r="E20" s="22">
        <v>74879</v>
      </c>
      <c r="F20" s="13">
        <f t="shared" si="0"/>
        <v>17.392803950772119</v>
      </c>
      <c r="G20" s="1"/>
      <c r="H20" s="1"/>
      <c r="I20" s="1"/>
    </row>
    <row r="21" spans="1:9" x14ac:dyDescent="0.25">
      <c r="A21" s="8" t="s">
        <v>55</v>
      </c>
      <c r="B21" s="21">
        <v>18029</v>
      </c>
      <c r="C21" s="21">
        <v>40588</v>
      </c>
      <c r="D21" s="21">
        <v>18029</v>
      </c>
      <c r="E21" s="21">
        <v>40588</v>
      </c>
      <c r="F21" s="10">
        <f t="shared" si="0"/>
        <v>125.12618558988297</v>
      </c>
      <c r="G21" s="1"/>
      <c r="H21" s="1"/>
      <c r="I21" s="1"/>
    </row>
    <row r="22" spans="1:9" x14ac:dyDescent="0.25">
      <c r="A22" s="11" t="s">
        <v>56</v>
      </c>
      <c r="B22" s="22">
        <v>1409928</v>
      </c>
      <c r="C22" s="22">
        <v>1523351</v>
      </c>
      <c r="D22" s="22">
        <v>1409928</v>
      </c>
      <c r="E22" s="22">
        <v>1523351</v>
      </c>
      <c r="F22" s="13">
        <f t="shared" si="0"/>
        <v>8.0445951850023505</v>
      </c>
      <c r="G22" s="1"/>
      <c r="H22" s="1"/>
      <c r="I22" s="1"/>
    </row>
    <row r="23" spans="1:9" x14ac:dyDescent="0.25">
      <c r="A23" s="8" t="s">
        <v>57</v>
      </c>
      <c r="B23" s="21">
        <v>413381</v>
      </c>
      <c r="C23" s="21">
        <v>490964</v>
      </c>
      <c r="D23" s="21">
        <v>413381</v>
      </c>
      <c r="E23" s="21">
        <v>490964</v>
      </c>
      <c r="F23" s="10">
        <f t="shared" si="0"/>
        <v>18.767916280622472</v>
      </c>
      <c r="G23" s="1"/>
      <c r="H23" s="1"/>
      <c r="I23" s="1"/>
    </row>
    <row r="24" spans="1:9" x14ac:dyDescent="0.25">
      <c r="A24" s="11" t="s">
        <v>58</v>
      </c>
      <c r="B24" s="22">
        <v>69947</v>
      </c>
      <c r="C24" s="22">
        <v>72370</v>
      </c>
      <c r="D24" s="22">
        <v>69947</v>
      </c>
      <c r="E24" s="22">
        <v>72370</v>
      </c>
      <c r="F24" s="13">
        <f t="shared" si="0"/>
        <v>3.4640513531673918</v>
      </c>
      <c r="G24" s="1"/>
      <c r="H24" s="1"/>
      <c r="I24" s="1"/>
    </row>
    <row r="25" spans="1:9" x14ac:dyDescent="0.25">
      <c r="A25" s="8" t="s">
        <v>59</v>
      </c>
      <c r="B25" s="21">
        <v>51878</v>
      </c>
      <c r="C25" s="21">
        <v>49674</v>
      </c>
      <c r="D25" s="21">
        <v>51878</v>
      </c>
      <c r="E25" s="21">
        <v>49674</v>
      </c>
      <c r="F25" s="10">
        <f t="shared" si="0"/>
        <v>-4.2484290065152805</v>
      </c>
      <c r="G25" s="1"/>
      <c r="H25" s="1"/>
      <c r="I25" s="1"/>
    </row>
    <row r="26" spans="1:9" x14ac:dyDescent="0.25">
      <c r="A26" s="11" t="s">
        <v>60</v>
      </c>
      <c r="B26" s="22">
        <v>23344</v>
      </c>
      <c r="C26" s="22">
        <v>16903</v>
      </c>
      <c r="D26" s="22">
        <v>23344</v>
      </c>
      <c r="E26" s="22">
        <v>16903</v>
      </c>
      <c r="F26" s="13">
        <f t="shared" si="0"/>
        <v>-27.591672378341329</v>
      </c>
      <c r="G26" s="1"/>
      <c r="H26" s="1"/>
      <c r="I26" s="1"/>
    </row>
    <row r="27" spans="1:9" x14ac:dyDescent="0.25">
      <c r="A27" s="8" t="s">
        <v>61</v>
      </c>
      <c r="B27" s="21">
        <v>128712</v>
      </c>
      <c r="C27" s="21">
        <v>134954</v>
      </c>
      <c r="D27" s="21">
        <v>128712</v>
      </c>
      <c r="E27" s="21">
        <v>134954</v>
      </c>
      <c r="F27" s="10">
        <f t="shared" si="0"/>
        <v>4.8495866741251774</v>
      </c>
      <c r="G27" s="1"/>
      <c r="H27" s="1"/>
      <c r="I27" s="1"/>
    </row>
    <row r="28" spans="1:9" x14ac:dyDescent="0.25">
      <c r="A28" s="11" t="s">
        <v>62</v>
      </c>
      <c r="B28" s="22">
        <v>599680</v>
      </c>
      <c r="C28" s="22">
        <v>551494</v>
      </c>
      <c r="D28" s="22">
        <v>599680</v>
      </c>
      <c r="E28" s="22">
        <v>551494</v>
      </c>
      <c r="F28" s="13">
        <f t="shared" si="0"/>
        <v>-8.0352854855923113</v>
      </c>
      <c r="G28" s="1"/>
      <c r="H28" s="1"/>
      <c r="I28" s="1"/>
    </row>
    <row r="29" spans="1:9" x14ac:dyDescent="0.25">
      <c r="A29" s="8" t="s">
        <v>63</v>
      </c>
      <c r="B29" s="21">
        <v>106030</v>
      </c>
      <c r="C29" s="21">
        <v>96324</v>
      </c>
      <c r="D29" s="21">
        <v>106030</v>
      </c>
      <c r="E29" s="21">
        <v>96324</v>
      </c>
      <c r="F29" s="10">
        <f t="shared" si="0"/>
        <v>-9.1540130151843755</v>
      </c>
      <c r="G29" s="1"/>
      <c r="H29" s="1"/>
      <c r="I29" s="1"/>
    </row>
    <row r="30" spans="1:9" x14ac:dyDescent="0.25">
      <c r="A30" s="11" t="s">
        <v>64</v>
      </c>
      <c r="B30" s="22">
        <v>158413</v>
      </c>
      <c r="C30" s="22">
        <v>141351</v>
      </c>
      <c r="D30" s="22">
        <v>158413</v>
      </c>
      <c r="E30" s="22">
        <v>141351</v>
      </c>
      <c r="F30" s="13">
        <f t="shared" si="0"/>
        <v>-10.770580697291251</v>
      </c>
      <c r="G30" s="1"/>
      <c r="H30" s="1"/>
      <c r="I30" s="1"/>
    </row>
    <row r="31" spans="1:9" x14ac:dyDescent="0.25">
      <c r="A31" s="8" t="s">
        <v>65</v>
      </c>
      <c r="B31" s="21">
        <v>118414</v>
      </c>
      <c r="C31" s="21">
        <v>175875</v>
      </c>
      <c r="D31" s="21">
        <v>118414</v>
      </c>
      <c r="E31" s="21">
        <v>175875</v>
      </c>
      <c r="F31" s="10">
        <f t="shared" si="0"/>
        <v>48.525512186059075</v>
      </c>
      <c r="G31" s="1"/>
      <c r="H31" s="1"/>
      <c r="I31" s="1"/>
    </row>
    <row r="32" spans="1:9" x14ac:dyDescent="0.25">
      <c r="A32" s="11" t="s">
        <v>66</v>
      </c>
      <c r="B32" s="22">
        <v>3075858</v>
      </c>
      <c r="C32" s="22">
        <v>3625311</v>
      </c>
      <c r="D32" s="22">
        <v>3075858</v>
      </c>
      <c r="E32" s="22">
        <v>3625311</v>
      </c>
      <c r="F32" s="13">
        <f t="shared" si="0"/>
        <v>17.863405917958502</v>
      </c>
      <c r="G32" s="1"/>
      <c r="H32" s="1"/>
      <c r="I32" s="1"/>
    </row>
    <row r="33" spans="1:9" x14ac:dyDescent="0.25">
      <c r="A33" s="8" t="s">
        <v>67</v>
      </c>
      <c r="B33" s="21">
        <v>323166</v>
      </c>
      <c r="C33" s="21">
        <v>313684</v>
      </c>
      <c r="D33" s="21">
        <v>323166</v>
      </c>
      <c r="E33" s="21">
        <v>313684</v>
      </c>
      <c r="F33" s="10">
        <f t="shared" si="0"/>
        <v>-2.9340957897798603</v>
      </c>
      <c r="G33" s="1"/>
      <c r="H33" s="1"/>
      <c r="I33" s="1"/>
    </row>
    <row r="34" spans="1:9" x14ac:dyDescent="0.25">
      <c r="A34" s="11" t="s">
        <v>68</v>
      </c>
      <c r="B34" s="22">
        <v>11760</v>
      </c>
      <c r="C34" s="22">
        <v>15876</v>
      </c>
      <c r="D34" s="22">
        <v>11760</v>
      </c>
      <c r="E34" s="22">
        <v>15876</v>
      </c>
      <c r="F34" s="13">
        <f t="shared" si="0"/>
        <v>35</v>
      </c>
      <c r="G34" s="1"/>
      <c r="H34" s="1"/>
      <c r="I34" s="1"/>
    </row>
    <row r="35" spans="1:9" x14ac:dyDescent="0.25">
      <c r="A35" s="14" t="s">
        <v>69</v>
      </c>
      <c r="B35" s="15">
        <f>SUM(B7:B34)</f>
        <v>15058544</v>
      </c>
      <c r="C35" s="15">
        <f t="shared" ref="C35:E35" si="1">SUM(C7:C34)</f>
        <v>16371107</v>
      </c>
      <c r="D35" s="15">
        <f t="shared" si="1"/>
        <v>15058544</v>
      </c>
      <c r="E35" s="15">
        <f t="shared" si="1"/>
        <v>16371107</v>
      </c>
      <c r="F35" s="16">
        <f t="shared" si="0"/>
        <v>8.7164004700587299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92301</v>
      </c>
      <c r="C38" s="41">
        <f>D7</f>
        <v>96901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4074375</v>
      </c>
      <c r="G38" s="42">
        <f>LOOKUP(E38,$A$38:$A$65,$C$38:$C$65)</f>
        <v>3514610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111120</v>
      </c>
      <c r="C39" s="41">
        <f t="shared" ref="C39:C65" si="5">D8</f>
        <v>194970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3625311</v>
      </c>
      <c r="G39" s="42">
        <f t="shared" ref="G39:G65" si="8">LOOKUP(E39,$A$38:$A$65,$C$38:$C$65)</f>
        <v>3075858</v>
      </c>
    </row>
    <row r="40" spans="1:9" x14ac:dyDescent="0.25">
      <c r="A40" s="42" t="str">
        <f t="shared" si="3"/>
        <v>ALMERIA</v>
      </c>
      <c r="B40" s="41">
        <f t="shared" si="4"/>
        <v>50097</v>
      </c>
      <c r="C40" s="41">
        <f t="shared" si="5"/>
        <v>54020</v>
      </c>
      <c r="D40" s="41">
        <f t="shared" si="6"/>
        <v>24</v>
      </c>
      <c r="E40" s="42" t="str">
        <f t="shared" si="2"/>
        <v>BARCELONA</v>
      </c>
      <c r="F40" s="42">
        <f t="shared" si="7"/>
        <v>2706333</v>
      </c>
      <c r="G40" s="42">
        <f t="shared" si="8"/>
        <v>2658810</v>
      </c>
    </row>
    <row r="41" spans="1:9" x14ac:dyDescent="0.25">
      <c r="A41" s="42" t="str">
        <f t="shared" si="3"/>
        <v>AVILES</v>
      </c>
      <c r="B41" s="41">
        <f t="shared" si="4"/>
        <v>118181</v>
      </c>
      <c r="C41" s="41">
        <f t="shared" si="5"/>
        <v>86145</v>
      </c>
      <c r="D41" s="41">
        <f t="shared" si="6"/>
        <v>15</v>
      </c>
      <c r="E41" s="42" t="str">
        <f t="shared" si="2"/>
        <v>LAS PALMAS</v>
      </c>
      <c r="F41" s="42">
        <f t="shared" si="7"/>
        <v>1523351</v>
      </c>
      <c r="G41" s="42">
        <f t="shared" si="8"/>
        <v>1409928</v>
      </c>
    </row>
    <row r="42" spans="1:9" x14ac:dyDescent="0.25">
      <c r="A42" s="42" t="str">
        <f t="shared" si="3"/>
        <v>BAHIA DE ALGECIRAS</v>
      </c>
      <c r="B42" s="41">
        <f t="shared" si="4"/>
        <v>4074375</v>
      </c>
      <c r="C42" s="41">
        <f t="shared" si="5"/>
        <v>3514610</v>
      </c>
      <c r="D42" s="41">
        <f t="shared" si="6"/>
        <v>1</v>
      </c>
      <c r="E42" s="42" t="str">
        <f t="shared" si="2"/>
        <v>BALEARES</v>
      </c>
      <c r="F42" s="42">
        <f t="shared" si="7"/>
        <v>686617</v>
      </c>
      <c r="G42" s="42">
        <f t="shared" si="8"/>
        <v>725778</v>
      </c>
    </row>
    <row r="43" spans="1:9" x14ac:dyDescent="0.25">
      <c r="A43" s="42" t="str">
        <f t="shared" si="3"/>
        <v>BAHIA DE CADIZ</v>
      </c>
      <c r="B43" s="41">
        <f t="shared" si="4"/>
        <v>213935</v>
      </c>
      <c r="C43" s="41">
        <f t="shared" si="5"/>
        <v>214033</v>
      </c>
      <c r="D43" s="41">
        <f t="shared" si="6"/>
        <v>10</v>
      </c>
      <c r="E43" s="42" t="str">
        <f t="shared" si="2"/>
        <v>BILBAO</v>
      </c>
      <c r="F43" s="42">
        <f t="shared" si="7"/>
        <v>636429</v>
      </c>
      <c r="G43" s="42">
        <f t="shared" si="8"/>
        <v>578792</v>
      </c>
    </row>
    <row r="44" spans="1:9" x14ac:dyDescent="0.25">
      <c r="A44" s="42" t="str">
        <f t="shared" si="3"/>
        <v>BALEARES</v>
      </c>
      <c r="B44" s="41">
        <f t="shared" si="4"/>
        <v>686617</v>
      </c>
      <c r="C44" s="41">
        <f t="shared" si="5"/>
        <v>725778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551494</v>
      </c>
      <c r="G44" s="42">
        <f t="shared" si="8"/>
        <v>599680</v>
      </c>
    </row>
    <row r="45" spans="1:9" x14ac:dyDescent="0.25">
      <c r="A45" s="42" t="str">
        <f t="shared" si="3"/>
        <v>BARCELONA</v>
      </c>
      <c r="B45" s="41">
        <f t="shared" si="4"/>
        <v>2706333</v>
      </c>
      <c r="C45" s="41">
        <f t="shared" si="5"/>
        <v>2658810</v>
      </c>
      <c r="D45" s="41">
        <f t="shared" si="6"/>
        <v>3</v>
      </c>
      <c r="E45" s="42" t="str">
        <f t="shared" si="2"/>
        <v>MALAGA</v>
      </c>
      <c r="F45" s="42">
        <f t="shared" si="7"/>
        <v>490964</v>
      </c>
      <c r="G45" s="42">
        <f t="shared" si="8"/>
        <v>413381</v>
      </c>
    </row>
    <row r="46" spans="1:9" x14ac:dyDescent="0.25">
      <c r="A46" s="42" t="str">
        <f t="shared" si="3"/>
        <v>BILBAO</v>
      </c>
      <c r="B46" s="41">
        <f t="shared" si="4"/>
        <v>636429</v>
      </c>
      <c r="C46" s="41">
        <f t="shared" si="5"/>
        <v>578792</v>
      </c>
      <c r="D46" s="41">
        <f t="shared" si="6"/>
        <v>6</v>
      </c>
      <c r="E46" s="42" t="str">
        <f t="shared" si="2"/>
        <v>VIGO</v>
      </c>
      <c r="F46" s="42">
        <f t="shared" si="7"/>
        <v>313684</v>
      </c>
      <c r="G46" s="42">
        <f t="shared" si="8"/>
        <v>323166</v>
      </c>
    </row>
    <row r="47" spans="1:9" x14ac:dyDescent="0.25">
      <c r="A47" s="42" t="str">
        <f t="shared" si="3"/>
        <v>CARTAGENA</v>
      </c>
      <c r="B47" s="41">
        <f t="shared" si="4"/>
        <v>77655</v>
      </c>
      <c r="C47" s="41">
        <f t="shared" si="5"/>
        <v>65087</v>
      </c>
      <c r="D47" s="41">
        <f t="shared" si="6"/>
        <v>20</v>
      </c>
      <c r="E47" s="42" t="str">
        <f t="shared" si="2"/>
        <v>BAHIA DE CADIZ</v>
      </c>
      <c r="F47" s="42">
        <f t="shared" si="7"/>
        <v>213935</v>
      </c>
      <c r="G47" s="42">
        <f t="shared" si="8"/>
        <v>214033</v>
      </c>
    </row>
    <row r="48" spans="1:9" x14ac:dyDescent="0.25">
      <c r="A48" s="42" t="str">
        <f t="shared" si="3"/>
        <v>CASTELLON</v>
      </c>
      <c r="B48" s="41">
        <f t="shared" si="4"/>
        <v>129962</v>
      </c>
      <c r="C48" s="41">
        <f t="shared" si="5"/>
        <v>137783</v>
      </c>
      <c r="D48" s="41">
        <f t="shared" si="6"/>
        <v>14</v>
      </c>
      <c r="E48" s="42" t="str">
        <f t="shared" si="2"/>
        <v>TARRAGONA</v>
      </c>
      <c r="F48" s="42">
        <f t="shared" si="7"/>
        <v>175875</v>
      </c>
      <c r="G48" s="42">
        <f t="shared" si="8"/>
        <v>118414</v>
      </c>
    </row>
    <row r="49" spans="1:7" x14ac:dyDescent="0.25">
      <c r="A49" s="42" t="str">
        <f t="shared" si="3"/>
        <v>CEUTA</v>
      </c>
      <c r="B49" s="41">
        <f t="shared" si="4"/>
        <v>81670</v>
      </c>
      <c r="C49" s="41">
        <f t="shared" si="5"/>
        <v>80679</v>
      </c>
      <c r="D49" s="41">
        <f t="shared" si="6"/>
        <v>19</v>
      </c>
      <c r="E49" s="42" t="str">
        <f t="shared" si="2"/>
        <v>SEVILLA</v>
      </c>
      <c r="F49" s="42">
        <f t="shared" si="7"/>
        <v>141351</v>
      </c>
      <c r="G49" s="42">
        <f t="shared" si="8"/>
        <v>158413</v>
      </c>
    </row>
    <row r="50" spans="1:7" x14ac:dyDescent="0.25">
      <c r="A50" s="42" t="str">
        <f t="shared" si="3"/>
        <v>FERROL-SAN CIBRAO</v>
      </c>
      <c r="B50" s="41">
        <f t="shared" si="4"/>
        <v>68834</v>
      </c>
      <c r="C50" s="41">
        <f t="shared" si="5"/>
        <v>78611</v>
      </c>
      <c r="D50" s="41">
        <f t="shared" si="6"/>
        <v>23</v>
      </c>
      <c r="E50" s="42" t="str">
        <f t="shared" si="2"/>
        <v>PASAIA</v>
      </c>
      <c r="F50" s="42">
        <f t="shared" si="7"/>
        <v>134954</v>
      </c>
      <c r="G50" s="42">
        <f t="shared" si="8"/>
        <v>128712</v>
      </c>
    </row>
    <row r="51" spans="1:7" x14ac:dyDescent="0.25">
      <c r="A51" s="42" t="str">
        <f t="shared" si="3"/>
        <v>GIJON</v>
      </c>
      <c r="B51" s="41">
        <f t="shared" si="4"/>
        <v>74879</v>
      </c>
      <c r="C51" s="41">
        <f t="shared" si="5"/>
        <v>63785</v>
      </c>
      <c r="D51" s="41">
        <f t="shared" si="6"/>
        <v>21</v>
      </c>
      <c r="E51" s="42" t="str">
        <f t="shared" si="2"/>
        <v>CASTELLON</v>
      </c>
      <c r="F51" s="42">
        <f t="shared" si="7"/>
        <v>129962</v>
      </c>
      <c r="G51" s="42">
        <f t="shared" si="8"/>
        <v>137783</v>
      </c>
    </row>
    <row r="52" spans="1:7" x14ac:dyDescent="0.25">
      <c r="A52" s="42" t="str">
        <f t="shared" si="3"/>
        <v>HUELVA</v>
      </c>
      <c r="B52" s="41">
        <f t="shared" si="4"/>
        <v>40588</v>
      </c>
      <c r="C52" s="41">
        <f t="shared" si="5"/>
        <v>18029</v>
      </c>
      <c r="D52" s="41">
        <f t="shared" si="6"/>
        <v>26</v>
      </c>
      <c r="E52" s="42" t="str">
        <f t="shared" si="2"/>
        <v>AVILES</v>
      </c>
      <c r="F52" s="42">
        <f t="shared" si="7"/>
        <v>118181</v>
      </c>
      <c r="G52" s="42">
        <f t="shared" si="8"/>
        <v>86145</v>
      </c>
    </row>
    <row r="53" spans="1:7" x14ac:dyDescent="0.25">
      <c r="A53" s="42" t="str">
        <f t="shared" si="3"/>
        <v>LAS PALMAS</v>
      </c>
      <c r="B53" s="41">
        <f t="shared" si="4"/>
        <v>1523351</v>
      </c>
      <c r="C53" s="41">
        <f t="shared" si="5"/>
        <v>1409928</v>
      </c>
      <c r="D53" s="41">
        <f t="shared" si="6"/>
        <v>4</v>
      </c>
      <c r="E53" s="42" t="str">
        <f t="shared" si="2"/>
        <v>ALICANTE</v>
      </c>
      <c r="F53" s="42">
        <f t="shared" si="7"/>
        <v>111120</v>
      </c>
      <c r="G53" s="42">
        <f t="shared" si="8"/>
        <v>194970</v>
      </c>
    </row>
    <row r="54" spans="1:7" x14ac:dyDescent="0.25">
      <c r="A54" s="42" t="str">
        <f t="shared" si="3"/>
        <v>MALAGA</v>
      </c>
      <c r="B54" s="41">
        <f t="shared" si="4"/>
        <v>490964</v>
      </c>
      <c r="C54" s="41">
        <f t="shared" si="5"/>
        <v>413381</v>
      </c>
      <c r="D54" s="41">
        <f t="shared" si="6"/>
        <v>8</v>
      </c>
      <c r="E54" s="42" t="str">
        <f t="shared" si="2"/>
        <v>SANTANDER</v>
      </c>
      <c r="F54" s="42">
        <f t="shared" si="7"/>
        <v>96324</v>
      </c>
      <c r="G54" s="42">
        <f t="shared" si="8"/>
        <v>106030</v>
      </c>
    </row>
    <row r="55" spans="1:7" x14ac:dyDescent="0.25">
      <c r="A55" s="42" t="str">
        <f t="shared" si="3"/>
        <v>MARIN Y RIA DE PONTEVEDRA</v>
      </c>
      <c r="B55" s="41">
        <f t="shared" si="4"/>
        <v>72370</v>
      </c>
      <c r="C55" s="41">
        <f t="shared" si="5"/>
        <v>69947</v>
      </c>
      <c r="D55" s="41">
        <f t="shared" si="6"/>
        <v>22</v>
      </c>
      <c r="E55" s="42" t="str">
        <f t="shared" si="2"/>
        <v>A CORUÑA</v>
      </c>
      <c r="F55" s="42">
        <f t="shared" ref="F55:F65" si="9">LOOKUP(E55,$A$38:$A$65,$B$38:$B$65)</f>
        <v>92301</v>
      </c>
      <c r="G55" s="42">
        <f t="shared" si="8"/>
        <v>96901</v>
      </c>
    </row>
    <row r="56" spans="1:7" x14ac:dyDescent="0.25">
      <c r="A56" s="42" t="str">
        <f t="shared" si="3"/>
        <v>MELILLA</v>
      </c>
      <c r="B56" s="41">
        <f t="shared" si="4"/>
        <v>49674</v>
      </c>
      <c r="C56" s="41">
        <f t="shared" si="5"/>
        <v>51878</v>
      </c>
      <c r="D56" s="41">
        <f t="shared" si="6"/>
        <v>25</v>
      </c>
      <c r="E56" s="42" t="str">
        <f t="shared" si="2"/>
        <v>CEUTA</v>
      </c>
      <c r="F56" s="42">
        <f t="shared" si="9"/>
        <v>81670</v>
      </c>
      <c r="G56" s="42">
        <f t="shared" si="8"/>
        <v>80679</v>
      </c>
    </row>
    <row r="57" spans="1:7" x14ac:dyDescent="0.25">
      <c r="A57" s="42" t="str">
        <f t="shared" si="3"/>
        <v>MOTRIL</v>
      </c>
      <c r="B57" s="41">
        <f t="shared" si="4"/>
        <v>16903</v>
      </c>
      <c r="C57" s="41">
        <f t="shared" si="5"/>
        <v>23344</v>
      </c>
      <c r="D57" s="41">
        <f t="shared" si="6"/>
        <v>27</v>
      </c>
      <c r="E57" s="42" t="str">
        <f t="shared" si="2"/>
        <v>CARTAGENA</v>
      </c>
      <c r="F57" s="42">
        <f t="shared" si="9"/>
        <v>77655</v>
      </c>
      <c r="G57" s="42">
        <f t="shared" si="8"/>
        <v>65087</v>
      </c>
    </row>
    <row r="58" spans="1:7" x14ac:dyDescent="0.25">
      <c r="A58" s="42" t="str">
        <f t="shared" si="3"/>
        <v>PASAIA</v>
      </c>
      <c r="B58" s="41">
        <f t="shared" si="4"/>
        <v>134954</v>
      </c>
      <c r="C58" s="41">
        <f t="shared" si="5"/>
        <v>128712</v>
      </c>
      <c r="D58" s="41">
        <f t="shared" si="6"/>
        <v>13</v>
      </c>
      <c r="E58" s="42" t="str">
        <f t="shared" si="2"/>
        <v>GIJON</v>
      </c>
      <c r="F58" s="42">
        <f t="shared" si="9"/>
        <v>74879</v>
      </c>
      <c r="G58" s="42">
        <f t="shared" si="8"/>
        <v>63785</v>
      </c>
    </row>
    <row r="59" spans="1:7" x14ac:dyDescent="0.25">
      <c r="A59" s="42" t="str">
        <f t="shared" si="3"/>
        <v>SANTA CRUZ DE TENERIFE</v>
      </c>
      <c r="B59" s="41">
        <f t="shared" si="4"/>
        <v>551494</v>
      </c>
      <c r="C59" s="41">
        <f t="shared" si="5"/>
        <v>599680</v>
      </c>
      <c r="D59" s="41">
        <f t="shared" si="6"/>
        <v>7</v>
      </c>
      <c r="E59" s="42" t="str">
        <f t="shared" si="2"/>
        <v>MARIN Y RIA DE PONTEVEDRA</v>
      </c>
      <c r="F59" s="42">
        <f t="shared" si="9"/>
        <v>72370</v>
      </c>
      <c r="G59" s="42">
        <f t="shared" si="8"/>
        <v>69947</v>
      </c>
    </row>
    <row r="60" spans="1:7" x14ac:dyDescent="0.25">
      <c r="A60" s="42" t="str">
        <f t="shared" si="3"/>
        <v>SANTANDER</v>
      </c>
      <c r="B60" s="41">
        <f t="shared" si="4"/>
        <v>96324</v>
      </c>
      <c r="C60" s="41">
        <f t="shared" si="5"/>
        <v>106030</v>
      </c>
      <c r="D60" s="41">
        <f t="shared" si="6"/>
        <v>17</v>
      </c>
      <c r="E60" s="42" t="str">
        <f t="shared" si="2"/>
        <v>FERROL-SAN CIBRAO</v>
      </c>
      <c r="F60" s="42">
        <f t="shared" si="9"/>
        <v>68834</v>
      </c>
      <c r="G60" s="42">
        <f t="shared" si="8"/>
        <v>78611</v>
      </c>
    </row>
    <row r="61" spans="1:7" x14ac:dyDescent="0.25">
      <c r="A61" s="42" t="str">
        <f t="shared" si="3"/>
        <v>SEVILLA</v>
      </c>
      <c r="B61" s="41">
        <f t="shared" si="4"/>
        <v>141351</v>
      </c>
      <c r="C61" s="41">
        <f t="shared" si="5"/>
        <v>158413</v>
      </c>
      <c r="D61" s="41">
        <f t="shared" si="6"/>
        <v>12</v>
      </c>
      <c r="E61" s="42" t="str">
        <f t="shared" si="2"/>
        <v>ALMERIA</v>
      </c>
      <c r="F61" s="42">
        <f t="shared" si="9"/>
        <v>50097</v>
      </c>
      <c r="G61" s="42">
        <f t="shared" si="8"/>
        <v>54020</v>
      </c>
    </row>
    <row r="62" spans="1:7" x14ac:dyDescent="0.25">
      <c r="A62" s="42" t="str">
        <f t="shared" si="3"/>
        <v>TARRAGONA</v>
      </c>
      <c r="B62" s="41">
        <f t="shared" si="4"/>
        <v>175875</v>
      </c>
      <c r="C62" s="41">
        <f t="shared" si="5"/>
        <v>118414</v>
      </c>
      <c r="D62" s="41">
        <f t="shared" si="6"/>
        <v>11</v>
      </c>
      <c r="E62" s="42" t="str">
        <f t="shared" si="2"/>
        <v>MELILLA</v>
      </c>
      <c r="F62" s="42">
        <f t="shared" si="9"/>
        <v>49674</v>
      </c>
      <c r="G62" s="42">
        <f t="shared" si="8"/>
        <v>51878</v>
      </c>
    </row>
    <row r="63" spans="1:7" x14ac:dyDescent="0.25">
      <c r="A63" s="42" t="str">
        <f t="shared" si="3"/>
        <v>VALENCIA</v>
      </c>
      <c r="B63" s="41">
        <f t="shared" si="4"/>
        <v>3625311</v>
      </c>
      <c r="C63" s="41">
        <f t="shared" si="5"/>
        <v>3075858</v>
      </c>
      <c r="D63" s="41">
        <f t="shared" si="6"/>
        <v>2</v>
      </c>
      <c r="E63" s="42" t="str">
        <f t="shared" si="2"/>
        <v>HUELVA</v>
      </c>
      <c r="F63" s="42">
        <f t="shared" si="9"/>
        <v>40588</v>
      </c>
      <c r="G63" s="42">
        <f t="shared" si="8"/>
        <v>18029</v>
      </c>
    </row>
    <row r="64" spans="1:7" x14ac:dyDescent="0.25">
      <c r="A64" s="42" t="str">
        <f t="shared" si="3"/>
        <v>VIGO</v>
      </c>
      <c r="B64" s="41">
        <f t="shared" si="4"/>
        <v>313684</v>
      </c>
      <c r="C64" s="41">
        <f t="shared" si="5"/>
        <v>323166</v>
      </c>
      <c r="D64" s="41">
        <f t="shared" si="6"/>
        <v>9</v>
      </c>
      <c r="E64" s="42" t="str">
        <f t="shared" si="2"/>
        <v>MOTRIL</v>
      </c>
      <c r="F64" s="42">
        <f t="shared" si="9"/>
        <v>16903</v>
      </c>
      <c r="G64" s="42">
        <f t="shared" si="8"/>
        <v>23344</v>
      </c>
    </row>
    <row r="65" spans="1:7" x14ac:dyDescent="0.25">
      <c r="A65" s="42" t="str">
        <f t="shared" si="3"/>
        <v>VILAGARCIA</v>
      </c>
      <c r="B65" s="41">
        <f t="shared" si="4"/>
        <v>15876</v>
      </c>
      <c r="C65" s="41">
        <f t="shared" si="5"/>
        <v>11760</v>
      </c>
      <c r="D65" s="41">
        <f t="shared" si="6"/>
        <v>28</v>
      </c>
      <c r="E65" s="42" t="str">
        <f t="shared" si="2"/>
        <v>VILAGARCIA</v>
      </c>
      <c r="F65" s="42">
        <f t="shared" si="9"/>
        <v>15876</v>
      </c>
      <c r="G65" s="42">
        <f t="shared" si="8"/>
        <v>11760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2226</v>
      </c>
      <c r="C7" s="23">
        <v>2144</v>
      </c>
      <c r="D7" s="23">
        <v>2226</v>
      </c>
      <c r="E7" s="23">
        <v>2144</v>
      </c>
      <c r="F7" s="10">
        <f>((E7*100)/D7)-100</f>
        <v>-3.6837376460018021</v>
      </c>
      <c r="G7" s="1"/>
      <c r="H7" s="1"/>
      <c r="I7" s="1"/>
    </row>
    <row r="8" spans="1:12" x14ac:dyDescent="0.25">
      <c r="A8" s="11" t="s">
        <v>42</v>
      </c>
      <c r="B8" s="24">
        <v>90</v>
      </c>
      <c r="C8" s="24">
        <v>61</v>
      </c>
      <c r="D8" s="24">
        <v>90</v>
      </c>
      <c r="E8" s="24">
        <v>61</v>
      </c>
      <c r="F8" s="13">
        <f t="shared" ref="F8:F35" si="0">((E8*100)/D8)-100</f>
        <v>-32.222222222222229</v>
      </c>
      <c r="G8" s="1"/>
      <c r="H8" s="1"/>
      <c r="I8" s="1"/>
    </row>
    <row r="9" spans="1:12" x14ac:dyDescent="0.25">
      <c r="A9" s="8" t="s">
        <v>43</v>
      </c>
      <c r="B9" s="23">
        <v>135</v>
      </c>
      <c r="C9" s="23">
        <v>151</v>
      </c>
      <c r="D9" s="23">
        <v>135</v>
      </c>
      <c r="E9" s="23">
        <v>151</v>
      </c>
      <c r="F9" s="10">
        <f t="shared" si="0"/>
        <v>11.851851851851848</v>
      </c>
      <c r="G9" s="1"/>
      <c r="H9" s="1"/>
      <c r="I9" s="1"/>
    </row>
    <row r="10" spans="1:12" x14ac:dyDescent="0.25">
      <c r="A10" s="11" t="s">
        <v>44</v>
      </c>
      <c r="B10" s="24">
        <v>478</v>
      </c>
      <c r="C10" s="24">
        <v>600</v>
      </c>
      <c r="D10" s="24">
        <v>478</v>
      </c>
      <c r="E10" s="24">
        <v>600</v>
      </c>
      <c r="F10" s="13">
        <f t="shared" si="0"/>
        <v>25.523012552301253</v>
      </c>
      <c r="G10" s="1"/>
      <c r="H10" s="1"/>
      <c r="I10" s="1"/>
    </row>
    <row r="11" spans="1:12" x14ac:dyDescent="0.25">
      <c r="A11" s="8" t="s">
        <v>45</v>
      </c>
      <c r="B11" s="23">
        <v>72</v>
      </c>
      <c r="C11" s="23">
        <v>98</v>
      </c>
      <c r="D11" s="23">
        <v>72</v>
      </c>
      <c r="E11" s="23">
        <v>98</v>
      </c>
      <c r="F11" s="10">
        <f t="shared" si="0"/>
        <v>36.111111111111114</v>
      </c>
      <c r="G11" s="1"/>
      <c r="H11" s="1"/>
      <c r="I11" s="1"/>
    </row>
    <row r="12" spans="1:12" x14ac:dyDescent="0.25">
      <c r="A12" s="11" t="s">
        <v>46</v>
      </c>
      <c r="B12" s="24">
        <v>1989</v>
      </c>
      <c r="C12" s="24">
        <v>1228</v>
      </c>
      <c r="D12" s="24">
        <v>1989</v>
      </c>
      <c r="E12" s="24">
        <v>1228</v>
      </c>
      <c r="F12" s="13">
        <f t="shared" si="0"/>
        <v>-38.260432378079436</v>
      </c>
      <c r="G12" s="1"/>
      <c r="H12" s="1"/>
      <c r="I12" s="1"/>
    </row>
    <row r="13" spans="1:12" x14ac:dyDescent="0.25">
      <c r="A13" s="8" t="s">
        <v>47</v>
      </c>
      <c r="B13" s="23">
        <v>234</v>
      </c>
      <c r="C13" s="23">
        <v>227</v>
      </c>
      <c r="D13" s="23">
        <v>234</v>
      </c>
      <c r="E13" s="23">
        <v>227</v>
      </c>
      <c r="F13" s="10">
        <f t="shared" si="0"/>
        <v>-2.9914529914529879</v>
      </c>
      <c r="G13" s="1"/>
      <c r="H13" s="1"/>
      <c r="I13" s="1"/>
    </row>
    <row r="14" spans="1:12" x14ac:dyDescent="0.25">
      <c r="A14" s="11" t="s">
        <v>48</v>
      </c>
      <c r="B14" s="24">
        <v>79</v>
      </c>
      <c r="C14" s="24">
        <v>0</v>
      </c>
      <c r="D14" s="24">
        <v>79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112</v>
      </c>
      <c r="C16" s="24">
        <v>224</v>
      </c>
      <c r="D16" s="24">
        <v>112</v>
      </c>
      <c r="E16" s="24">
        <v>224</v>
      </c>
      <c r="F16" s="13">
        <f t="shared" si="0"/>
        <v>100</v>
      </c>
      <c r="G16" s="1"/>
      <c r="H16" s="1"/>
      <c r="I16" s="1"/>
    </row>
    <row r="17" spans="1:9" x14ac:dyDescent="0.25">
      <c r="A17" s="8" t="s">
        <v>51</v>
      </c>
      <c r="B17" s="23">
        <v>241</v>
      </c>
      <c r="C17" s="23">
        <v>240</v>
      </c>
      <c r="D17" s="23">
        <v>241</v>
      </c>
      <c r="E17" s="23">
        <v>240</v>
      </c>
      <c r="F17" s="10">
        <f t="shared" si="0"/>
        <v>-0.41493775933609811</v>
      </c>
      <c r="G17" s="1"/>
      <c r="H17" s="1"/>
      <c r="I17" s="1"/>
    </row>
    <row r="18" spans="1:9" x14ac:dyDescent="0.25">
      <c r="A18" s="11" t="s">
        <v>52</v>
      </c>
      <c r="B18" s="24">
        <v>6</v>
      </c>
      <c r="C18" s="24">
        <v>0</v>
      </c>
      <c r="D18" s="24">
        <v>6</v>
      </c>
      <c r="E18" s="24">
        <v>0</v>
      </c>
      <c r="F18" s="13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3">
        <v>10</v>
      </c>
      <c r="C19" s="23">
        <v>0</v>
      </c>
      <c r="D19" s="23">
        <v>10</v>
      </c>
      <c r="E19" s="23">
        <v>0</v>
      </c>
      <c r="F19" s="10">
        <f t="shared" si="0"/>
        <v>-100</v>
      </c>
      <c r="G19" s="1"/>
      <c r="H19" s="1"/>
      <c r="I19" s="1"/>
    </row>
    <row r="20" spans="1:9" x14ac:dyDescent="0.25">
      <c r="A20" s="11" t="s">
        <v>54</v>
      </c>
      <c r="B20" s="24">
        <v>888</v>
      </c>
      <c r="C20" s="24">
        <v>516</v>
      </c>
      <c r="D20" s="24">
        <v>888</v>
      </c>
      <c r="E20" s="24">
        <v>516</v>
      </c>
      <c r="F20" s="13">
        <f t="shared" si="0"/>
        <v>-41.891891891891895</v>
      </c>
      <c r="G20" s="1"/>
      <c r="H20" s="1"/>
      <c r="I20" s="1"/>
    </row>
    <row r="21" spans="1:9" x14ac:dyDescent="0.25">
      <c r="A21" s="8" t="s">
        <v>55</v>
      </c>
      <c r="B21" s="23">
        <v>354</v>
      </c>
      <c r="C21" s="23">
        <v>221</v>
      </c>
      <c r="D21" s="23">
        <v>354</v>
      </c>
      <c r="E21" s="23">
        <v>221</v>
      </c>
      <c r="F21" s="10">
        <f t="shared" si="0"/>
        <v>-37.570621468926554</v>
      </c>
      <c r="G21" s="1"/>
      <c r="H21" s="1"/>
      <c r="I21" s="1"/>
    </row>
    <row r="22" spans="1:9" x14ac:dyDescent="0.25">
      <c r="A22" s="11" t="s">
        <v>56</v>
      </c>
      <c r="B22" s="24">
        <v>357</v>
      </c>
      <c r="C22" s="24">
        <v>155</v>
      </c>
      <c r="D22" s="24">
        <v>357</v>
      </c>
      <c r="E22" s="24">
        <v>155</v>
      </c>
      <c r="F22" s="13">
        <f t="shared" si="0"/>
        <v>-56.582633053221286</v>
      </c>
      <c r="G22" s="1"/>
      <c r="H22" s="1"/>
      <c r="I22" s="1"/>
    </row>
    <row r="23" spans="1:9" x14ac:dyDescent="0.25">
      <c r="A23" s="8" t="s">
        <v>57</v>
      </c>
      <c r="B23" s="23">
        <v>114</v>
      </c>
      <c r="C23" s="23">
        <v>71</v>
      </c>
      <c r="D23" s="23">
        <v>114</v>
      </c>
      <c r="E23" s="23">
        <v>71</v>
      </c>
      <c r="F23" s="10">
        <f t="shared" si="0"/>
        <v>-37.719298245614034</v>
      </c>
      <c r="G23" s="1"/>
      <c r="H23" s="1"/>
      <c r="I23" s="1"/>
    </row>
    <row r="24" spans="1:9" x14ac:dyDescent="0.25">
      <c r="A24" s="11" t="s">
        <v>58</v>
      </c>
      <c r="B24" s="24">
        <v>288</v>
      </c>
      <c r="C24" s="24">
        <v>274</v>
      </c>
      <c r="D24" s="24">
        <v>288</v>
      </c>
      <c r="E24" s="24">
        <v>274</v>
      </c>
      <c r="F24" s="13">
        <f t="shared" si="0"/>
        <v>-4.8611111111111143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101</v>
      </c>
      <c r="C26" s="24">
        <v>118</v>
      </c>
      <c r="D26" s="24">
        <v>101</v>
      </c>
      <c r="E26" s="24">
        <v>118</v>
      </c>
      <c r="F26" s="13">
        <f t="shared" si="0"/>
        <v>16.831683168316829</v>
      </c>
      <c r="G26" s="1"/>
      <c r="H26" s="1"/>
      <c r="I26" s="1"/>
    </row>
    <row r="27" spans="1:9" x14ac:dyDescent="0.25">
      <c r="A27" s="8" t="s">
        <v>61</v>
      </c>
      <c r="B27" s="23">
        <v>689</v>
      </c>
      <c r="C27" s="23">
        <v>745</v>
      </c>
      <c r="D27" s="23">
        <v>689</v>
      </c>
      <c r="E27" s="23">
        <v>745</v>
      </c>
      <c r="F27" s="10">
        <f t="shared" si="0"/>
        <v>8.1277213352685038</v>
      </c>
      <c r="G27" s="1"/>
      <c r="H27" s="1"/>
      <c r="I27" s="1"/>
    </row>
    <row r="28" spans="1:9" x14ac:dyDescent="0.25">
      <c r="A28" s="11" t="s">
        <v>62</v>
      </c>
      <c r="B28" s="24">
        <v>285</v>
      </c>
      <c r="C28" s="24">
        <v>216</v>
      </c>
      <c r="D28" s="24">
        <v>285</v>
      </c>
      <c r="E28" s="24">
        <v>216</v>
      </c>
      <c r="F28" s="13">
        <f t="shared" si="0"/>
        <v>-24.21052631578948</v>
      </c>
      <c r="G28" s="1"/>
      <c r="H28" s="1"/>
      <c r="I28" s="1"/>
    </row>
    <row r="29" spans="1:9" x14ac:dyDescent="0.25">
      <c r="A29" s="8" t="s">
        <v>63</v>
      </c>
      <c r="B29" s="23">
        <v>332</v>
      </c>
      <c r="C29" s="23">
        <v>211</v>
      </c>
      <c r="D29" s="23">
        <v>332</v>
      </c>
      <c r="E29" s="23">
        <v>211</v>
      </c>
      <c r="F29" s="10">
        <f t="shared" si="0"/>
        <v>-36.445783132530117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172</v>
      </c>
      <c r="C31" s="23">
        <v>146</v>
      </c>
      <c r="D31" s="23">
        <v>172</v>
      </c>
      <c r="E31" s="23">
        <v>146</v>
      </c>
      <c r="F31" s="10">
        <f t="shared" si="0"/>
        <v>-15.116279069767444</v>
      </c>
      <c r="G31" s="1"/>
      <c r="H31" s="1"/>
      <c r="I31" s="1"/>
    </row>
    <row r="32" spans="1:9" x14ac:dyDescent="0.25">
      <c r="A32" s="11" t="s">
        <v>66</v>
      </c>
      <c r="B32" s="24">
        <v>112</v>
      </c>
      <c r="C32" s="24">
        <v>106</v>
      </c>
      <c r="D32" s="24">
        <v>112</v>
      </c>
      <c r="E32" s="24">
        <v>106</v>
      </c>
      <c r="F32" s="13">
        <f t="shared" si="0"/>
        <v>-5.3571428571428612</v>
      </c>
      <c r="G32" s="1"/>
      <c r="H32" s="1"/>
      <c r="I32" s="1"/>
    </row>
    <row r="33" spans="1:9" x14ac:dyDescent="0.25">
      <c r="A33" s="8" t="s">
        <v>67</v>
      </c>
      <c r="B33" s="23">
        <v>4293</v>
      </c>
      <c r="C33" s="23">
        <v>4361</v>
      </c>
      <c r="D33" s="23">
        <v>4293</v>
      </c>
      <c r="E33" s="23">
        <v>4361</v>
      </c>
      <c r="F33" s="10">
        <f t="shared" si="0"/>
        <v>1.5839739110179352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13657</v>
      </c>
      <c r="C35" s="15">
        <f t="shared" ref="C35:E35" si="1">SUM(C7:C34)</f>
        <v>12113</v>
      </c>
      <c r="D35" s="15">
        <f t="shared" si="1"/>
        <v>13657</v>
      </c>
      <c r="E35" s="15">
        <f t="shared" si="1"/>
        <v>12113</v>
      </c>
      <c r="F35" s="16">
        <f t="shared" si="0"/>
        <v>-11.305557589514535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2144</v>
      </c>
      <c r="C38" s="41">
        <f>D7</f>
        <v>2226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4361</v>
      </c>
      <c r="G38" s="42">
        <f>LOOKUP(E38,$A$38:$A$65,$C$38:$C$65)</f>
        <v>4293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61</v>
      </c>
      <c r="C39" s="41">
        <f t="shared" ref="C39:C65" si="5">D8</f>
        <v>90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2144</v>
      </c>
      <c r="G39" s="42">
        <f t="shared" ref="G39:G65" si="8">LOOKUP(E39,$A$38:$A$65,$C$38:$C$65)</f>
        <v>2226</v>
      </c>
    </row>
    <row r="40" spans="1:9" x14ac:dyDescent="0.25">
      <c r="A40" s="42" t="str">
        <f t="shared" si="3"/>
        <v>ALMERIA</v>
      </c>
      <c r="B40" s="41">
        <f t="shared" si="4"/>
        <v>151</v>
      </c>
      <c r="C40" s="41">
        <f t="shared" si="5"/>
        <v>135</v>
      </c>
      <c r="D40" s="41">
        <f t="shared" si="6"/>
        <v>15</v>
      </c>
      <c r="E40" s="42" t="str">
        <f t="shared" si="2"/>
        <v>BAHIA DE CADIZ</v>
      </c>
      <c r="F40" s="42">
        <f t="shared" si="7"/>
        <v>1228</v>
      </c>
      <c r="G40" s="42">
        <f t="shared" si="8"/>
        <v>1989</v>
      </c>
    </row>
    <row r="41" spans="1:9" x14ac:dyDescent="0.25">
      <c r="A41" s="42" t="str">
        <f t="shared" si="3"/>
        <v>AVILES</v>
      </c>
      <c r="B41" s="41">
        <f t="shared" si="4"/>
        <v>600</v>
      </c>
      <c r="C41" s="41">
        <f t="shared" si="5"/>
        <v>478</v>
      </c>
      <c r="D41" s="41">
        <f t="shared" si="6"/>
        <v>5</v>
      </c>
      <c r="E41" s="42" t="str">
        <f t="shared" si="2"/>
        <v>PASAIA</v>
      </c>
      <c r="F41" s="42">
        <f t="shared" si="7"/>
        <v>745</v>
      </c>
      <c r="G41" s="42">
        <f t="shared" si="8"/>
        <v>689</v>
      </c>
    </row>
    <row r="42" spans="1:9" x14ac:dyDescent="0.25">
      <c r="A42" s="42" t="str">
        <f t="shared" si="3"/>
        <v>BAHIA DE ALGECIRAS</v>
      </c>
      <c r="B42" s="41">
        <f t="shared" si="4"/>
        <v>98</v>
      </c>
      <c r="C42" s="41">
        <f t="shared" si="5"/>
        <v>72</v>
      </c>
      <c r="D42" s="41">
        <f t="shared" si="6"/>
        <v>19</v>
      </c>
      <c r="E42" s="42" t="str">
        <f t="shared" si="2"/>
        <v>AVILES</v>
      </c>
      <c r="F42" s="42">
        <f t="shared" si="7"/>
        <v>600</v>
      </c>
      <c r="G42" s="42">
        <f t="shared" si="8"/>
        <v>478</v>
      </c>
    </row>
    <row r="43" spans="1:9" x14ac:dyDescent="0.25">
      <c r="A43" s="42" t="str">
        <f t="shared" si="3"/>
        <v>BAHIA DE CADIZ</v>
      </c>
      <c r="B43" s="41">
        <f t="shared" si="4"/>
        <v>1228</v>
      </c>
      <c r="C43" s="41">
        <f t="shared" si="5"/>
        <v>1989</v>
      </c>
      <c r="D43" s="41">
        <f t="shared" si="6"/>
        <v>3</v>
      </c>
      <c r="E43" s="42" t="str">
        <f t="shared" si="2"/>
        <v>GIJON</v>
      </c>
      <c r="F43" s="42">
        <f t="shared" si="7"/>
        <v>516</v>
      </c>
      <c r="G43" s="42">
        <f t="shared" si="8"/>
        <v>888</v>
      </c>
    </row>
    <row r="44" spans="1:9" x14ac:dyDescent="0.25">
      <c r="A44" s="42" t="str">
        <f t="shared" si="3"/>
        <v>BALEARES</v>
      </c>
      <c r="B44" s="41">
        <f t="shared" si="4"/>
        <v>227</v>
      </c>
      <c r="C44" s="41">
        <f t="shared" si="5"/>
        <v>234</v>
      </c>
      <c r="D44" s="41">
        <f t="shared" si="6"/>
        <v>9</v>
      </c>
      <c r="E44" s="42" t="str">
        <f t="shared" si="2"/>
        <v>MARIN Y RIA DE PONTEVEDRA</v>
      </c>
      <c r="F44" s="42">
        <f t="shared" si="7"/>
        <v>274</v>
      </c>
      <c r="G44" s="42">
        <f t="shared" si="8"/>
        <v>288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79</v>
      </c>
      <c r="D45" s="41">
        <f t="shared" si="6"/>
        <v>28</v>
      </c>
      <c r="E45" s="42" t="str">
        <f t="shared" si="2"/>
        <v>CASTELLON</v>
      </c>
      <c r="F45" s="42">
        <f t="shared" si="7"/>
        <v>240</v>
      </c>
      <c r="G45" s="42">
        <f t="shared" si="8"/>
        <v>241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BALEARES</v>
      </c>
      <c r="F46" s="42">
        <f t="shared" si="7"/>
        <v>227</v>
      </c>
      <c r="G46" s="42">
        <f t="shared" si="8"/>
        <v>234</v>
      </c>
    </row>
    <row r="47" spans="1:9" x14ac:dyDescent="0.25">
      <c r="A47" s="42" t="str">
        <f t="shared" si="3"/>
        <v>CARTAGENA</v>
      </c>
      <c r="B47" s="41">
        <f t="shared" si="4"/>
        <v>224</v>
      </c>
      <c r="C47" s="41">
        <f t="shared" si="5"/>
        <v>112</v>
      </c>
      <c r="D47" s="41">
        <f t="shared" si="6"/>
        <v>10</v>
      </c>
      <c r="E47" s="42" t="str">
        <f t="shared" si="2"/>
        <v>CARTAGENA</v>
      </c>
      <c r="F47" s="42">
        <f t="shared" si="7"/>
        <v>224</v>
      </c>
      <c r="G47" s="42">
        <f t="shared" si="8"/>
        <v>112</v>
      </c>
    </row>
    <row r="48" spans="1:9" x14ac:dyDescent="0.25">
      <c r="A48" s="42" t="str">
        <f t="shared" si="3"/>
        <v>CASTELLON</v>
      </c>
      <c r="B48" s="41">
        <f t="shared" si="4"/>
        <v>240</v>
      </c>
      <c r="C48" s="41">
        <f t="shared" si="5"/>
        <v>241</v>
      </c>
      <c r="D48" s="41">
        <f t="shared" si="6"/>
        <v>8</v>
      </c>
      <c r="E48" s="42" t="str">
        <f t="shared" si="2"/>
        <v>HUELVA</v>
      </c>
      <c r="F48" s="42">
        <f t="shared" si="7"/>
        <v>221</v>
      </c>
      <c r="G48" s="42">
        <f t="shared" si="8"/>
        <v>354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</v>
      </c>
      <c r="D49" s="41">
        <f t="shared" si="6"/>
        <v>28</v>
      </c>
      <c r="E49" s="42" t="str">
        <f t="shared" si="2"/>
        <v>SANTA CRUZ DE TENERIFE</v>
      </c>
      <c r="F49" s="42">
        <f t="shared" si="7"/>
        <v>216</v>
      </c>
      <c r="G49" s="42">
        <f t="shared" si="8"/>
        <v>285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10</v>
      </c>
      <c r="D50" s="41">
        <f t="shared" si="6"/>
        <v>28</v>
      </c>
      <c r="E50" s="42" t="str">
        <f t="shared" si="2"/>
        <v>SANTANDER</v>
      </c>
      <c r="F50" s="42">
        <f t="shared" si="7"/>
        <v>211</v>
      </c>
      <c r="G50" s="42">
        <f t="shared" si="8"/>
        <v>332</v>
      </c>
    </row>
    <row r="51" spans="1:7" x14ac:dyDescent="0.25">
      <c r="A51" s="42" t="str">
        <f t="shared" si="3"/>
        <v>GIJON</v>
      </c>
      <c r="B51" s="41">
        <f t="shared" si="4"/>
        <v>516</v>
      </c>
      <c r="C51" s="41">
        <f t="shared" si="5"/>
        <v>888</v>
      </c>
      <c r="D51" s="41">
        <f t="shared" si="6"/>
        <v>6</v>
      </c>
      <c r="E51" s="42" t="str">
        <f t="shared" si="2"/>
        <v>LAS PALMAS</v>
      </c>
      <c r="F51" s="42">
        <f t="shared" si="7"/>
        <v>155</v>
      </c>
      <c r="G51" s="42">
        <f t="shared" si="8"/>
        <v>357</v>
      </c>
    </row>
    <row r="52" spans="1:7" x14ac:dyDescent="0.25">
      <c r="A52" s="42" t="str">
        <f t="shared" si="3"/>
        <v>HUELVA</v>
      </c>
      <c r="B52" s="41">
        <f t="shared" si="4"/>
        <v>221</v>
      </c>
      <c r="C52" s="41">
        <f t="shared" si="5"/>
        <v>354</v>
      </c>
      <c r="D52" s="41">
        <f t="shared" si="6"/>
        <v>11</v>
      </c>
      <c r="E52" s="42" t="str">
        <f t="shared" si="2"/>
        <v>ALMERIA</v>
      </c>
      <c r="F52" s="42">
        <f t="shared" si="7"/>
        <v>151</v>
      </c>
      <c r="G52" s="42">
        <f t="shared" si="8"/>
        <v>135</v>
      </c>
    </row>
    <row r="53" spans="1:7" x14ac:dyDescent="0.25">
      <c r="A53" s="42" t="str">
        <f t="shared" si="3"/>
        <v>LAS PALMAS</v>
      </c>
      <c r="B53" s="41">
        <f t="shared" si="4"/>
        <v>155</v>
      </c>
      <c r="C53" s="41">
        <f t="shared" si="5"/>
        <v>357</v>
      </c>
      <c r="D53" s="41">
        <f t="shared" si="6"/>
        <v>14</v>
      </c>
      <c r="E53" s="42" t="str">
        <f t="shared" si="2"/>
        <v>TARRAGONA</v>
      </c>
      <c r="F53" s="42">
        <f t="shared" si="7"/>
        <v>146</v>
      </c>
      <c r="G53" s="42">
        <f t="shared" si="8"/>
        <v>172</v>
      </c>
    </row>
    <row r="54" spans="1:7" x14ac:dyDescent="0.25">
      <c r="A54" s="42" t="str">
        <f t="shared" si="3"/>
        <v>MALAGA</v>
      </c>
      <c r="B54" s="41">
        <f t="shared" si="4"/>
        <v>71</v>
      </c>
      <c r="C54" s="41">
        <f t="shared" si="5"/>
        <v>114</v>
      </c>
      <c r="D54" s="41">
        <f t="shared" si="6"/>
        <v>20</v>
      </c>
      <c r="E54" s="42" t="str">
        <f t="shared" si="2"/>
        <v>MOTRIL</v>
      </c>
      <c r="F54" s="42">
        <f t="shared" si="7"/>
        <v>118</v>
      </c>
      <c r="G54" s="42">
        <f t="shared" si="8"/>
        <v>101</v>
      </c>
    </row>
    <row r="55" spans="1:7" x14ac:dyDescent="0.25">
      <c r="A55" s="42" t="str">
        <f t="shared" si="3"/>
        <v>MARIN Y RIA DE PONTEVEDRA</v>
      </c>
      <c r="B55" s="41">
        <f t="shared" si="4"/>
        <v>274</v>
      </c>
      <c r="C55" s="41">
        <f t="shared" si="5"/>
        <v>288</v>
      </c>
      <c r="D55" s="41">
        <f t="shared" si="6"/>
        <v>7</v>
      </c>
      <c r="E55" s="42" t="str">
        <f t="shared" si="2"/>
        <v>VALENCIA</v>
      </c>
      <c r="F55" s="42">
        <f t="shared" ref="F55:F65" si="9">LOOKUP(E55,$A$38:$A$65,$B$38:$B$65)</f>
        <v>106</v>
      </c>
      <c r="G55" s="42">
        <f t="shared" si="8"/>
        <v>112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98</v>
      </c>
      <c r="G56" s="42">
        <f t="shared" si="8"/>
        <v>72</v>
      </c>
    </row>
    <row r="57" spans="1:7" x14ac:dyDescent="0.25">
      <c r="A57" s="42" t="str">
        <f t="shared" si="3"/>
        <v>MOTRIL</v>
      </c>
      <c r="B57" s="41">
        <f t="shared" si="4"/>
        <v>118</v>
      </c>
      <c r="C57" s="41">
        <f t="shared" si="5"/>
        <v>101</v>
      </c>
      <c r="D57" s="41">
        <f t="shared" si="6"/>
        <v>17</v>
      </c>
      <c r="E57" s="42" t="str">
        <f t="shared" si="2"/>
        <v>MALAGA</v>
      </c>
      <c r="F57" s="42">
        <f t="shared" si="9"/>
        <v>71</v>
      </c>
      <c r="G57" s="42">
        <f t="shared" si="8"/>
        <v>114</v>
      </c>
    </row>
    <row r="58" spans="1:7" x14ac:dyDescent="0.25">
      <c r="A58" s="42" t="str">
        <f t="shared" si="3"/>
        <v>PASAIA</v>
      </c>
      <c r="B58" s="41">
        <f t="shared" si="4"/>
        <v>745</v>
      </c>
      <c r="C58" s="41">
        <f t="shared" si="5"/>
        <v>689</v>
      </c>
      <c r="D58" s="41">
        <f t="shared" si="6"/>
        <v>4</v>
      </c>
      <c r="E58" s="42" t="str">
        <f t="shared" si="2"/>
        <v>ALICANTE</v>
      </c>
      <c r="F58" s="42">
        <f t="shared" si="9"/>
        <v>61</v>
      </c>
      <c r="G58" s="42">
        <f t="shared" si="8"/>
        <v>90</v>
      </c>
    </row>
    <row r="59" spans="1:7" x14ac:dyDescent="0.25">
      <c r="A59" s="42" t="str">
        <f t="shared" si="3"/>
        <v>SANTA CRUZ DE TENERIFE</v>
      </c>
      <c r="B59" s="41">
        <f t="shared" si="4"/>
        <v>216</v>
      </c>
      <c r="C59" s="41">
        <f t="shared" si="5"/>
        <v>285</v>
      </c>
      <c r="D59" s="41">
        <f t="shared" si="6"/>
        <v>12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211</v>
      </c>
      <c r="C60" s="41">
        <f t="shared" si="5"/>
        <v>332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146</v>
      </c>
      <c r="C62" s="41">
        <f t="shared" si="5"/>
        <v>172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106</v>
      </c>
      <c r="C63" s="41">
        <f t="shared" si="5"/>
        <v>112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4361</v>
      </c>
      <c r="C64" s="41">
        <f t="shared" si="5"/>
        <v>4293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5295</v>
      </c>
      <c r="C7" s="25">
        <v>7410</v>
      </c>
      <c r="D7" s="25">
        <v>5295</v>
      </c>
      <c r="E7" s="25">
        <v>7410</v>
      </c>
      <c r="F7" s="10">
        <f>((E7*100)/D7)-100</f>
        <v>39.943342776203963</v>
      </c>
      <c r="G7" s="1"/>
      <c r="H7" s="1"/>
      <c r="I7" s="1"/>
    </row>
    <row r="8" spans="1:12" x14ac:dyDescent="0.25">
      <c r="A8" s="11" t="s">
        <v>42</v>
      </c>
      <c r="B8" s="26">
        <v>4944</v>
      </c>
      <c r="C8" s="26">
        <v>2382</v>
      </c>
      <c r="D8" s="26">
        <v>4944</v>
      </c>
      <c r="E8" s="26">
        <v>2382</v>
      </c>
      <c r="F8" s="13">
        <f t="shared" ref="F8:F35" si="0">((E8*100)/D8)-100</f>
        <v>-51.820388349514566</v>
      </c>
      <c r="G8" s="1"/>
      <c r="H8" s="1"/>
      <c r="I8" s="1"/>
    </row>
    <row r="9" spans="1:12" x14ac:dyDescent="0.25">
      <c r="A9" s="8" t="s">
        <v>43</v>
      </c>
      <c r="B9" s="25">
        <v>10928</v>
      </c>
      <c r="C9" s="25">
        <v>9467</v>
      </c>
      <c r="D9" s="25">
        <v>10928</v>
      </c>
      <c r="E9" s="25">
        <v>9467</v>
      </c>
      <c r="F9" s="10">
        <f t="shared" si="0"/>
        <v>-13.369326500732058</v>
      </c>
      <c r="G9" s="1"/>
      <c r="H9" s="1"/>
      <c r="I9" s="1"/>
    </row>
    <row r="10" spans="1:12" x14ac:dyDescent="0.25">
      <c r="A10" s="11" t="s">
        <v>44</v>
      </c>
      <c r="B10" s="26">
        <v>3892</v>
      </c>
      <c r="C10" s="26">
        <v>3719</v>
      </c>
      <c r="D10" s="26">
        <v>3892</v>
      </c>
      <c r="E10" s="26">
        <v>3719</v>
      </c>
      <c r="F10" s="13">
        <f t="shared" si="0"/>
        <v>-4.4450154162384337</v>
      </c>
      <c r="G10" s="1"/>
      <c r="H10" s="1"/>
      <c r="I10" s="1"/>
    </row>
    <row r="11" spans="1:12" x14ac:dyDescent="0.25">
      <c r="A11" s="8" t="s">
        <v>45</v>
      </c>
      <c r="B11" s="25">
        <v>271889</v>
      </c>
      <c r="C11" s="25">
        <v>244022</v>
      </c>
      <c r="D11" s="25">
        <v>271889</v>
      </c>
      <c r="E11" s="25">
        <v>244022</v>
      </c>
      <c r="F11" s="10">
        <f t="shared" si="0"/>
        <v>-10.24940324912005</v>
      </c>
      <c r="G11" s="1"/>
      <c r="H11" s="1"/>
      <c r="I11" s="1"/>
    </row>
    <row r="12" spans="1:12" x14ac:dyDescent="0.25">
      <c r="A12" s="11" t="s">
        <v>46</v>
      </c>
      <c r="B12" s="26">
        <v>3942</v>
      </c>
      <c r="C12" s="26">
        <v>3379</v>
      </c>
      <c r="D12" s="26">
        <v>3942</v>
      </c>
      <c r="E12" s="26">
        <v>3379</v>
      </c>
      <c r="F12" s="13">
        <f t="shared" si="0"/>
        <v>-14.282090309487572</v>
      </c>
      <c r="G12" s="1"/>
      <c r="H12" s="1"/>
      <c r="I12" s="1"/>
    </row>
    <row r="13" spans="1:12" x14ac:dyDescent="0.25">
      <c r="A13" s="8" t="s">
        <v>47</v>
      </c>
      <c r="B13" s="25">
        <v>5931</v>
      </c>
      <c r="C13" s="25">
        <v>1403</v>
      </c>
      <c r="D13" s="25">
        <v>5931</v>
      </c>
      <c r="E13" s="25">
        <v>1403</v>
      </c>
      <c r="F13" s="10">
        <f t="shared" si="0"/>
        <v>-76.344629910639014</v>
      </c>
      <c r="G13" s="1"/>
      <c r="H13" s="1"/>
      <c r="I13" s="1"/>
    </row>
    <row r="14" spans="1:12" x14ac:dyDescent="0.25">
      <c r="A14" s="11" t="s">
        <v>48</v>
      </c>
      <c r="B14" s="26">
        <v>74575</v>
      </c>
      <c r="C14" s="26">
        <v>63532</v>
      </c>
      <c r="D14" s="26">
        <v>74575</v>
      </c>
      <c r="E14" s="26">
        <v>63532</v>
      </c>
      <c r="F14" s="13">
        <f t="shared" si="0"/>
        <v>-14.80791149849145</v>
      </c>
      <c r="G14" s="1"/>
      <c r="H14" s="1"/>
      <c r="I14" s="1"/>
    </row>
    <row r="15" spans="1:12" x14ac:dyDescent="0.25">
      <c r="A15" s="8" t="s">
        <v>49</v>
      </c>
      <c r="B15" s="25">
        <v>11043</v>
      </c>
      <c r="C15" s="25">
        <v>12230</v>
      </c>
      <c r="D15" s="25">
        <v>11043</v>
      </c>
      <c r="E15" s="25">
        <v>12230</v>
      </c>
      <c r="F15" s="10">
        <f t="shared" si="0"/>
        <v>10.748890699990937</v>
      </c>
      <c r="G15" s="1"/>
      <c r="H15" s="1"/>
      <c r="I15" s="1"/>
    </row>
    <row r="16" spans="1:12" x14ac:dyDescent="0.25">
      <c r="A16" s="11" t="s">
        <v>50</v>
      </c>
      <c r="B16" s="26">
        <v>4442</v>
      </c>
      <c r="C16" s="26">
        <v>5002</v>
      </c>
      <c r="D16" s="26">
        <v>4442</v>
      </c>
      <c r="E16" s="26">
        <v>5002</v>
      </c>
      <c r="F16" s="13">
        <f t="shared" si="0"/>
        <v>12.606933813597479</v>
      </c>
      <c r="G16" s="1"/>
      <c r="H16" s="1"/>
      <c r="I16" s="1"/>
    </row>
    <row r="17" spans="1:9" x14ac:dyDescent="0.25">
      <c r="A17" s="8" t="s">
        <v>51</v>
      </c>
      <c r="B17" s="25">
        <v>3631</v>
      </c>
      <c r="C17" s="25">
        <v>3664</v>
      </c>
      <c r="D17" s="25">
        <v>3631</v>
      </c>
      <c r="E17" s="25">
        <v>3664</v>
      </c>
      <c r="F17" s="10">
        <f t="shared" si="0"/>
        <v>0.90884053979620205</v>
      </c>
      <c r="G17" s="1"/>
      <c r="H17" s="1"/>
      <c r="I17" s="1"/>
    </row>
    <row r="18" spans="1:9" x14ac:dyDescent="0.25">
      <c r="A18" s="11" t="s">
        <v>52</v>
      </c>
      <c r="B18" s="26">
        <v>48057</v>
      </c>
      <c r="C18" s="26">
        <v>54096</v>
      </c>
      <c r="D18" s="26">
        <v>48057</v>
      </c>
      <c r="E18" s="26">
        <v>54096</v>
      </c>
      <c r="F18" s="13">
        <f t="shared" si="0"/>
        <v>12.566327486110239</v>
      </c>
      <c r="G18" s="1"/>
      <c r="H18" s="1"/>
      <c r="I18" s="1"/>
    </row>
    <row r="19" spans="1:9" x14ac:dyDescent="0.25">
      <c r="A19" s="8" t="s">
        <v>53</v>
      </c>
      <c r="B19" s="25">
        <v>1112</v>
      </c>
      <c r="C19" s="25">
        <v>1966</v>
      </c>
      <c r="D19" s="25">
        <v>1112</v>
      </c>
      <c r="E19" s="25">
        <v>1966</v>
      </c>
      <c r="F19" s="10">
        <f t="shared" si="0"/>
        <v>76.798561151079127</v>
      </c>
      <c r="G19" s="1"/>
      <c r="H19" s="1"/>
      <c r="I19" s="1"/>
    </row>
    <row r="20" spans="1:9" x14ac:dyDescent="0.25">
      <c r="A20" s="11" t="s">
        <v>54</v>
      </c>
      <c r="B20" s="26">
        <v>25380</v>
      </c>
      <c r="C20" s="26">
        <v>15465</v>
      </c>
      <c r="D20" s="26">
        <v>25380</v>
      </c>
      <c r="E20" s="26">
        <v>15465</v>
      </c>
      <c r="F20" s="13">
        <f t="shared" si="0"/>
        <v>-39.066193853427897</v>
      </c>
      <c r="G20" s="1"/>
      <c r="H20" s="1"/>
      <c r="I20" s="1"/>
    </row>
    <row r="21" spans="1:9" x14ac:dyDescent="0.25">
      <c r="A21" s="8" t="s">
        <v>55</v>
      </c>
      <c r="B21" s="25">
        <v>5909</v>
      </c>
      <c r="C21" s="25">
        <v>4018</v>
      </c>
      <c r="D21" s="25">
        <v>5909</v>
      </c>
      <c r="E21" s="25">
        <v>4018</v>
      </c>
      <c r="F21" s="10">
        <f t="shared" si="0"/>
        <v>-32.002030800473847</v>
      </c>
      <c r="G21" s="1"/>
      <c r="H21" s="1"/>
      <c r="I21" s="1"/>
    </row>
    <row r="22" spans="1:9" x14ac:dyDescent="0.25">
      <c r="A22" s="11" t="s">
        <v>56</v>
      </c>
      <c r="B22" s="26">
        <v>165914</v>
      </c>
      <c r="C22" s="26">
        <v>180672</v>
      </c>
      <c r="D22" s="26">
        <v>165914</v>
      </c>
      <c r="E22" s="26">
        <v>180672</v>
      </c>
      <c r="F22" s="13">
        <f t="shared" si="0"/>
        <v>8.8949696830888314</v>
      </c>
      <c r="G22" s="1"/>
      <c r="H22" s="1"/>
      <c r="I22" s="1"/>
    </row>
    <row r="23" spans="1:9" x14ac:dyDescent="0.25">
      <c r="A23" s="8" t="s">
        <v>57</v>
      </c>
      <c r="B23" s="25">
        <v>4449</v>
      </c>
      <c r="C23" s="25">
        <v>4617</v>
      </c>
      <c r="D23" s="25">
        <v>4449</v>
      </c>
      <c r="E23" s="25">
        <v>4617</v>
      </c>
      <c r="F23" s="10">
        <f t="shared" si="0"/>
        <v>3.7761294672960162</v>
      </c>
      <c r="G23" s="1"/>
      <c r="H23" s="1"/>
      <c r="I23" s="1"/>
    </row>
    <row r="24" spans="1:9" x14ac:dyDescent="0.25">
      <c r="A24" s="11" t="s">
        <v>58</v>
      </c>
      <c r="B24" s="26">
        <v>7763</v>
      </c>
      <c r="C24" s="26">
        <v>4343</v>
      </c>
      <c r="D24" s="26">
        <v>7763</v>
      </c>
      <c r="E24" s="26">
        <v>4343</v>
      </c>
      <c r="F24" s="13">
        <f t="shared" si="0"/>
        <v>-44.05513332474559</v>
      </c>
      <c r="G24" s="1"/>
      <c r="H24" s="1"/>
      <c r="I24" s="1"/>
    </row>
    <row r="25" spans="1:9" x14ac:dyDescent="0.25">
      <c r="A25" s="8" t="s">
        <v>59</v>
      </c>
      <c r="B25" s="25">
        <v>50</v>
      </c>
      <c r="C25" s="25">
        <v>8</v>
      </c>
      <c r="D25" s="25">
        <v>50</v>
      </c>
      <c r="E25" s="25">
        <v>8</v>
      </c>
      <c r="F25" s="10">
        <f t="shared" si="0"/>
        <v>-84</v>
      </c>
      <c r="G25" s="1"/>
      <c r="H25" s="1"/>
      <c r="I25" s="1"/>
    </row>
    <row r="26" spans="1:9" x14ac:dyDescent="0.25">
      <c r="A26" s="11" t="s">
        <v>60</v>
      </c>
      <c r="B26" s="26">
        <v>1341</v>
      </c>
      <c r="C26" s="26">
        <v>1517</v>
      </c>
      <c r="D26" s="26">
        <v>1341</v>
      </c>
      <c r="E26" s="26">
        <v>1517</v>
      </c>
      <c r="F26" s="13">
        <f t="shared" si="0"/>
        <v>13.124533929903052</v>
      </c>
      <c r="G26" s="1"/>
      <c r="H26" s="1"/>
      <c r="I26" s="1"/>
    </row>
    <row r="27" spans="1:9" x14ac:dyDescent="0.25">
      <c r="A27" s="8" t="s">
        <v>61</v>
      </c>
      <c r="B27" s="25">
        <v>2603</v>
      </c>
      <c r="C27" s="25">
        <v>2744</v>
      </c>
      <c r="D27" s="25">
        <v>2603</v>
      </c>
      <c r="E27" s="25">
        <v>2744</v>
      </c>
      <c r="F27" s="10">
        <f t="shared" si="0"/>
        <v>5.4168267383787878</v>
      </c>
      <c r="G27" s="1"/>
      <c r="H27" s="1"/>
      <c r="I27" s="1"/>
    </row>
    <row r="28" spans="1:9" x14ac:dyDescent="0.25">
      <c r="A28" s="11" t="s">
        <v>62</v>
      </c>
      <c r="B28" s="26">
        <v>85404</v>
      </c>
      <c r="C28" s="26">
        <v>96671</v>
      </c>
      <c r="D28" s="26">
        <v>85404</v>
      </c>
      <c r="E28" s="26">
        <v>96671</v>
      </c>
      <c r="F28" s="13">
        <f t="shared" si="0"/>
        <v>13.192590510983095</v>
      </c>
      <c r="G28" s="1"/>
      <c r="H28" s="1"/>
      <c r="I28" s="1"/>
    </row>
    <row r="29" spans="1:9" x14ac:dyDescent="0.25">
      <c r="A29" s="8" t="s">
        <v>63</v>
      </c>
      <c r="B29" s="25">
        <v>6349</v>
      </c>
      <c r="C29" s="25">
        <v>6947</v>
      </c>
      <c r="D29" s="25">
        <v>6349</v>
      </c>
      <c r="E29" s="25">
        <v>6947</v>
      </c>
      <c r="F29" s="10">
        <f t="shared" si="0"/>
        <v>9.4188061111986201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23806</v>
      </c>
      <c r="C31" s="25">
        <v>11334</v>
      </c>
      <c r="D31" s="25">
        <v>23806</v>
      </c>
      <c r="E31" s="25">
        <v>11334</v>
      </c>
      <c r="F31" s="10">
        <f t="shared" si="0"/>
        <v>-52.390153742753931</v>
      </c>
      <c r="G31" s="1"/>
      <c r="H31" s="1"/>
      <c r="I31" s="1"/>
    </row>
    <row r="32" spans="1:9" x14ac:dyDescent="0.25">
      <c r="A32" s="11" t="s">
        <v>66</v>
      </c>
      <c r="B32" s="26">
        <v>25513</v>
      </c>
      <c r="C32" s="26">
        <v>29317</v>
      </c>
      <c r="D32" s="26">
        <v>25513</v>
      </c>
      <c r="E32" s="26">
        <v>29317</v>
      </c>
      <c r="F32" s="13">
        <f t="shared" si="0"/>
        <v>14.910045858973859</v>
      </c>
      <c r="G32" s="1"/>
      <c r="H32" s="1"/>
      <c r="I32" s="1"/>
    </row>
    <row r="33" spans="1:9" x14ac:dyDescent="0.25">
      <c r="A33" s="8" t="s">
        <v>67</v>
      </c>
      <c r="B33" s="25">
        <v>34495</v>
      </c>
      <c r="C33" s="25">
        <v>33263</v>
      </c>
      <c r="D33" s="25">
        <v>34495</v>
      </c>
      <c r="E33" s="25">
        <v>33263</v>
      </c>
      <c r="F33" s="10">
        <f t="shared" si="0"/>
        <v>-3.5715321061023388</v>
      </c>
      <c r="G33" s="1"/>
      <c r="H33" s="1"/>
      <c r="I33" s="1"/>
    </row>
    <row r="34" spans="1:9" x14ac:dyDescent="0.25">
      <c r="A34" s="11" t="s">
        <v>68</v>
      </c>
      <c r="B34" s="26">
        <v>714</v>
      </c>
      <c r="C34" s="26">
        <v>125</v>
      </c>
      <c r="D34" s="26">
        <v>714</v>
      </c>
      <c r="E34" s="26">
        <v>125</v>
      </c>
      <c r="F34" s="13">
        <f t="shared" si="0"/>
        <v>-82.49299719887955</v>
      </c>
      <c r="G34" s="1"/>
      <c r="H34" s="1"/>
      <c r="I34" s="1"/>
    </row>
    <row r="35" spans="1:9" x14ac:dyDescent="0.25">
      <c r="A35" s="14" t="s">
        <v>69</v>
      </c>
      <c r="B35" s="15">
        <f>SUM(B7:B34)</f>
        <v>839371</v>
      </c>
      <c r="C35" s="15">
        <f t="shared" ref="C35:E35" si="1">SUM(C7:C34)</f>
        <v>803313</v>
      </c>
      <c r="D35" s="15">
        <f t="shared" si="1"/>
        <v>839371</v>
      </c>
      <c r="E35" s="15">
        <f t="shared" si="1"/>
        <v>803313</v>
      </c>
      <c r="F35" s="16">
        <f t="shared" si="0"/>
        <v>-4.2958358103865919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7410</v>
      </c>
      <c r="C38" s="41">
        <f>D7</f>
        <v>5295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244022</v>
      </c>
      <c r="G38" s="42">
        <f>LOOKUP(E38,$A$38:$A$65,$C$38:$C$65)</f>
        <v>271889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2382</v>
      </c>
      <c r="C39" s="41">
        <f t="shared" ref="C39:C65" si="5">D8</f>
        <v>4944</v>
      </c>
      <c r="D39" s="41">
        <f t="shared" ref="D39:D65" si="6">_xlfn.RANK.EQ(B39,$B$38:$B$65)+COUNTIF($B$38:$B$65,B39)-1</f>
        <v>22</v>
      </c>
      <c r="E39" s="42" t="str">
        <f t="shared" si="2"/>
        <v>LAS PALMAS</v>
      </c>
      <c r="F39" s="42">
        <f t="shared" ref="F39:F54" si="7">LOOKUP(E39,$A$38:$A$65,$B$38:$B$65)</f>
        <v>180672</v>
      </c>
      <c r="G39" s="42">
        <f t="shared" ref="G39:G65" si="8">LOOKUP(E39,$A$38:$A$65,$C$38:$C$65)</f>
        <v>165914</v>
      </c>
    </row>
    <row r="40" spans="1:9" x14ac:dyDescent="0.25">
      <c r="A40" s="42" t="str">
        <f t="shared" si="3"/>
        <v>ALMERIA</v>
      </c>
      <c r="B40" s="41">
        <f t="shared" si="4"/>
        <v>9467</v>
      </c>
      <c r="C40" s="41">
        <f t="shared" si="5"/>
        <v>10928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96671</v>
      </c>
      <c r="G40" s="42">
        <f t="shared" si="8"/>
        <v>85404</v>
      </c>
    </row>
    <row r="41" spans="1:9" x14ac:dyDescent="0.25">
      <c r="A41" s="42" t="str">
        <f t="shared" si="3"/>
        <v>AVILES</v>
      </c>
      <c r="B41" s="41">
        <f t="shared" si="4"/>
        <v>3719</v>
      </c>
      <c r="C41" s="41">
        <f t="shared" si="5"/>
        <v>3892</v>
      </c>
      <c r="D41" s="41">
        <f t="shared" si="6"/>
        <v>18</v>
      </c>
      <c r="E41" s="42" t="str">
        <f t="shared" si="2"/>
        <v>BARCELONA</v>
      </c>
      <c r="F41" s="42">
        <f t="shared" si="7"/>
        <v>63532</v>
      </c>
      <c r="G41" s="42">
        <f t="shared" si="8"/>
        <v>74575</v>
      </c>
    </row>
    <row r="42" spans="1:9" x14ac:dyDescent="0.25">
      <c r="A42" s="42" t="str">
        <f t="shared" si="3"/>
        <v>BAHIA DE ALGECIRAS</v>
      </c>
      <c r="B42" s="41">
        <f t="shared" si="4"/>
        <v>244022</v>
      </c>
      <c r="C42" s="41">
        <f t="shared" si="5"/>
        <v>271889</v>
      </c>
      <c r="D42" s="41">
        <f t="shared" si="6"/>
        <v>1</v>
      </c>
      <c r="E42" s="42" t="str">
        <f t="shared" si="2"/>
        <v>CEUTA</v>
      </c>
      <c r="F42" s="42">
        <f t="shared" si="7"/>
        <v>54096</v>
      </c>
      <c r="G42" s="42">
        <f t="shared" si="8"/>
        <v>48057</v>
      </c>
    </row>
    <row r="43" spans="1:9" x14ac:dyDescent="0.25">
      <c r="A43" s="42" t="str">
        <f t="shared" si="3"/>
        <v>BAHIA DE CADIZ</v>
      </c>
      <c r="B43" s="41">
        <f t="shared" si="4"/>
        <v>3379</v>
      </c>
      <c r="C43" s="41">
        <f t="shared" si="5"/>
        <v>3942</v>
      </c>
      <c r="D43" s="41">
        <f t="shared" si="6"/>
        <v>20</v>
      </c>
      <c r="E43" s="42" t="str">
        <f t="shared" si="2"/>
        <v>VIGO</v>
      </c>
      <c r="F43" s="42">
        <f t="shared" si="7"/>
        <v>33263</v>
      </c>
      <c r="G43" s="42">
        <f t="shared" si="8"/>
        <v>34495</v>
      </c>
    </row>
    <row r="44" spans="1:9" x14ac:dyDescent="0.25">
      <c r="A44" s="42" t="str">
        <f t="shared" si="3"/>
        <v>BALEARES</v>
      </c>
      <c r="B44" s="41">
        <f t="shared" si="4"/>
        <v>1403</v>
      </c>
      <c r="C44" s="41">
        <f t="shared" si="5"/>
        <v>5931</v>
      </c>
      <c r="D44" s="41">
        <f t="shared" si="6"/>
        <v>25</v>
      </c>
      <c r="E44" s="42" t="str">
        <f t="shared" si="2"/>
        <v>VALENCIA</v>
      </c>
      <c r="F44" s="42">
        <f t="shared" si="7"/>
        <v>29317</v>
      </c>
      <c r="G44" s="42">
        <f t="shared" si="8"/>
        <v>25513</v>
      </c>
    </row>
    <row r="45" spans="1:9" x14ac:dyDescent="0.25">
      <c r="A45" s="42" t="str">
        <f t="shared" si="3"/>
        <v>BARCELONA</v>
      </c>
      <c r="B45" s="41">
        <f t="shared" si="4"/>
        <v>63532</v>
      </c>
      <c r="C45" s="41">
        <f t="shared" si="5"/>
        <v>74575</v>
      </c>
      <c r="D45" s="41">
        <f t="shared" si="6"/>
        <v>4</v>
      </c>
      <c r="E45" s="42" t="str">
        <f t="shared" si="2"/>
        <v>GIJON</v>
      </c>
      <c r="F45" s="42">
        <f t="shared" si="7"/>
        <v>15465</v>
      </c>
      <c r="G45" s="42">
        <f t="shared" si="8"/>
        <v>25380</v>
      </c>
    </row>
    <row r="46" spans="1:9" x14ac:dyDescent="0.25">
      <c r="A46" s="42" t="str">
        <f t="shared" si="3"/>
        <v>BILBAO</v>
      </c>
      <c r="B46" s="41">
        <f t="shared" si="4"/>
        <v>12230</v>
      </c>
      <c r="C46" s="41">
        <f t="shared" si="5"/>
        <v>11043</v>
      </c>
      <c r="D46" s="41">
        <f t="shared" si="6"/>
        <v>9</v>
      </c>
      <c r="E46" s="42" t="str">
        <f t="shared" si="2"/>
        <v>BILBAO</v>
      </c>
      <c r="F46" s="42">
        <f t="shared" si="7"/>
        <v>12230</v>
      </c>
      <c r="G46" s="42">
        <f t="shared" si="8"/>
        <v>11043</v>
      </c>
    </row>
    <row r="47" spans="1:9" x14ac:dyDescent="0.25">
      <c r="A47" s="42" t="str">
        <f t="shared" si="3"/>
        <v>CARTAGENA</v>
      </c>
      <c r="B47" s="41">
        <f t="shared" si="4"/>
        <v>5002</v>
      </c>
      <c r="C47" s="41">
        <f t="shared" si="5"/>
        <v>4442</v>
      </c>
      <c r="D47" s="41">
        <f t="shared" si="6"/>
        <v>14</v>
      </c>
      <c r="E47" s="42" t="str">
        <f t="shared" si="2"/>
        <v>TARRAGONA</v>
      </c>
      <c r="F47" s="42">
        <f t="shared" si="7"/>
        <v>11334</v>
      </c>
      <c r="G47" s="42">
        <f t="shared" si="8"/>
        <v>23806</v>
      </c>
    </row>
    <row r="48" spans="1:9" x14ac:dyDescent="0.25">
      <c r="A48" s="42" t="str">
        <f t="shared" si="3"/>
        <v>CASTELLON</v>
      </c>
      <c r="B48" s="41">
        <f t="shared" si="4"/>
        <v>3664</v>
      </c>
      <c r="C48" s="41">
        <f t="shared" si="5"/>
        <v>3631</v>
      </c>
      <c r="D48" s="41">
        <f t="shared" si="6"/>
        <v>19</v>
      </c>
      <c r="E48" s="42" t="str">
        <f t="shared" si="2"/>
        <v>ALMERIA</v>
      </c>
      <c r="F48" s="42">
        <f t="shared" si="7"/>
        <v>9467</v>
      </c>
      <c r="G48" s="42">
        <f t="shared" si="8"/>
        <v>10928</v>
      </c>
    </row>
    <row r="49" spans="1:7" x14ac:dyDescent="0.25">
      <c r="A49" s="42" t="str">
        <f t="shared" si="3"/>
        <v>CEUTA</v>
      </c>
      <c r="B49" s="41">
        <f t="shared" si="4"/>
        <v>54096</v>
      </c>
      <c r="C49" s="41">
        <f t="shared" si="5"/>
        <v>48057</v>
      </c>
      <c r="D49" s="41">
        <f t="shared" si="6"/>
        <v>5</v>
      </c>
      <c r="E49" s="42" t="str">
        <f t="shared" si="2"/>
        <v>A CORUÑA</v>
      </c>
      <c r="F49" s="42">
        <f t="shared" si="7"/>
        <v>7410</v>
      </c>
      <c r="G49" s="42">
        <f t="shared" si="8"/>
        <v>5295</v>
      </c>
    </row>
    <row r="50" spans="1:7" x14ac:dyDescent="0.25">
      <c r="A50" s="42" t="str">
        <f t="shared" si="3"/>
        <v>FERROL-SAN CIBRAO</v>
      </c>
      <c r="B50" s="41">
        <f t="shared" si="4"/>
        <v>1966</v>
      </c>
      <c r="C50" s="41">
        <f t="shared" si="5"/>
        <v>1112</v>
      </c>
      <c r="D50" s="41">
        <f t="shared" si="6"/>
        <v>23</v>
      </c>
      <c r="E50" s="42" t="str">
        <f t="shared" si="2"/>
        <v>SANTANDER</v>
      </c>
      <c r="F50" s="42">
        <f t="shared" si="7"/>
        <v>6947</v>
      </c>
      <c r="G50" s="42">
        <f t="shared" si="8"/>
        <v>6349</v>
      </c>
    </row>
    <row r="51" spans="1:7" x14ac:dyDescent="0.25">
      <c r="A51" s="42" t="str">
        <f t="shared" si="3"/>
        <v>GIJON</v>
      </c>
      <c r="B51" s="41">
        <f t="shared" si="4"/>
        <v>15465</v>
      </c>
      <c r="C51" s="41">
        <f t="shared" si="5"/>
        <v>25380</v>
      </c>
      <c r="D51" s="41">
        <f t="shared" si="6"/>
        <v>8</v>
      </c>
      <c r="E51" s="42" t="str">
        <f t="shared" si="2"/>
        <v>CARTAGENA</v>
      </c>
      <c r="F51" s="42">
        <f t="shared" si="7"/>
        <v>5002</v>
      </c>
      <c r="G51" s="42">
        <f t="shared" si="8"/>
        <v>4442</v>
      </c>
    </row>
    <row r="52" spans="1:7" x14ac:dyDescent="0.25">
      <c r="A52" s="42" t="str">
        <f t="shared" si="3"/>
        <v>HUELVA</v>
      </c>
      <c r="B52" s="41">
        <f t="shared" si="4"/>
        <v>4018</v>
      </c>
      <c r="C52" s="41">
        <f t="shared" si="5"/>
        <v>5909</v>
      </c>
      <c r="D52" s="41">
        <f t="shared" si="6"/>
        <v>17</v>
      </c>
      <c r="E52" s="42" t="str">
        <f t="shared" si="2"/>
        <v>MALAGA</v>
      </c>
      <c r="F52" s="42">
        <f t="shared" si="7"/>
        <v>4617</v>
      </c>
      <c r="G52" s="42">
        <f t="shared" si="8"/>
        <v>4449</v>
      </c>
    </row>
    <row r="53" spans="1:7" x14ac:dyDescent="0.25">
      <c r="A53" s="42" t="str">
        <f t="shared" si="3"/>
        <v>LAS PALMAS</v>
      </c>
      <c r="B53" s="41">
        <f t="shared" si="4"/>
        <v>180672</v>
      </c>
      <c r="C53" s="41">
        <f t="shared" si="5"/>
        <v>165914</v>
      </c>
      <c r="D53" s="41">
        <f t="shared" si="6"/>
        <v>2</v>
      </c>
      <c r="E53" s="42" t="str">
        <f t="shared" si="2"/>
        <v>MARIN Y RIA DE PONTEVEDRA</v>
      </c>
      <c r="F53" s="42">
        <f t="shared" si="7"/>
        <v>4343</v>
      </c>
      <c r="G53" s="42">
        <f t="shared" si="8"/>
        <v>7763</v>
      </c>
    </row>
    <row r="54" spans="1:7" x14ac:dyDescent="0.25">
      <c r="A54" s="42" t="str">
        <f t="shared" si="3"/>
        <v>MALAGA</v>
      </c>
      <c r="B54" s="41">
        <f t="shared" si="4"/>
        <v>4617</v>
      </c>
      <c r="C54" s="41">
        <f t="shared" si="5"/>
        <v>4449</v>
      </c>
      <c r="D54" s="41">
        <f t="shared" si="6"/>
        <v>15</v>
      </c>
      <c r="E54" s="42" t="str">
        <f t="shared" si="2"/>
        <v>HUELVA</v>
      </c>
      <c r="F54" s="42">
        <f t="shared" si="7"/>
        <v>4018</v>
      </c>
      <c r="G54" s="42">
        <f t="shared" si="8"/>
        <v>5909</v>
      </c>
    </row>
    <row r="55" spans="1:7" x14ac:dyDescent="0.25">
      <c r="A55" s="42" t="str">
        <f t="shared" si="3"/>
        <v>MARIN Y RIA DE PONTEVEDRA</v>
      </c>
      <c r="B55" s="41">
        <f t="shared" si="4"/>
        <v>4343</v>
      </c>
      <c r="C55" s="41">
        <f t="shared" si="5"/>
        <v>7763</v>
      </c>
      <c r="D55" s="41">
        <f t="shared" si="6"/>
        <v>16</v>
      </c>
      <c r="E55" s="42" t="str">
        <f t="shared" si="2"/>
        <v>AVILES</v>
      </c>
      <c r="F55" s="42">
        <f t="shared" ref="F55:F65" si="9">LOOKUP(E55,$A$38:$A$65,$B$38:$B$65)</f>
        <v>3719</v>
      </c>
      <c r="G55" s="42">
        <f t="shared" si="8"/>
        <v>3892</v>
      </c>
    </row>
    <row r="56" spans="1:7" x14ac:dyDescent="0.25">
      <c r="A56" s="42" t="str">
        <f t="shared" si="3"/>
        <v>MELILLA</v>
      </c>
      <c r="B56" s="41">
        <f t="shared" si="4"/>
        <v>8</v>
      </c>
      <c r="C56" s="41">
        <f t="shared" si="5"/>
        <v>50</v>
      </c>
      <c r="D56" s="41">
        <f t="shared" si="6"/>
        <v>27</v>
      </c>
      <c r="E56" s="42" t="str">
        <f t="shared" si="2"/>
        <v>CASTELLON</v>
      </c>
      <c r="F56" s="42">
        <f t="shared" si="9"/>
        <v>3664</v>
      </c>
      <c r="G56" s="42">
        <f t="shared" si="8"/>
        <v>3631</v>
      </c>
    </row>
    <row r="57" spans="1:7" x14ac:dyDescent="0.25">
      <c r="A57" s="42" t="str">
        <f t="shared" si="3"/>
        <v>MOTRIL</v>
      </c>
      <c r="B57" s="41">
        <f t="shared" si="4"/>
        <v>1517</v>
      </c>
      <c r="C57" s="41">
        <f t="shared" si="5"/>
        <v>1341</v>
      </c>
      <c r="D57" s="41">
        <f t="shared" si="6"/>
        <v>24</v>
      </c>
      <c r="E57" s="42" t="str">
        <f t="shared" si="2"/>
        <v>BAHIA DE CADIZ</v>
      </c>
      <c r="F57" s="42">
        <f t="shared" si="9"/>
        <v>3379</v>
      </c>
      <c r="G57" s="42">
        <f t="shared" si="8"/>
        <v>3942</v>
      </c>
    </row>
    <row r="58" spans="1:7" x14ac:dyDescent="0.25">
      <c r="A58" s="42" t="str">
        <f t="shared" si="3"/>
        <v>PASAIA</v>
      </c>
      <c r="B58" s="41">
        <f t="shared" si="4"/>
        <v>2744</v>
      </c>
      <c r="C58" s="41">
        <f t="shared" si="5"/>
        <v>2603</v>
      </c>
      <c r="D58" s="41">
        <f t="shared" si="6"/>
        <v>21</v>
      </c>
      <c r="E58" s="42" t="str">
        <f t="shared" si="2"/>
        <v>PASAIA</v>
      </c>
      <c r="F58" s="42">
        <f t="shared" si="9"/>
        <v>2744</v>
      </c>
      <c r="G58" s="42">
        <f t="shared" si="8"/>
        <v>2603</v>
      </c>
    </row>
    <row r="59" spans="1:7" x14ac:dyDescent="0.25">
      <c r="A59" s="42" t="str">
        <f t="shared" si="3"/>
        <v>SANTA CRUZ DE TENERIFE</v>
      </c>
      <c r="B59" s="41">
        <f t="shared" si="4"/>
        <v>96671</v>
      </c>
      <c r="C59" s="41">
        <f t="shared" si="5"/>
        <v>85404</v>
      </c>
      <c r="D59" s="41">
        <f t="shared" si="6"/>
        <v>3</v>
      </c>
      <c r="E59" s="42" t="str">
        <f t="shared" si="2"/>
        <v>ALICANTE</v>
      </c>
      <c r="F59" s="42">
        <f t="shared" si="9"/>
        <v>2382</v>
      </c>
      <c r="G59" s="42">
        <f t="shared" si="8"/>
        <v>4944</v>
      </c>
    </row>
    <row r="60" spans="1:7" x14ac:dyDescent="0.25">
      <c r="A60" s="42" t="str">
        <f t="shared" si="3"/>
        <v>SANTANDER</v>
      </c>
      <c r="B60" s="41">
        <f t="shared" si="4"/>
        <v>6947</v>
      </c>
      <c r="C60" s="41">
        <f t="shared" si="5"/>
        <v>6349</v>
      </c>
      <c r="D60" s="41">
        <f t="shared" si="6"/>
        <v>13</v>
      </c>
      <c r="E60" s="42" t="str">
        <f t="shared" si="2"/>
        <v>FERROL-SAN CIBRAO</v>
      </c>
      <c r="F60" s="42">
        <f t="shared" si="9"/>
        <v>1966</v>
      </c>
      <c r="G60" s="42">
        <f t="shared" si="8"/>
        <v>1112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MOTRIL</v>
      </c>
      <c r="F61" s="42">
        <f t="shared" si="9"/>
        <v>1517</v>
      </c>
      <c r="G61" s="42">
        <f t="shared" si="8"/>
        <v>1341</v>
      </c>
    </row>
    <row r="62" spans="1:7" x14ac:dyDescent="0.25">
      <c r="A62" s="42" t="str">
        <f t="shared" si="3"/>
        <v>TARRAGONA</v>
      </c>
      <c r="B62" s="41">
        <f t="shared" si="4"/>
        <v>11334</v>
      </c>
      <c r="C62" s="41">
        <f t="shared" si="5"/>
        <v>23806</v>
      </c>
      <c r="D62" s="41">
        <f t="shared" si="6"/>
        <v>10</v>
      </c>
      <c r="E62" s="42" t="str">
        <f t="shared" si="2"/>
        <v>BALEARES</v>
      </c>
      <c r="F62" s="42">
        <f t="shared" si="9"/>
        <v>1403</v>
      </c>
      <c r="G62" s="42">
        <f t="shared" si="8"/>
        <v>5931</v>
      </c>
    </row>
    <row r="63" spans="1:7" x14ac:dyDescent="0.25">
      <c r="A63" s="42" t="str">
        <f t="shared" si="3"/>
        <v>VALENCIA</v>
      </c>
      <c r="B63" s="41">
        <f t="shared" si="4"/>
        <v>29317</v>
      </c>
      <c r="C63" s="41">
        <f t="shared" si="5"/>
        <v>25513</v>
      </c>
      <c r="D63" s="41">
        <f t="shared" si="6"/>
        <v>7</v>
      </c>
      <c r="E63" s="42" t="str">
        <f t="shared" si="2"/>
        <v>VILAGARCIA</v>
      </c>
      <c r="F63" s="42">
        <f t="shared" si="9"/>
        <v>125</v>
      </c>
      <c r="G63" s="42">
        <f t="shared" si="8"/>
        <v>714</v>
      </c>
    </row>
    <row r="64" spans="1:7" x14ac:dyDescent="0.25">
      <c r="A64" s="42" t="str">
        <f t="shared" si="3"/>
        <v>VIGO</v>
      </c>
      <c r="B64" s="41">
        <f t="shared" si="4"/>
        <v>33263</v>
      </c>
      <c r="C64" s="41">
        <f t="shared" si="5"/>
        <v>34495</v>
      </c>
      <c r="D64" s="41">
        <f t="shared" si="6"/>
        <v>6</v>
      </c>
      <c r="E64" s="42" t="str">
        <f t="shared" si="2"/>
        <v>MELILLA</v>
      </c>
      <c r="F64" s="42">
        <f t="shared" si="9"/>
        <v>8</v>
      </c>
      <c r="G64" s="42">
        <f t="shared" si="8"/>
        <v>50</v>
      </c>
    </row>
    <row r="65" spans="1:7" x14ac:dyDescent="0.25">
      <c r="A65" s="42" t="str">
        <f t="shared" si="3"/>
        <v>VILAGARCIA</v>
      </c>
      <c r="B65" s="41">
        <f t="shared" si="4"/>
        <v>125</v>
      </c>
      <c r="C65" s="41">
        <f t="shared" si="5"/>
        <v>714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600</v>
      </c>
      <c r="D7" s="27">
        <v>0</v>
      </c>
      <c r="E7" s="27">
        <v>600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1978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2950080</v>
      </c>
      <c r="C11" s="27">
        <v>3477799</v>
      </c>
      <c r="D11" s="27">
        <v>2950080</v>
      </c>
      <c r="E11" s="27">
        <v>3477799</v>
      </c>
      <c r="F11" s="10">
        <f t="shared" si="0"/>
        <v>17.888294554723942</v>
      </c>
      <c r="G11" s="1"/>
      <c r="H11" s="1"/>
      <c r="I11" s="1"/>
    </row>
    <row r="12" spans="1:12" x14ac:dyDescent="0.25">
      <c r="A12" s="11" t="s">
        <v>46</v>
      </c>
      <c r="B12" s="28">
        <v>40490</v>
      </c>
      <c r="C12" s="28">
        <v>26843</v>
      </c>
      <c r="D12" s="28">
        <v>40490</v>
      </c>
      <c r="E12" s="28">
        <v>26843</v>
      </c>
      <c r="F12" s="13">
        <f t="shared" si="0"/>
        <v>-33.704618424302296</v>
      </c>
      <c r="G12" s="1"/>
      <c r="H12" s="1"/>
      <c r="I12" s="1"/>
    </row>
    <row r="13" spans="1:12" x14ac:dyDescent="0.25">
      <c r="A13" s="8" t="s">
        <v>47</v>
      </c>
      <c r="B13" s="27">
        <v>1547</v>
      </c>
      <c r="C13" s="27">
        <v>1976</v>
      </c>
      <c r="D13" s="27">
        <v>1547</v>
      </c>
      <c r="E13" s="27">
        <v>1976</v>
      </c>
      <c r="F13" s="10">
        <f t="shared" si="0"/>
        <v>27.731092436974791</v>
      </c>
      <c r="G13" s="1"/>
      <c r="H13" s="1"/>
      <c r="I13" s="1"/>
    </row>
    <row r="14" spans="1:12" x14ac:dyDescent="0.25">
      <c r="A14" s="11" t="s">
        <v>48</v>
      </c>
      <c r="B14" s="28">
        <v>924212</v>
      </c>
      <c r="C14" s="28">
        <v>962129</v>
      </c>
      <c r="D14" s="28">
        <v>924212</v>
      </c>
      <c r="E14" s="28">
        <v>962129</v>
      </c>
      <c r="F14" s="13">
        <f t="shared" si="0"/>
        <v>4.102630132480428</v>
      </c>
      <c r="G14" s="1"/>
      <c r="H14" s="1"/>
      <c r="I14" s="1"/>
    </row>
    <row r="15" spans="1:12" x14ac:dyDescent="0.25">
      <c r="A15" s="8" t="s">
        <v>49</v>
      </c>
      <c r="B15" s="27">
        <v>10636</v>
      </c>
      <c r="C15" s="27">
        <v>63912</v>
      </c>
      <c r="D15" s="27">
        <v>10636</v>
      </c>
      <c r="E15" s="27">
        <v>63912</v>
      </c>
      <c r="F15" s="10">
        <f t="shared" si="0"/>
        <v>500.90259496051146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1241</v>
      </c>
      <c r="C17" s="27">
        <v>3024</v>
      </c>
      <c r="D17" s="27">
        <v>1241</v>
      </c>
      <c r="E17" s="27">
        <v>3024</v>
      </c>
      <c r="F17" s="10">
        <f t="shared" si="0"/>
        <v>143.67445608380339</v>
      </c>
      <c r="G17" s="1"/>
      <c r="H17" s="1"/>
      <c r="I17" s="1"/>
    </row>
    <row r="18" spans="1:9" x14ac:dyDescent="0.25">
      <c r="A18" s="11" t="s">
        <v>52</v>
      </c>
      <c r="B18" s="28">
        <v>78148</v>
      </c>
      <c r="C18" s="28">
        <v>101980</v>
      </c>
      <c r="D18" s="28">
        <v>78148</v>
      </c>
      <c r="E18" s="28">
        <v>101980</v>
      </c>
      <c r="F18" s="13">
        <f t="shared" si="0"/>
        <v>30.495981982904226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21564</v>
      </c>
      <c r="C20" s="28">
        <v>12316</v>
      </c>
      <c r="D20" s="28">
        <v>21564</v>
      </c>
      <c r="E20" s="28">
        <v>12316</v>
      </c>
      <c r="F20" s="13">
        <f t="shared" si="0"/>
        <v>-42.886291968094973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860357</v>
      </c>
      <c r="C22" s="28">
        <v>958301</v>
      </c>
      <c r="D22" s="28">
        <v>860357</v>
      </c>
      <c r="E22" s="28">
        <v>958301</v>
      </c>
      <c r="F22" s="13">
        <f t="shared" si="0"/>
        <v>11.384111479304522</v>
      </c>
      <c r="G22" s="1"/>
      <c r="H22" s="1"/>
      <c r="I22" s="1"/>
    </row>
    <row r="23" spans="1:9" x14ac:dyDescent="0.25">
      <c r="A23" s="8" t="s">
        <v>57</v>
      </c>
      <c r="B23" s="27">
        <v>207976</v>
      </c>
      <c r="C23" s="27">
        <v>449387</v>
      </c>
      <c r="D23" s="27">
        <v>207976</v>
      </c>
      <c r="E23" s="27">
        <v>449387</v>
      </c>
      <c r="F23" s="10">
        <f t="shared" si="0"/>
        <v>116.07637419702274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52</v>
      </c>
      <c r="D24" s="28">
        <v>0</v>
      </c>
      <c r="E24" s="28">
        <v>52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7</v>
      </c>
      <c r="C26" s="28">
        <v>0</v>
      </c>
      <c r="D26" s="28">
        <v>7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25125</v>
      </c>
      <c r="C28" s="28">
        <v>15050</v>
      </c>
      <c r="D28" s="28">
        <v>25125</v>
      </c>
      <c r="E28" s="28">
        <v>15050</v>
      </c>
      <c r="F28" s="13">
        <f t="shared" si="0"/>
        <v>-40.099502487562191</v>
      </c>
      <c r="G28" s="1"/>
      <c r="H28" s="1"/>
      <c r="I28" s="1"/>
    </row>
    <row r="29" spans="1:9" x14ac:dyDescent="0.25">
      <c r="A29" s="8" t="s">
        <v>63</v>
      </c>
      <c r="B29" s="27">
        <v>804</v>
      </c>
      <c r="C29" s="27">
        <v>418</v>
      </c>
      <c r="D29" s="27">
        <v>804</v>
      </c>
      <c r="E29" s="27">
        <v>418</v>
      </c>
      <c r="F29" s="10">
        <f t="shared" si="0"/>
        <v>-48.009950248756219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524344</v>
      </c>
      <c r="C31" s="27">
        <v>321890</v>
      </c>
      <c r="D31" s="27">
        <v>524344</v>
      </c>
      <c r="E31" s="27">
        <v>321890</v>
      </c>
      <c r="F31" s="10">
        <f t="shared" si="0"/>
        <v>-38.610911920418658</v>
      </c>
      <c r="G31" s="1"/>
      <c r="H31" s="1"/>
      <c r="I31" s="1"/>
    </row>
    <row r="32" spans="1:9" x14ac:dyDescent="0.25">
      <c r="A32" s="11" t="s">
        <v>66</v>
      </c>
      <c r="B32" s="28">
        <v>1036737</v>
      </c>
      <c r="C32" s="28">
        <v>1482551</v>
      </c>
      <c r="D32" s="28">
        <v>1036737</v>
      </c>
      <c r="E32" s="28">
        <v>1482551</v>
      </c>
      <c r="F32" s="13">
        <f t="shared" si="0"/>
        <v>43.001648441215082</v>
      </c>
      <c r="G32" s="1"/>
      <c r="H32" s="1"/>
      <c r="I32" s="1"/>
    </row>
    <row r="33" spans="1:9" x14ac:dyDescent="0.25">
      <c r="A33" s="8" t="s">
        <v>67</v>
      </c>
      <c r="B33" s="27">
        <v>10117</v>
      </c>
      <c r="C33" s="27">
        <v>12177</v>
      </c>
      <c r="D33" s="27">
        <v>10117</v>
      </c>
      <c r="E33" s="27">
        <v>12177</v>
      </c>
      <c r="F33" s="10">
        <f t="shared" si="0"/>
        <v>20.36176732232876</v>
      </c>
      <c r="G33" s="1"/>
      <c r="H33" s="1"/>
      <c r="I33" s="1"/>
    </row>
    <row r="34" spans="1:9" x14ac:dyDescent="0.25">
      <c r="A34" s="11" t="s">
        <v>68</v>
      </c>
      <c r="B34" s="28">
        <v>10003</v>
      </c>
      <c r="C34" s="28">
        <v>0</v>
      </c>
      <c r="D34" s="28">
        <v>10003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6705366</v>
      </c>
      <c r="C35" s="15">
        <f t="shared" ref="C35:E35" si="1">SUM(C7:C34)</f>
        <v>7890405</v>
      </c>
      <c r="D35" s="15">
        <f t="shared" si="1"/>
        <v>6705366</v>
      </c>
      <c r="E35" s="15">
        <f t="shared" si="1"/>
        <v>7890405</v>
      </c>
      <c r="F35" s="16">
        <f t="shared" si="0"/>
        <v>17.672995031143714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600</v>
      </c>
      <c r="C38" s="41">
        <f>D7</f>
        <v>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3477799</v>
      </c>
      <c r="G38" s="42">
        <f>LOOKUP(E38,$A$38:$A$65,$C$38:$C$65)</f>
        <v>2950080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1482551</v>
      </c>
      <c r="G39" s="42">
        <f t="shared" ref="G39:G65" si="8">LOOKUP(E39,$A$38:$A$65,$C$38:$C$65)</f>
        <v>1036737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962129</v>
      </c>
      <c r="G40" s="42">
        <f t="shared" si="8"/>
        <v>924212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958301</v>
      </c>
      <c r="G41" s="42">
        <f t="shared" si="8"/>
        <v>860357</v>
      </c>
    </row>
    <row r="42" spans="1:9" x14ac:dyDescent="0.25">
      <c r="A42" s="42" t="str">
        <f t="shared" si="3"/>
        <v>BAHIA DE ALGECIRAS</v>
      </c>
      <c r="B42" s="41">
        <f t="shared" si="4"/>
        <v>3477799</v>
      </c>
      <c r="C42" s="41">
        <f t="shared" si="5"/>
        <v>2950080</v>
      </c>
      <c r="D42" s="41">
        <f t="shared" si="6"/>
        <v>1</v>
      </c>
      <c r="E42" s="42" t="str">
        <f t="shared" si="2"/>
        <v>MALAGA</v>
      </c>
      <c r="F42" s="42">
        <f t="shared" si="7"/>
        <v>449387</v>
      </c>
      <c r="G42" s="42">
        <f t="shared" si="8"/>
        <v>207976</v>
      </c>
    </row>
    <row r="43" spans="1:9" x14ac:dyDescent="0.25">
      <c r="A43" s="42" t="str">
        <f t="shared" si="3"/>
        <v>BAHIA DE CADIZ</v>
      </c>
      <c r="B43" s="41">
        <f t="shared" si="4"/>
        <v>26843</v>
      </c>
      <c r="C43" s="41">
        <f t="shared" si="5"/>
        <v>40490</v>
      </c>
      <c r="D43" s="41">
        <f t="shared" si="6"/>
        <v>9</v>
      </c>
      <c r="E43" s="42" t="str">
        <f t="shared" si="2"/>
        <v>TARRAGONA</v>
      </c>
      <c r="F43" s="42">
        <f t="shared" si="7"/>
        <v>321890</v>
      </c>
      <c r="G43" s="42">
        <f t="shared" si="8"/>
        <v>524344</v>
      </c>
    </row>
    <row r="44" spans="1:9" x14ac:dyDescent="0.25">
      <c r="A44" s="42" t="str">
        <f t="shared" si="3"/>
        <v>BALEARES</v>
      </c>
      <c r="B44" s="41">
        <f t="shared" si="4"/>
        <v>1976</v>
      </c>
      <c r="C44" s="41">
        <f t="shared" si="5"/>
        <v>1547</v>
      </c>
      <c r="D44" s="41">
        <f t="shared" si="6"/>
        <v>14</v>
      </c>
      <c r="E44" s="42" t="str">
        <f t="shared" si="2"/>
        <v>CEUTA</v>
      </c>
      <c r="F44" s="42">
        <f t="shared" si="7"/>
        <v>101980</v>
      </c>
      <c r="G44" s="42">
        <f t="shared" si="8"/>
        <v>78148</v>
      </c>
    </row>
    <row r="45" spans="1:9" x14ac:dyDescent="0.25">
      <c r="A45" s="42" t="str">
        <f t="shared" si="3"/>
        <v>BARCELONA</v>
      </c>
      <c r="B45" s="41">
        <f t="shared" si="4"/>
        <v>962129</v>
      </c>
      <c r="C45" s="41">
        <f t="shared" si="5"/>
        <v>924212</v>
      </c>
      <c r="D45" s="41">
        <f t="shared" si="6"/>
        <v>3</v>
      </c>
      <c r="E45" s="42" t="str">
        <f t="shared" si="2"/>
        <v>BILBAO</v>
      </c>
      <c r="F45" s="42">
        <f t="shared" si="7"/>
        <v>63912</v>
      </c>
      <c r="G45" s="42">
        <f t="shared" si="8"/>
        <v>10636</v>
      </c>
    </row>
    <row r="46" spans="1:9" x14ac:dyDescent="0.25">
      <c r="A46" s="42" t="str">
        <f t="shared" si="3"/>
        <v>BILBAO</v>
      </c>
      <c r="B46" s="41">
        <f t="shared" si="4"/>
        <v>63912</v>
      </c>
      <c r="C46" s="41">
        <f t="shared" si="5"/>
        <v>10636</v>
      </c>
      <c r="D46" s="41">
        <f t="shared" si="6"/>
        <v>8</v>
      </c>
      <c r="E46" s="42" t="str">
        <f t="shared" si="2"/>
        <v>BAHIA DE CADIZ</v>
      </c>
      <c r="F46" s="42">
        <f t="shared" si="7"/>
        <v>26843</v>
      </c>
      <c r="G46" s="42">
        <f t="shared" si="8"/>
        <v>40490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15050</v>
      </c>
      <c r="G47" s="42">
        <f t="shared" si="8"/>
        <v>25125</v>
      </c>
    </row>
    <row r="48" spans="1:9" x14ac:dyDescent="0.25">
      <c r="A48" s="42" t="str">
        <f t="shared" si="3"/>
        <v>CASTELLON</v>
      </c>
      <c r="B48" s="41">
        <f t="shared" si="4"/>
        <v>3024</v>
      </c>
      <c r="C48" s="41">
        <f t="shared" si="5"/>
        <v>1241</v>
      </c>
      <c r="D48" s="41">
        <f t="shared" si="6"/>
        <v>13</v>
      </c>
      <c r="E48" s="42" t="str">
        <f t="shared" si="2"/>
        <v>GIJON</v>
      </c>
      <c r="F48" s="42">
        <f t="shared" si="7"/>
        <v>12316</v>
      </c>
      <c r="G48" s="42">
        <f t="shared" si="8"/>
        <v>21564</v>
      </c>
    </row>
    <row r="49" spans="1:7" x14ac:dyDescent="0.25">
      <c r="A49" s="42" t="str">
        <f t="shared" si="3"/>
        <v>CEUTA</v>
      </c>
      <c r="B49" s="41">
        <f t="shared" si="4"/>
        <v>101980</v>
      </c>
      <c r="C49" s="41">
        <f t="shared" si="5"/>
        <v>78148</v>
      </c>
      <c r="D49" s="41">
        <f t="shared" si="6"/>
        <v>7</v>
      </c>
      <c r="E49" s="42" t="str">
        <f t="shared" si="2"/>
        <v>VIGO</v>
      </c>
      <c r="F49" s="42">
        <f t="shared" si="7"/>
        <v>12177</v>
      </c>
      <c r="G49" s="42">
        <f t="shared" si="8"/>
        <v>10117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3024</v>
      </c>
      <c r="G50" s="42">
        <f t="shared" si="8"/>
        <v>1241</v>
      </c>
    </row>
    <row r="51" spans="1:7" x14ac:dyDescent="0.25">
      <c r="A51" s="42" t="str">
        <f t="shared" si="3"/>
        <v>GIJON</v>
      </c>
      <c r="B51" s="41">
        <f t="shared" si="4"/>
        <v>12316</v>
      </c>
      <c r="C51" s="41">
        <f t="shared" si="5"/>
        <v>21564</v>
      </c>
      <c r="D51" s="41">
        <f t="shared" si="6"/>
        <v>11</v>
      </c>
      <c r="E51" s="42" t="str">
        <f t="shared" si="2"/>
        <v>BALEARES</v>
      </c>
      <c r="F51" s="42">
        <f t="shared" si="7"/>
        <v>1976</v>
      </c>
      <c r="G51" s="42">
        <f t="shared" si="8"/>
        <v>1547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600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958301</v>
      </c>
      <c r="C53" s="41">
        <f t="shared" si="5"/>
        <v>860357</v>
      </c>
      <c r="D53" s="41">
        <f t="shared" si="6"/>
        <v>4</v>
      </c>
      <c r="E53" s="42" t="str">
        <f t="shared" si="2"/>
        <v>SANTANDER</v>
      </c>
      <c r="F53" s="42">
        <f t="shared" si="7"/>
        <v>418</v>
      </c>
      <c r="G53" s="42">
        <f t="shared" si="8"/>
        <v>804</v>
      </c>
    </row>
    <row r="54" spans="1:7" x14ac:dyDescent="0.25">
      <c r="A54" s="42" t="str">
        <f t="shared" si="3"/>
        <v>MALAGA</v>
      </c>
      <c r="B54" s="41">
        <f t="shared" si="4"/>
        <v>449387</v>
      </c>
      <c r="C54" s="41">
        <f t="shared" si="5"/>
        <v>207976</v>
      </c>
      <c r="D54" s="41">
        <f t="shared" si="6"/>
        <v>5</v>
      </c>
      <c r="E54" s="42" t="str">
        <f t="shared" si="2"/>
        <v>MARIN Y RIA DE PONTEVEDRA</v>
      </c>
      <c r="F54" s="42">
        <f t="shared" si="7"/>
        <v>52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52</v>
      </c>
      <c r="C55" s="41">
        <f t="shared" si="5"/>
        <v>0</v>
      </c>
      <c r="D55" s="41">
        <f t="shared" si="6"/>
        <v>17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7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15050</v>
      </c>
      <c r="C59" s="41">
        <f t="shared" si="5"/>
        <v>25125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418</v>
      </c>
      <c r="C60" s="41">
        <f t="shared" si="5"/>
        <v>804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321890</v>
      </c>
      <c r="C62" s="41">
        <f t="shared" si="5"/>
        <v>524344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1482551</v>
      </c>
      <c r="C63" s="41">
        <f t="shared" si="5"/>
        <v>1036737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12177</v>
      </c>
      <c r="C64" s="41">
        <f t="shared" si="5"/>
        <v>10117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10003</v>
      </c>
      <c r="D65" s="41">
        <f t="shared" si="6"/>
        <v>28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2949870</v>
      </c>
      <c r="C11" s="29">
        <v>3468785</v>
      </c>
      <c r="D11" s="29">
        <v>2949870</v>
      </c>
      <c r="E11" s="29">
        <v>3468785</v>
      </c>
      <c r="F11" s="10">
        <f t="shared" si="0"/>
        <v>17.591114184692884</v>
      </c>
      <c r="G11" s="1"/>
      <c r="H11" s="1"/>
      <c r="I11" s="1"/>
    </row>
    <row r="12" spans="1:12" x14ac:dyDescent="0.25">
      <c r="A12" s="11" t="s">
        <v>46</v>
      </c>
      <c r="B12" s="30">
        <v>4115</v>
      </c>
      <c r="C12" s="30">
        <v>1040</v>
      </c>
      <c r="D12" s="30">
        <v>4115</v>
      </c>
      <c r="E12" s="30">
        <v>1040</v>
      </c>
      <c r="F12" s="13">
        <f t="shared" si="0"/>
        <v>-74.726609963548</v>
      </c>
      <c r="G12" s="1"/>
      <c r="H12" s="1"/>
      <c r="I12" s="1"/>
    </row>
    <row r="13" spans="1:12" x14ac:dyDescent="0.25">
      <c r="A13" s="8" t="s">
        <v>47</v>
      </c>
      <c r="B13" s="29">
        <v>244</v>
      </c>
      <c r="C13" s="29">
        <v>118</v>
      </c>
      <c r="D13" s="29">
        <v>244</v>
      </c>
      <c r="E13" s="29">
        <v>118</v>
      </c>
      <c r="F13" s="10">
        <f t="shared" si="0"/>
        <v>-51.639344262295083</v>
      </c>
      <c r="G13" s="1"/>
      <c r="H13" s="1"/>
      <c r="I13" s="1"/>
    </row>
    <row r="14" spans="1:12" x14ac:dyDescent="0.25">
      <c r="A14" s="11" t="s">
        <v>48</v>
      </c>
      <c r="B14" s="30">
        <v>904300</v>
      </c>
      <c r="C14" s="30">
        <v>917957</v>
      </c>
      <c r="D14" s="30">
        <v>904300</v>
      </c>
      <c r="E14" s="30">
        <v>917957</v>
      </c>
      <c r="F14" s="13">
        <f t="shared" si="0"/>
        <v>1.5102289063363941</v>
      </c>
      <c r="G14" s="1"/>
      <c r="H14" s="1"/>
      <c r="I14" s="1"/>
    </row>
    <row r="15" spans="1:12" x14ac:dyDescent="0.25">
      <c r="A15" s="8" t="s">
        <v>49</v>
      </c>
      <c r="B15" s="29">
        <v>6236</v>
      </c>
      <c r="C15" s="29">
        <v>12846</v>
      </c>
      <c r="D15" s="29">
        <v>6236</v>
      </c>
      <c r="E15" s="29">
        <v>12846</v>
      </c>
      <c r="F15" s="10">
        <f t="shared" si="0"/>
        <v>105.99743425272609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0</v>
      </c>
      <c r="E17" s="2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851714</v>
      </c>
      <c r="C22" s="30">
        <v>945319</v>
      </c>
      <c r="D22" s="30">
        <v>851714</v>
      </c>
      <c r="E22" s="30">
        <v>945319</v>
      </c>
      <c r="F22" s="13">
        <f t="shared" si="0"/>
        <v>10.990191543170596</v>
      </c>
      <c r="G22" s="1"/>
      <c r="H22" s="1"/>
      <c r="I22" s="1"/>
    </row>
    <row r="23" spans="1:9" x14ac:dyDescent="0.25">
      <c r="A23" s="8" t="s">
        <v>57</v>
      </c>
      <c r="B23" s="29">
        <v>207976</v>
      </c>
      <c r="C23" s="29">
        <v>449387</v>
      </c>
      <c r="D23" s="29">
        <v>207976</v>
      </c>
      <c r="E23" s="29">
        <v>449387</v>
      </c>
      <c r="F23" s="10">
        <f t="shared" si="0"/>
        <v>116.07637419702274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5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20757</v>
      </c>
      <c r="C28" s="30">
        <v>9883</v>
      </c>
      <c r="D28" s="30">
        <v>20757</v>
      </c>
      <c r="E28" s="30">
        <v>9883</v>
      </c>
      <c r="F28" s="13">
        <f t="shared" si="0"/>
        <v>-52.387146504793563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0</v>
      </c>
      <c r="D31" s="29">
        <v>0</v>
      </c>
      <c r="E31" s="2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0">
        <v>1027343</v>
      </c>
      <c r="C32" s="30">
        <v>1482126</v>
      </c>
      <c r="D32" s="30">
        <v>1027343</v>
      </c>
      <c r="E32" s="30">
        <v>1482126</v>
      </c>
      <c r="F32" s="13">
        <f t="shared" si="0"/>
        <v>44.267883267808315</v>
      </c>
      <c r="G32" s="1"/>
      <c r="H32" s="1"/>
      <c r="I32" s="1"/>
    </row>
    <row r="33" spans="1:9" x14ac:dyDescent="0.25">
      <c r="A33" s="8" t="s">
        <v>67</v>
      </c>
      <c r="B33" s="29">
        <v>3490</v>
      </c>
      <c r="C33" s="29">
        <v>2691</v>
      </c>
      <c r="D33" s="29">
        <v>3490</v>
      </c>
      <c r="E33" s="29">
        <v>2691</v>
      </c>
      <c r="F33" s="10">
        <f t="shared" si="0"/>
        <v>-22.893982808022926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5976050</v>
      </c>
      <c r="C35" s="15">
        <f t="shared" ref="C35:E35" si="1">SUM(C7:C34)</f>
        <v>7290152</v>
      </c>
      <c r="D35" s="15">
        <f t="shared" si="1"/>
        <v>5976050</v>
      </c>
      <c r="E35" s="15">
        <f t="shared" si="1"/>
        <v>7290152</v>
      </c>
      <c r="F35" s="16">
        <f t="shared" si="0"/>
        <v>21.989474652989855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3468785</v>
      </c>
      <c r="G38" s="42">
        <f>LOOKUP(E38,$A$38:$A$65,$C$38:$C$65)</f>
        <v>2949870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1482126</v>
      </c>
      <c r="G39" s="42">
        <f t="shared" ref="G39:G65" si="8">LOOKUP(E39,$A$38:$A$65,$C$38:$C$65)</f>
        <v>1027343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945319</v>
      </c>
      <c r="G40" s="42">
        <f t="shared" si="8"/>
        <v>851714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917957</v>
      </c>
      <c r="G41" s="42">
        <f t="shared" si="8"/>
        <v>904300</v>
      </c>
    </row>
    <row r="42" spans="1:9" x14ac:dyDescent="0.25">
      <c r="A42" s="42" t="str">
        <f t="shared" si="3"/>
        <v>BAHIA DE ALGECIRAS</v>
      </c>
      <c r="B42" s="41">
        <f t="shared" si="4"/>
        <v>3468785</v>
      </c>
      <c r="C42" s="41">
        <f t="shared" si="5"/>
        <v>2949870</v>
      </c>
      <c r="D42" s="41">
        <f t="shared" si="6"/>
        <v>1</v>
      </c>
      <c r="E42" s="42" t="str">
        <f t="shared" si="2"/>
        <v>MALAGA</v>
      </c>
      <c r="F42" s="42">
        <f t="shared" si="7"/>
        <v>449387</v>
      </c>
      <c r="G42" s="42">
        <f t="shared" si="8"/>
        <v>207976</v>
      </c>
    </row>
    <row r="43" spans="1:9" x14ac:dyDescent="0.25">
      <c r="A43" s="42" t="str">
        <f t="shared" si="3"/>
        <v>BAHIA DE CADIZ</v>
      </c>
      <c r="B43" s="41">
        <f t="shared" si="4"/>
        <v>1040</v>
      </c>
      <c r="C43" s="41">
        <f t="shared" si="5"/>
        <v>4115</v>
      </c>
      <c r="D43" s="41">
        <f t="shared" si="6"/>
        <v>9</v>
      </c>
      <c r="E43" s="42" t="str">
        <f t="shared" si="2"/>
        <v>BILBAO</v>
      </c>
      <c r="F43" s="42">
        <f t="shared" si="7"/>
        <v>12846</v>
      </c>
      <c r="G43" s="42">
        <f t="shared" si="8"/>
        <v>6236</v>
      </c>
    </row>
    <row r="44" spans="1:9" x14ac:dyDescent="0.25">
      <c r="A44" s="42" t="str">
        <f t="shared" si="3"/>
        <v>BALEARES</v>
      </c>
      <c r="B44" s="41">
        <f t="shared" si="4"/>
        <v>118</v>
      </c>
      <c r="C44" s="41">
        <f t="shared" si="5"/>
        <v>244</v>
      </c>
      <c r="D44" s="41">
        <f t="shared" si="6"/>
        <v>10</v>
      </c>
      <c r="E44" s="42" t="str">
        <f t="shared" si="2"/>
        <v>SANTA CRUZ DE TENERIFE</v>
      </c>
      <c r="F44" s="42">
        <f t="shared" si="7"/>
        <v>9883</v>
      </c>
      <c r="G44" s="42">
        <f t="shared" si="8"/>
        <v>20757</v>
      </c>
    </row>
    <row r="45" spans="1:9" x14ac:dyDescent="0.25">
      <c r="A45" s="42" t="str">
        <f t="shared" si="3"/>
        <v>BARCELONA</v>
      </c>
      <c r="B45" s="41">
        <f t="shared" si="4"/>
        <v>917957</v>
      </c>
      <c r="C45" s="41">
        <f t="shared" si="5"/>
        <v>904300</v>
      </c>
      <c r="D45" s="41">
        <f t="shared" si="6"/>
        <v>4</v>
      </c>
      <c r="E45" s="42" t="str">
        <f t="shared" si="2"/>
        <v>VIGO</v>
      </c>
      <c r="F45" s="42">
        <f t="shared" si="7"/>
        <v>2691</v>
      </c>
      <c r="G45" s="42">
        <f t="shared" si="8"/>
        <v>3490</v>
      </c>
    </row>
    <row r="46" spans="1:9" x14ac:dyDescent="0.25">
      <c r="A46" s="42" t="str">
        <f t="shared" si="3"/>
        <v>BILBAO</v>
      </c>
      <c r="B46" s="41">
        <f t="shared" si="4"/>
        <v>12846</v>
      </c>
      <c r="C46" s="41">
        <f t="shared" si="5"/>
        <v>6236</v>
      </c>
      <c r="D46" s="41">
        <f t="shared" si="6"/>
        <v>6</v>
      </c>
      <c r="E46" s="42" t="str">
        <f t="shared" si="2"/>
        <v>BAHIA DE CADIZ</v>
      </c>
      <c r="F46" s="42">
        <f t="shared" si="7"/>
        <v>1040</v>
      </c>
      <c r="G46" s="42">
        <f t="shared" si="8"/>
        <v>4115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118</v>
      </c>
      <c r="G47" s="42">
        <f t="shared" si="8"/>
        <v>244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945319</v>
      </c>
      <c r="C53" s="41">
        <f t="shared" si="5"/>
        <v>851714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449387</v>
      </c>
      <c r="C54" s="41">
        <f t="shared" si="5"/>
        <v>207976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9883</v>
      </c>
      <c r="C59" s="41">
        <f t="shared" si="5"/>
        <v>20757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1482126</v>
      </c>
      <c r="C63" s="41">
        <f t="shared" si="5"/>
        <v>1027343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2691</v>
      </c>
      <c r="C64" s="41">
        <f t="shared" si="5"/>
        <v>3490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7466</v>
      </c>
      <c r="C7" s="31">
        <v>11995</v>
      </c>
      <c r="D7" s="31">
        <v>7466</v>
      </c>
      <c r="E7" s="31">
        <v>11995</v>
      </c>
      <c r="F7" s="10">
        <f>((E7*100)/D7)-100</f>
        <v>60.661666220198242</v>
      </c>
      <c r="G7" s="1"/>
      <c r="H7" s="1"/>
      <c r="I7" s="1"/>
    </row>
    <row r="8" spans="1:12" x14ac:dyDescent="0.25">
      <c r="A8" s="11" t="s">
        <v>42</v>
      </c>
      <c r="B8" s="32">
        <v>114919</v>
      </c>
      <c r="C8" s="32">
        <v>79655</v>
      </c>
      <c r="D8" s="32">
        <v>114919</v>
      </c>
      <c r="E8" s="32">
        <v>79655</v>
      </c>
      <c r="F8" s="13">
        <f t="shared" ref="F8:F35" si="0">((E8*100)/D8)-100</f>
        <v>-30.685961416301922</v>
      </c>
      <c r="G8" s="1"/>
      <c r="H8" s="1"/>
      <c r="I8" s="1"/>
    </row>
    <row r="9" spans="1:12" x14ac:dyDescent="0.25">
      <c r="A9" s="8" t="s">
        <v>43</v>
      </c>
      <c r="B9" s="31">
        <v>12</v>
      </c>
      <c r="C9" s="31">
        <v>10</v>
      </c>
      <c r="D9" s="31">
        <v>12</v>
      </c>
      <c r="E9" s="31">
        <v>10</v>
      </c>
      <c r="F9" s="10">
        <f t="shared" si="0"/>
        <v>-16.666666666666671</v>
      </c>
      <c r="G9" s="1"/>
      <c r="H9" s="1"/>
      <c r="I9" s="1"/>
    </row>
    <row r="10" spans="1:12" x14ac:dyDescent="0.25">
      <c r="A10" s="11" t="s">
        <v>44</v>
      </c>
      <c r="B10" s="32">
        <v>4538</v>
      </c>
      <c r="C10" s="32">
        <v>6251</v>
      </c>
      <c r="D10" s="32">
        <v>4538</v>
      </c>
      <c r="E10" s="32">
        <v>6251</v>
      </c>
      <c r="F10" s="17">
        <f t="shared" si="0"/>
        <v>37.747906566769501</v>
      </c>
      <c r="G10" s="1"/>
      <c r="H10" s="1"/>
      <c r="I10" s="1"/>
    </row>
    <row r="11" spans="1:12" x14ac:dyDescent="0.25">
      <c r="A11" s="8" t="s">
        <v>45</v>
      </c>
      <c r="B11" s="31">
        <v>3109668</v>
      </c>
      <c r="C11" s="31">
        <v>3623206</v>
      </c>
      <c r="D11" s="31">
        <v>3109668</v>
      </c>
      <c r="E11" s="31">
        <v>3623206</v>
      </c>
      <c r="F11" s="10">
        <f t="shared" si="0"/>
        <v>16.51423881906365</v>
      </c>
      <c r="G11" s="1"/>
      <c r="H11" s="1"/>
      <c r="I11" s="1"/>
    </row>
    <row r="12" spans="1:12" x14ac:dyDescent="0.25">
      <c r="A12" s="11" t="s">
        <v>46</v>
      </c>
      <c r="B12" s="32">
        <v>95185</v>
      </c>
      <c r="C12" s="32">
        <v>114337</v>
      </c>
      <c r="D12" s="32">
        <v>95185</v>
      </c>
      <c r="E12" s="32">
        <v>114337</v>
      </c>
      <c r="F12" s="13">
        <f t="shared" si="0"/>
        <v>20.120817355675783</v>
      </c>
      <c r="G12" s="1"/>
      <c r="H12" s="1"/>
      <c r="I12" s="1"/>
    </row>
    <row r="13" spans="1:12" x14ac:dyDescent="0.25">
      <c r="A13" s="8" t="s">
        <v>47</v>
      </c>
      <c r="B13" s="31">
        <v>71702</v>
      </c>
      <c r="C13" s="31">
        <v>60647</v>
      </c>
      <c r="D13" s="31">
        <v>71702</v>
      </c>
      <c r="E13" s="31">
        <v>60647</v>
      </c>
      <c r="F13" s="10">
        <f t="shared" si="0"/>
        <v>-15.417979972664639</v>
      </c>
      <c r="G13" s="1"/>
      <c r="H13" s="1"/>
      <c r="I13" s="1"/>
    </row>
    <row r="14" spans="1:12" x14ac:dyDescent="0.25">
      <c r="A14" s="11" t="s">
        <v>48</v>
      </c>
      <c r="B14" s="32">
        <v>1955424</v>
      </c>
      <c r="C14" s="32">
        <v>1916652</v>
      </c>
      <c r="D14" s="32">
        <v>1955424</v>
      </c>
      <c r="E14" s="32">
        <v>1916652</v>
      </c>
      <c r="F14" s="13">
        <f t="shared" si="0"/>
        <v>-1.9827924787667541</v>
      </c>
      <c r="G14" s="1"/>
      <c r="H14" s="1"/>
      <c r="I14" s="1"/>
    </row>
    <row r="15" spans="1:12" x14ac:dyDescent="0.25">
      <c r="A15" s="8" t="s">
        <v>49</v>
      </c>
      <c r="B15" s="31">
        <v>344874</v>
      </c>
      <c r="C15" s="31">
        <v>388334</v>
      </c>
      <c r="D15" s="31">
        <v>344874</v>
      </c>
      <c r="E15" s="31">
        <v>388334</v>
      </c>
      <c r="F15" s="10">
        <f t="shared" si="0"/>
        <v>12.60170381066709</v>
      </c>
      <c r="G15" s="1"/>
      <c r="H15" s="1"/>
      <c r="I15" s="1"/>
    </row>
    <row r="16" spans="1:12" x14ac:dyDescent="0.25">
      <c r="A16" s="11" t="s">
        <v>50</v>
      </c>
      <c r="B16" s="32">
        <v>9987</v>
      </c>
      <c r="C16" s="32">
        <v>31230</v>
      </c>
      <c r="D16" s="32">
        <v>9987</v>
      </c>
      <c r="E16" s="32">
        <v>31230</v>
      </c>
      <c r="F16" s="13">
        <f t="shared" si="0"/>
        <v>212.70651847401621</v>
      </c>
      <c r="G16" s="1"/>
      <c r="H16" s="1"/>
      <c r="I16" s="1"/>
    </row>
    <row r="17" spans="1:9" x14ac:dyDescent="0.25">
      <c r="A17" s="8" t="s">
        <v>51</v>
      </c>
      <c r="B17" s="31">
        <v>91959</v>
      </c>
      <c r="C17" s="31">
        <v>83385</v>
      </c>
      <c r="D17" s="31">
        <v>91959</v>
      </c>
      <c r="E17" s="31">
        <v>83385</v>
      </c>
      <c r="F17" s="10">
        <f t="shared" si="0"/>
        <v>-9.3237203536358635</v>
      </c>
      <c r="G17" s="1"/>
      <c r="H17" s="1"/>
      <c r="I17" s="1"/>
    </row>
    <row r="18" spans="1:9" x14ac:dyDescent="0.25">
      <c r="A18" s="11" t="s">
        <v>52</v>
      </c>
      <c r="B18" s="32">
        <v>7416</v>
      </c>
      <c r="C18" s="32">
        <v>6025</v>
      </c>
      <c r="D18" s="32">
        <v>7416</v>
      </c>
      <c r="E18" s="32">
        <v>6025</v>
      </c>
      <c r="F18" s="13">
        <f t="shared" si="0"/>
        <v>-18.756742179072276</v>
      </c>
      <c r="G18" s="1"/>
      <c r="H18" s="1"/>
      <c r="I18" s="1"/>
    </row>
    <row r="19" spans="1:9" x14ac:dyDescent="0.25">
      <c r="A19" s="8" t="s">
        <v>53</v>
      </c>
      <c r="B19" s="31">
        <v>7479</v>
      </c>
      <c r="C19" s="31">
        <v>56</v>
      </c>
      <c r="D19" s="31">
        <v>7479</v>
      </c>
      <c r="E19" s="31">
        <v>56</v>
      </c>
      <c r="F19" s="10">
        <f t="shared" si="0"/>
        <v>-99.251236796363145</v>
      </c>
      <c r="G19" s="1"/>
      <c r="H19" s="1"/>
      <c r="I19" s="1"/>
    </row>
    <row r="20" spans="1:9" x14ac:dyDescent="0.25">
      <c r="A20" s="11" t="s">
        <v>54</v>
      </c>
      <c r="B20" s="32">
        <v>15670</v>
      </c>
      <c r="C20" s="32">
        <v>23800</v>
      </c>
      <c r="D20" s="32">
        <v>15670</v>
      </c>
      <c r="E20" s="32">
        <v>23800</v>
      </c>
      <c r="F20" s="13">
        <f t="shared" si="0"/>
        <v>51.882578174856405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1134940</v>
      </c>
      <c r="C22" s="32">
        <v>1240037</v>
      </c>
      <c r="D22" s="32">
        <v>1134940</v>
      </c>
      <c r="E22" s="32">
        <v>1240037</v>
      </c>
      <c r="F22" s="13">
        <f t="shared" si="0"/>
        <v>9.2601370997585803</v>
      </c>
      <c r="G22" s="1"/>
      <c r="H22" s="1"/>
      <c r="I22" s="1"/>
    </row>
    <row r="23" spans="1:9" x14ac:dyDescent="0.25">
      <c r="A23" s="8" t="s">
        <v>57</v>
      </c>
      <c r="B23" s="31">
        <v>378337</v>
      </c>
      <c r="C23" s="31">
        <v>456968</v>
      </c>
      <c r="D23" s="31">
        <v>378337</v>
      </c>
      <c r="E23" s="31">
        <v>456968</v>
      </c>
      <c r="F23" s="10">
        <f t="shared" si="0"/>
        <v>20.783322804801017</v>
      </c>
      <c r="G23" s="1"/>
      <c r="H23" s="1"/>
      <c r="I23" s="1"/>
    </row>
    <row r="24" spans="1:9" x14ac:dyDescent="0.25">
      <c r="A24" s="11" t="s">
        <v>58</v>
      </c>
      <c r="B24" s="32">
        <v>29207</v>
      </c>
      <c r="C24" s="32">
        <v>25693</v>
      </c>
      <c r="D24" s="32">
        <v>29207</v>
      </c>
      <c r="E24" s="32">
        <v>25693</v>
      </c>
      <c r="F24" s="13">
        <f t="shared" si="0"/>
        <v>-12.031362344643412</v>
      </c>
      <c r="G24" s="1"/>
      <c r="H24" s="1"/>
      <c r="I24" s="1"/>
    </row>
    <row r="25" spans="1:9" x14ac:dyDescent="0.25">
      <c r="A25" s="8" t="s">
        <v>59</v>
      </c>
      <c r="B25" s="31">
        <v>14215</v>
      </c>
      <c r="C25" s="31">
        <v>11802</v>
      </c>
      <c r="D25" s="31">
        <v>14215</v>
      </c>
      <c r="E25" s="31">
        <v>11802</v>
      </c>
      <c r="F25" s="10">
        <f t="shared" si="0"/>
        <v>-16.975026380583884</v>
      </c>
      <c r="G25" s="1"/>
      <c r="H25" s="1"/>
      <c r="I25" s="1"/>
    </row>
    <row r="26" spans="1:9" x14ac:dyDescent="0.25">
      <c r="A26" s="11" t="s">
        <v>60</v>
      </c>
      <c r="B26" s="32">
        <v>5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289909</v>
      </c>
      <c r="C28" s="32">
        <v>256987</v>
      </c>
      <c r="D28" s="32">
        <v>289909</v>
      </c>
      <c r="E28" s="32">
        <v>256987</v>
      </c>
      <c r="F28" s="13">
        <f t="shared" si="0"/>
        <v>-11.355977220438135</v>
      </c>
      <c r="G28" s="1"/>
      <c r="H28" s="1"/>
      <c r="I28" s="1"/>
    </row>
    <row r="29" spans="1:9" x14ac:dyDescent="0.25">
      <c r="A29" s="8" t="s">
        <v>63</v>
      </c>
      <c r="B29" s="31">
        <v>176</v>
      </c>
      <c r="C29" s="31">
        <v>98</v>
      </c>
      <c r="D29" s="31">
        <v>176</v>
      </c>
      <c r="E29" s="31">
        <v>98</v>
      </c>
      <c r="F29" s="10">
        <f t="shared" si="0"/>
        <v>-44.31818181818182</v>
      </c>
      <c r="G29" s="1"/>
      <c r="H29" s="1"/>
      <c r="I29" s="1"/>
    </row>
    <row r="30" spans="1:9" x14ac:dyDescent="0.25">
      <c r="A30" s="11" t="s">
        <v>64</v>
      </c>
      <c r="B30" s="32">
        <v>70172</v>
      </c>
      <c r="C30" s="32">
        <v>63374</v>
      </c>
      <c r="D30" s="32">
        <v>70172</v>
      </c>
      <c r="E30" s="32">
        <v>63374</v>
      </c>
      <c r="F30" s="13">
        <f t="shared" si="0"/>
        <v>-9.6876246936099903</v>
      </c>
      <c r="G30" s="1"/>
      <c r="H30" s="1"/>
      <c r="I30" s="1"/>
    </row>
    <row r="31" spans="1:9" x14ac:dyDescent="0.25">
      <c r="A31" s="8" t="s">
        <v>65</v>
      </c>
      <c r="B31" s="31">
        <v>27341</v>
      </c>
      <c r="C31" s="31">
        <v>38898</v>
      </c>
      <c r="D31" s="31">
        <v>27341</v>
      </c>
      <c r="E31" s="31">
        <v>38898</v>
      </c>
      <c r="F31" s="10">
        <f t="shared" si="0"/>
        <v>42.269851139314596</v>
      </c>
      <c r="G31" s="1"/>
      <c r="H31" s="1"/>
      <c r="I31" s="1"/>
    </row>
    <row r="32" spans="1:9" x14ac:dyDescent="0.25">
      <c r="A32" s="11" t="s">
        <v>66</v>
      </c>
      <c r="B32" s="32">
        <v>2445402</v>
      </c>
      <c r="C32" s="32">
        <v>2967095</v>
      </c>
      <c r="D32" s="32">
        <v>2445402</v>
      </c>
      <c r="E32" s="32">
        <v>2967095</v>
      </c>
      <c r="F32" s="13">
        <f t="shared" si="0"/>
        <v>21.333629399174455</v>
      </c>
      <c r="G32" s="1"/>
      <c r="H32" s="1"/>
      <c r="I32" s="1"/>
    </row>
    <row r="33" spans="1:9" x14ac:dyDescent="0.25">
      <c r="A33" s="8" t="s">
        <v>67</v>
      </c>
      <c r="B33" s="31">
        <v>187926</v>
      </c>
      <c r="C33" s="31">
        <v>181668</v>
      </c>
      <c r="D33" s="31">
        <v>187926</v>
      </c>
      <c r="E33" s="31">
        <v>181668</v>
      </c>
      <c r="F33" s="10">
        <f t="shared" si="0"/>
        <v>-3.3300341623830718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10413929</v>
      </c>
      <c r="C35" s="15">
        <f t="shared" ref="C35:E35" si="1">SUM(C7:C34)</f>
        <v>11588203</v>
      </c>
      <c r="D35" s="15">
        <f t="shared" si="1"/>
        <v>10413929</v>
      </c>
      <c r="E35" s="15">
        <f t="shared" si="1"/>
        <v>11588203</v>
      </c>
      <c r="F35" s="16">
        <f t="shared" si="0"/>
        <v>11.275993911615871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11995</v>
      </c>
      <c r="C38" s="41">
        <f>D7</f>
        <v>7466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3623206</v>
      </c>
      <c r="G38" s="42">
        <f>LOOKUP(E38,$A$38:$A$65,$C$38:$C$65)</f>
        <v>3109668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79655</v>
      </c>
      <c r="C39" s="41">
        <f t="shared" ref="C39:C65" si="5">D8</f>
        <v>114919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2967095</v>
      </c>
      <c r="G39" s="42">
        <f t="shared" ref="G39:G65" si="8">LOOKUP(E39,$A$38:$A$65,$C$38:$C$65)</f>
        <v>2445402</v>
      </c>
    </row>
    <row r="40" spans="1:9" x14ac:dyDescent="0.25">
      <c r="A40" s="42" t="str">
        <f t="shared" si="3"/>
        <v>ALMERIA</v>
      </c>
      <c r="B40" s="41">
        <f t="shared" si="4"/>
        <v>10</v>
      </c>
      <c r="C40" s="41">
        <f t="shared" si="5"/>
        <v>12</v>
      </c>
      <c r="D40" s="41">
        <f t="shared" si="6"/>
        <v>24</v>
      </c>
      <c r="E40" s="42" t="str">
        <f t="shared" si="2"/>
        <v>BARCELONA</v>
      </c>
      <c r="F40" s="42">
        <f t="shared" si="7"/>
        <v>1916652</v>
      </c>
      <c r="G40" s="42">
        <f t="shared" si="8"/>
        <v>1955424</v>
      </c>
    </row>
    <row r="41" spans="1:9" x14ac:dyDescent="0.25">
      <c r="A41" s="42" t="str">
        <f t="shared" si="3"/>
        <v>AVILES</v>
      </c>
      <c r="B41" s="41">
        <f t="shared" si="4"/>
        <v>6251</v>
      </c>
      <c r="C41" s="41">
        <f t="shared" si="5"/>
        <v>4538</v>
      </c>
      <c r="D41" s="41">
        <f t="shared" si="6"/>
        <v>20</v>
      </c>
      <c r="E41" s="42" t="str">
        <f t="shared" si="2"/>
        <v>LAS PALMAS</v>
      </c>
      <c r="F41" s="42">
        <f t="shared" si="7"/>
        <v>1240037</v>
      </c>
      <c r="G41" s="42">
        <f t="shared" si="8"/>
        <v>1134940</v>
      </c>
    </row>
    <row r="42" spans="1:9" x14ac:dyDescent="0.25">
      <c r="A42" s="42" t="str">
        <f t="shared" si="3"/>
        <v>BAHIA DE ALGECIRAS</v>
      </c>
      <c r="B42" s="41">
        <f t="shared" si="4"/>
        <v>3623206</v>
      </c>
      <c r="C42" s="41">
        <f t="shared" si="5"/>
        <v>3109668</v>
      </c>
      <c r="D42" s="41">
        <f t="shared" si="6"/>
        <v>1</v>
      </c>
      <c r="E42" s="42" t="str">
        <f t="shared" si="2"/>
        <v>MALAGA</v>
      </c>
      <c r="F42" s="42">
        <f t="shared" si="7"/>
        <v>456968</v>
      </c>
      <c r="G42" s="42">
        <f t="shared" si="8"/>
        <v>378337</v>
      </c>
    </row>
    <row r="43" spans="1:9" x14ac:dyDescent="0.25">
      <c r="A43" s="42" t="str">
        <f t="shared" si="3"/>
        <v>BAHIA DE CADIZ</v>
      </c>
      <c r="B43" s="41">
        <f t="shared" si="4"/>
        <v>114337</v>
      </c>
      <c r="C43" s="41">
        <f t="shared" si="5"/>
        <v>95185</v>
      </c>
      <c r="D43" s="41">
        <f t="shared" si="6"/>
        <v>9</v>
      </c>
      <c r="E43" s="42" t="str">
        <f t="shared" si="2"/>
        <v>BILBAO</v>
      </c>
      <c r="F43" s="42">
        <f t="shared" si="7"/>
        <v>388334</v>
      </c>
      <c r="G43" s="42">
        <f t="shared" si="8"/>
        <v>344874</v>
      </c>
    </row>
    <row r="44" spans="1:9" x14ac:dyDescent="0.25">
      <c r="A44" s="42" t="str">
        <f t="shared" si="3"/>
        <v>BALEARES</v>
      </c>
      <c r="B44" s="41">
        <f t="shared" si="4"/>
        <v>60647</v>
      </c>
      <c r="C44" s="41">
        <f t="shared" si="5"/>
        <v>71702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256987</v>
      </c>
      <c r="G44" s="42">
        <f t="shared" si="8"/>
        <v>289909</v>
      </c>
    </row>
    <row r="45" spans="1:9" x14ac:dyDescent="0.25">
      <c r="A45" s="42" t="str">
        <f t="shared" si="3"/>
        <v>BARCELONA</v>
      </c>
      <c r="B45" s="41">
        <f t="shared" si="4"/>
        <v>1916652</v>
      </c>
      <c r="C45" s="41">
        <f t="shared" si="5"/>
        <v>1955424</v>
      </c>
      <c r="D45" s="41">
        <f t="shared" si="6"/>
        <v>3</v>
      </c>
      <c r="E45" s="42" t="str">
        <f t="shared" si="2"/>
        <v>VIGO</v>
      </c>
      <c r="F45" s="42">
        <f t="shared" si="7"/>
        <v>181668</v>
      </c>
      <c r="G45" s="42">
        <f t="shared" si="8"/>
        <v>187926</v>
      </c>
    </row>
    <row r="46" spans="1:9" x14ac:dyDescent="0.25">
      <c r="A46" s="42" t="str">
        <f t="shared" si="3"/>
        <v>BILBAO</v>
      </c>
      <c r="B46" s="41">
        <f t="shared" si="4"/>
        <v>388334</v>
      </c>
      <c r="C46" s="41">
        <f t="shared" si="5"/>
        <v>344874</v>
      </c>
      <c r="D46" s="41">
        <f t="shared" si="6"/>
        <v>6</v>
      </c>
      <c r="E46" s="42" t="str">
        <f t="shared" si="2"/>
        <v>BAHIA DE CADIZ</v>
      </c>
      <c r="F46" s="42">
        <f t="shared" si="7"/>
        <v>114337</v>
      </c>
      <c r="G46" s="42">
        <f t="shared" si="8"/>
        <v>95185</v>
      </c>
    </row>
    <row r="47" spans="1:9" x14ac:dyDescent="0.25">
      <c r="A47" s="42" t="str">
        <f t="shared" si="3"/>
        <v>CARTAGENA</v>
      </c>
      <c r="B47" s="41">
        <f t="shared" si="4"/>
        <v>31230</v>
      </c>
      <c r="C47" s="41">
        <f t="shared" si="5"/>
        <v>9987</v>
      </c>
      <c r="D47" s="41">
        <f t="shared" si="6"/>
        <v>15</v>
      </c>
      <c r="E47" s="42" t="str">
        <f t="shared" si="2"/>
        <v>CASTELLON</v>
      </c>
      <c r="F47" s="42">
        <f t="shared" si="7"/>
        <v>83385</v>
      </c>
      <c r="G47" s="42">
        <f t="shared" si="8"/>
        <v>91959</v>
      </c>
    </row>
    <row r="48" spans="1:9" x14ac:dyDescent="0.25">
      <c r="A48" s="42" t="str">
        <f t="shared" si="3"/>
        <v>CASTELLON</v>
      </c>
      <c r="B48" s="41">
        <f t="shared" si="4"/>
        <v>83385</v>
      </c>
      <c r="C48" s="41">
        <f t="shared" si="5"/>
        <v>91959</v>
      </c>
      <c r="D48" s="41">
        <f t="shared" si="6"/>
        <v>10</v>
      </c>
      <c r="E48" s="42" t="str">
        <f t="shared" si="2"/>
        <v>ALICANTE</v>
      </c>
      <c r="F48" s="42">
        <f t="shared" si="7"/>
        <v>79655</v>
      </c>
      <c r="G48" s="42">
        <f t="shared" si="8"/>
        <v>114919</v>
      </c>
    </row>
    <row r="49" spans="1:7" x14ac:dyDescent="0.25">
      <c r="A49" s="42" t="str">
        <f t="shared" si="3"/>
        <v>CEUTA</v>
      </c>
      <c r="B49" s="41">
        <f t="shared" si="4"/>
        <v>6025</v>
      </c>
      <c r="C49" s="41">
        <f t="shared" si="5"/>
        <v>7416</v>
      </c>
      <c r="D49" s="41">
        <f t="shared" si="6"/>
        <v>21</v>
      </c>
      <c r="E49" s="42" t="str">
        <f t="shared" si="2"/>
        <v>SEVILLA</v>
      </c>
      <c r="F49" s="42">
        <f t="shared" si="7"/>
        <v>63374</v>
      </c>
      <c r="G49" s="42">
        <f t="shared" si="8"/>
        <v>70172</v>
      </c>
    </row>
    <row r="50" spans="1:7" x14ac:dyDescent="0.25">
      <c r="A50" s="42" t="str">
        <f t="shared" si="3"/>
        <v>FERROL-SAN CIBRAO</v>
      </c>
      <c r="B50" s="41">
        <f t="shared" si="4"/>
        <v>56</v>
      </c>
      <c r="C50" s="41">
        <f t="shared" si="5"/>
        <v>7479</v>
      </c>
      <c r="D50" s="41">
        <f t="shared" si="6"/>
        <v>23</v>
      </c>
      <c r="E50" s="42" t="str">
        <f t="shared" si="2"/>
        <v>BALEARES</v>
      </c>
      <c r="F50" s="42">
        <f t="shared" si="7"/>
        <v>60647</v>
      </c>
      <c r="G50" s="42">
        <f t="shared" si="8"/>
        <v>71702</v>
      </c>
    </row>
    <row r="51" spans="1:7" x14ac:dyDescent="0.25">
      <c r="A51" s="42" t="str">
        <f t="shared" si="3"/>
        <v>GIJON</v>
      </c>
      <c r="B51" s="41">
        <f t="shared" si="4"/>
        <v>23800</v>
      </c>
      <c r="C51" s="41">
        <f t="shared" si="5"/>
        <v>15670</v>
      </c>
      <c r="D51" s="41">
        <f t="shared" si="6"/>
        <v>17</v>
      </c>
      <c r="E51" s="42" t="str">
        <f t="shared" si="2"/>
        <v>TARRAGONA</v>
      </c>
      <c r="F51" s="42">
        <f t="shared" si="7"/>
        <v>38898</v>
      </c>
      <c r="G51" s="42">
        <f t="shared" si="8"/>
        <v>27341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31230</v>
      </c>
      <c r="G52" s="42">
        <f t="shared" si="8"/>
        <v>9987</v>
      </c>
    </row>
    <row r="53" spans="1:7" x14ac:dyDescent="0.25">
      <c r="A53" s="42" t="str">
        <f t="shared" si="3"/>
        <v>LAS PALMAS</v>
      </c>
      <c r="B53" s="41">
        <f t="shared" si="4"/>
        <v>1240037</v>
      </c>
      <c r="C53" s="41">
        <f t="shared" si="5"/>
        <v>1134940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25693</v>
      </c>
      <c r="G53" s="42">
        <f t="shared" si="8"/>
        <v>29207</v>
      </c>
    </row>
    <row r="54" spans="1:7" x14ac:dyDescent="0.25">
      <c r="A54" s="42" t="str">
        <f t="shared" si="3"/>
        <v>MALAGA</v>
      </c>
      <c r="B54" s="41">
        <f t="shared" si="4"/>
        <v>456968</v>
      </c>
      <c r="C54" s="41">
        <f t="shared" si="5"/>
        <v>378337</v>
      </c>
      <c r="D54" s="41">
        <f t="shared" si="6"/>
        <v>5</v>
      </c>
      <c r="E54" s="42" t="str">
        <f t="shared" si="2"/>
        <v>GIJON</v>
      </c>
      <c r="F54" s="42">
        <f t="shared" si="7"/>
        <v>23800</v>
      </c>
      <c r="G54" s="42">
        <f t="shared" si="8"/>
        <v>15670</v>
      </c>
    </row>
    <row r="55" spans="1:7" x14ac:dyDescent="0.25">
      <c r="A55" s="42" t="str">
        <f t="shared" si="3"/>
        <v>MARIN Y RIA DE PONTEVEDRA</v>
      </c>
      <c r="B55" s="41">
        <f t="shared" si="4"/>
        <v>25693</v>
      </c>
      <c r="C55" s="41">
        <f t="shared" si="5"/>
        <v>29207</v>
      </c>
      <c r="D55" s="41">
        <f t="shared" si="6"/>
        <v>16</v>
      </c>
      <c r="E55" s="42" t="str">
        <f t="shared" si="2"/>
        <v>A CORUÑA</v>
      </c>
      <c r="F55" s="42">
        <f t="shared" ref="F55:F65" si="9">LOOKUP(E55,$A$38:$A$65,$B$38:$B$65)</f>
        <v>11995</v>
      </c>
      <c r="G55" s="42">
        <f t="shared" si="8"/>
        <v>7466</v>
      </c>
    </row>
    <row r="56" spans="1:7" x14ac:dyDescent="0.25">
      <c r="A56" s="42" t="str">
        <f t="shared" si="3"/>
        <v>MELILLA</v>
      </c>
      <c r="B56" s="41">
        <f t="shared" si="4"/>
        <v>11802</v>
      </c>
      <c r="C56" s="41">
        <f t="shared" si="5"/>
        <v>14215</v>
      </c>
      <c r="D56" s="41">
        <f t="shared" si="6"/>
        <v>19</v>
      </c>
      <c r="E56" s="42" t="str">
        <f t="shared" si="2"/>
        <v>MELILLA</v>
      </c>
      <c r="F56" s="42">
        <f t="shared" si="9"/>
        <v>11802</v>
      </c>
      <c r="G56" s="42">
        <f t="shared" si="8"/>
        <v>14215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AVILES</v>
      </c>
      <c r="F57" s="42">
        <f t="shared" si="9"/>
        <v>6251</v>
      </c>
      <c r="G57" s="42">
        <f t="shared" si="8"/>
        <v>4538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6025</v>
      </c>
      <c r="G58" s="42">
        <f t="shared" si="8"/>
        <v>7416</v>
      </c>
    </row>
    <row r="59" spans="1:7" x14ac:dyDescent="0.25">
      <c r="A59" s="42" t="str">
        <f t="shared" si="3"/>
        <v>SANTA CRUZ DE TENERIFE</v>
      </c>
      <c r="B59" s="41">
        <f t="shared" si="4"/>
        <v>256987</v>
      </c>
      <c r="C59" s="41">
        <f t="shared" si="5"/>
        <v>289909</v>
      </c>
      <c r="D59" s="41">
        <f t="shared" si="6"/>
        <v>7</v>
      </c>
      <c r="E59" s="42" t="str">
        <f t="shared" si="2"/>
        <v>SANTANDER</v>
      </c>
      <c r="F59" s="42">
        <f t="shared" si="9"/>
        <v>98</v>
      </c>
      <c r="G59" s="42">
        <f t="shared" si="8"/>
        <v>176</v>
      </c>
    </row>
    <row r="60" spans="1:7" x14ac:dyDescent="0.25">
      <c r="A60" s="42" t="str">
        <f t="shared" si="3"/>
        <v>SANTANDER</v>
      </c>
      <c r="B60" s="41">
        <f t="shared" si="4"/>
        <v>98</v>
      </c>
      <c r="C60" s="41">
        <f t="shared" si="5"/>
        <v>176</v>
      </c>
      <c r="D60" s="41">
        <f t="shared" si="6"/>
        <v>22</v>
      </c>
      <c r="E60" s="42" t="str">
        <f t="shared" si="2"/>
        <v>FERROL-SAN CIBRAO</v>
      </c>
      <c r="F60" s="42">
        <f t="shared" si="9"/>
        <v>56</v>
      </c>
      <c r="G60" s="42">
        <f t="shared" si="8"/>
        <v>7479</v>
      </c>
    </row>
    <row r="61" spans="1:7" x14ac:dyDescent="0.25">
      <c r="A61" s="42" t="str">
        <f t="shared" si="3"/>
        <v>SEVILLA</v>
      </c>
      <c r="B61" s="41">
        <f t="shared" si="4"/>
        <v>63374</v>
      </c>
      <c r="C61" s="41">
        <f t="shared" si="5"/>
        <v>70172</v>
      </c>
      <c r="D61" s="41">
        <f t="shared" si="6"/>
        <v>12</v>
      </c>
      <c r="E61" s="42" t="str">
        <f t="shared" si="2"/>
        <v>ALMERIA</v>
      </c>
      <c r="F61" s="42">
        <f t="shared" si="9"/>
        <v>10</v>
      </c>
      <c r="G61" s="42">
        <f t="shared" si="8"/>
        <v>12</v>
      </c>
    </row>
    <row r="62" spans="1:7" x14ac:dyDescent="0.25">
      <c r="A62" s="42" t="str">
        <f t="shared" si="3"/>
        <v>TARRAGONA</v>
      </c>
      <c r="B62" s="41">
        <f t="shared" si="4"/>
        <v>38898</v>
      </c>
      <c r="C62" s="41">
        <f t="shared" si="5"/>
        <v>27341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2967095</v>
      </c>
      <c r="C63" s="41">
        <f t="shared" si="5"/>
        <v>2445402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181668</v>
      </c>
      <c r="C64" s="41">
        <f t="shared" si="5"/>
        <v>187926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21511</v>
      </c>
      <c r="C8" s="34">
        <v>24043</v>
      </c>
      <c r="D8" s="34">
        <v>21511</v>
      </c>
      <c r="E8" s="34">
        <v>24043</v>
      </c>
      <c r="F8" s="13">
        <f t="shared" ref="F8:F35" si="0">((E8*100)/D8)-100</f>
        <v>11.770721956208448</v>
      </c>
      <c r="G8" s="1"/>
      <c r="H8" s="1"/>
      <c r="I8" s="1"/>
    </row>
    <row r="9" spans="1:12" x14ac:dyDescent="0.25">
      <c r="A9" s="8" t="s">
        <v>43</v>
      </c>
      <c r="B9" s="33">
        <v>29370</v>
      </c>
      <c r="C9" s="33">
        <v>28025</v>
      </c>
      <c r="D9" s="33">
        <v>29370</v>
      </c>
      <c r="E9" s="33">
        <v>28025</v>
      </c>
      <c r="F9" s="10">
        <f t="shared" si="0"/>
        <v>-4.5795028941096376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392645</v>
      </c>
      <c r="C11" s="33">
        <v>424386</v>
      </c>
      <c r="D11" s="33">
        <v>392645</v>
      </c>
      <c r="E11" s="33">
        <v>424386</v>
      </c>
      <c r="F11" s="10">
        <f t="shared" si="0"/>
        <v>8.0838925747176233</v>
      </c>
      <c r="G11" s="1"/>
      <c r="H11" s="1"/>
      <c r="I11" s="1"/>
    </row>
    <row r="12" spans="1:12" x14ac:dyDescent="0.25">
      <c r="A12" s="11" t="s">
        <v>46</v>
      </c>
      <c r="B12" s="34">
        <v>125125</v>
      </c>
      <c r="C12" s="34">
        <v>106583</v>
      </c>
      <c r="D12" s="34">
        <v>125125</v>
      </c>
      <c r="E12" s="34">
        <v>106583</v>
      </c>
      <c r="F12" s="13">
        <f t="shared" si="0"/>
        <v>-14.818781218781226</v>
      </c>
      <c r="G12" s="1"/>
      <c r="H12" s="1"/>
      <c r="I12" s="1"/>
    </row>
    <row r="13" spans="1:12" x14ac:dyDescent="0.25">
      <c r="A13" s="8" t="s">
        <v>47</v>
      </c>
      <c r="B13" s="33">
        <v>727696</v>
      </c>
      <c r="C13" s="33">
        <v>676086</v>
      </c>
      <c r="D13" s="33">
        <v>727696</v>
      </c>
      <c r="E13" s="33">
        <v>676086</v>
      </c>
      <c r="F13" s="10">
        <f t="shared" si="0"/>
        <v>-7.092247312064373</v>
      </c>
      <c r="G13" s="1"/>
      <c r="H13" s="1"/>
      <c r="I13" s="1"/>
    </row>
    <row r="14" spans="1:12" x14ac:dyDescent="0.25">
      <c r="A14" s="11" t="s">
        <v>48</v>
      </c>
      <c r="B14" s="34">
        <v>743475</v>
      </c>
      <c r="C14" s="34">
        <v>827882</v>
      </c>
      <c r="D14" s="34">
        <v>743475</v>
      </c>
      <c r="E14" s="34">
        <v>827882</v>
      </c>
      <c r="F14" s="13">
        <f t="shared" si="0"/>
        <v>11.353038098120308</v>
      </c>
      <c r="G14" s="1"/>
      <c r="H14" s="1"/>
      <c r="I14" s="1"/>
    </row>
    <row r="15" spans="1:12" x14ac:dyDescent="0.25">
      <c r="A15" s="8" t="s">
        <v>49</v>
      </c>
      <c r="B15" s="33">
        <v>50771</v>
      </c>
      <c r="C15" s="33">
        <v>37640</v>
      </c>
      <c r="D15" s="33">
        <v>50771</v>
      </c>
      <c r="E15" s="33">
        <v>37640</v>
      </c>
      <c r="F15" s="10">
        <f t="shared" si="0"/>
        <v>-25.863189616119442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14521</v>
      </c>
      <c r="C17" s="33">
        <v>2607</v>
      </c>
      <c r="D17" s="33">
        <v>14521</v>
      </c>
      <c r="E17" s="33">
        <v>2607</v>
      </c>
      <c r="F17" s="10">
        <f t="shared" si="0"/>
        <v>-82.046690999242472</v>
      </c>
      <c r="G17" s="1"/>
      <c r="H17" s="1"/>
      <c r="I17" s="1"/>
    </row>
    <row r="18" spans="1:9" x14ac:dyDescent="0.25">
      <c r="A18" s="11" t="s">
        <v>52</v>
      </c>
      <c r="B18" s="34">
        <v>79814</v>
      </c>
      <c r="C18" s="34">
        <v>81389</v>
      </c>
      <c r="D18" s="34">
        <v>79814</v>
      </c>
      <c r="E18" s="34">
        <v>81389</v>
      </c>
      <c r="F18" s="13">
        <f t="shared" si="0"/>
        <v>1.9733380108752812</v>
      </c>
      <c r="G18" s="1"/>
      <c r="H18" s="1"/>
      <c r="I18" s="1"/>
    </row>
    <row r="19" spans="1:9" x14ac:dyDescent="0.25">
      <c r="A19" s="8" t="s">
        <v>53</v>
      </c>
      <c r="B19" s="33">
        <v>26279</v>
      </c>
      <c r="C19" s="33">
        <v>16934</v>
      </c>
      <c r="D19" s="33">
        <v>26279</v>
      </c>
      <c r="E19" s="33">
        <v>16934</v>
      </c>
      <c r="F19" s="10">
        <f t="shared" si="0"/>
        <v>-35.560713878001451</v>
      </c>
      <c r="G19" s="1"/>
      <c r="H19" s="1"/>
      <c r="I19" s="1"/>
    </row>
    <row r="20" spans="1:9" x14ac:dyDescent="0.25">
      <c r="A20" s="11" t="s">
        <v>54</v>
      </c>
      <c r="B20" s="34">
        <v>132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216154</v>
      </c>
      <c r="C22" s="34">
        <v>230316</v>
      </c>
      <c r="D22" s="34">
        <v>216154</v>
      </c>
      <c r="E22" s="34">
        <v>230316</v>
      </c>
      <c r="F22" s="13">
        <f t="shared" si="0"/>
        <v>6.5518102834090541</v>
      </c>
      <c r="G22" s="1"/>
      <c r="H22" s="1"/>
      <c r="I22" s="1"/>
    </row>
    <row r="23" spans="1:9" x14ac:dyDescent="0.25">
      <c r="A23" s="8" t="s">
        <v>57</v>
      </c>
      <c r="B23" s="33">
        <v>36203</v>
      </c>
      <c r="C23" s="33">
        <v>35601</v>
      </c>
      <c r="D23" s="33">
        <v>36203</v>
      </c>
      <c r="E23" s="33">
        <v>35601</v>
      </c>
      <c r="F23" s="10">
        <f t="shared" si="0"/>
        <v>-1.6628456205286852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38736</v>
      </c>
      <c r="C25" s="33">
        <v>38876</v>
      </c>
      <c r="D25" s="33">
        <v>38736</v>
      </c>
      <c r="E25" s="33">
        <v>38876</v>
      </c>
      <c r="F25" s="10">
        <f t="shared" si="0"/>
        <v>0.36142090045436248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34889</v>
      </c>
      <c r="C27" s="33">
        <v>47165</v>
      </c>
      <c r="D27" s="33">
        <v>34889</v>
      </c>
      <c r="E27" s="33">
        <v>47165</v>
      </c>
      <c r="F27" s="10">
        <f t="shared" si="0"/>
        <v>35.185875204219087</v>
      </c>
      <c r="G27" s="1"/>
      <c r="H27" s="1"/>
      <c r="I27" s="1"/>
    </row>
    <row r="28" spans="1:9" x14ac:dyDescent="0.25">
      <c r="A28" s="11" t="s">
        <v>62</v>
      </c>
      <c r="B28" s="34">
        <v>323793</v>
      </c>
      <c r="C28" s="34">
        <v>308293</v>
      </c>
      <c r="D28" s="34">
        <v>323793</v>
      </c>
      <c r="E28" s="34">
        <v>308293</v>
      </c>
      <c r="F28" s="13">
        <f t="shared" si="0"/>
        <v>-4.7870089841349284</v>
      </c>
      <c r="G28" s="1"/>
      <c r="H28" s="1"/>
      <c r="I28" s="1"/>
    </row>
    <row r="29" spans="1:9" x14ac:dyDescent="0.25">
      <c r="A29" s="8" t="s">
        <v>63</v>
      </c>
      <c r="B29" s="33">
        <v>63775</v>
      </c>
      <c r="C29" s="33">
        <v>80385</v>
      </c>
      <c r="D29" s="33">
        <v>63775</v>
      </c>
      <c r="E29" s="33">
        <v>80385</v>
      </c>
      <c r="F29" s="10">
        <f t="shared" si="0"/>
        <v>26.044688357506857</v>
      </c>
      <c r="G29" s="1"/>
      <c r="H29" s="1"/>
      <c r="I29" s="1"/>
    </row>
    <row r="30" spans="1:9" x14ac:dyDescent="0.25">
      <c r="A30" s="11" t="s">
        <v>64</v>
      </c>
      <c r="B30" s="34">
        <v>17315</v>
      </c>
      <c r="C30" s="34">
        <v>21088</v>
      </c>
      <c r="D30" s="34">
        <v>17315</v>
      </c>
      <c r="E30" s="34">
        <v>21088</v>
      </c>
      <c r="F30" s="13">
        <f t="shared" si="0"/>
        <v>21.790355183367026</v>
      </c>
      <c r="G30" s="1"/>
      <c r="H30" s="1"/>
      <c r="I30" s="1"/>
    </row>
    <row r="31" spans="1:9" x14ac:dyDescent="0.25">
      <c r="A31" s="8" t="s">
        <v>65</v>
      </c>
      <c r="B31" s="33">
        <v>51982</v>
      </c>
      <c r="C31" s="33">
        <v>47891</v>
      </c>
      <c r="D31" s="33">
        <v>51982</v>
      </c>
      <c r="E31" s="33">
        <v>47891</v>
      </c>
      <c r="F31" s="10">
        <f t="shared" si="0"/>
        <v>-7.870031934131049</v>
      </c>
      <c r="G31" s="1"/>
      <c r="H31" s="1"/>
      <c r="I31" s="1"/>
    </row>
    <row r="32" spans="1:9" x14ac:dyDescent="0.25">
      <c r="A32" s="11" t="s">
        <v>66</v>
      </c>
      <c r="B32" s="34">
        <v>370660</v>
      </c>
      <c r="C32" s="34">
        <v>372208</v>
      </c>
      <c r="D32" s="34">
        <v>370660</v>
      </c>
      <c r="E32" s="34">
        <v>372208</v>
      </c>
      <c r="F32" s="13">
        <f t="shared" si="0"/>
        <v>0.41763341067284898</v>
      </c>
      <c r="G32" s="1"/>
      <c r="H32" s="1"/>
      <c r="I32" s="1"/>
    </row>
    <row r="33" spans="1:9" x14ac:dyDescent="0.25">
      <c r="A33" s="8" t="s">
        <v>67</v>
      </c>
      <c r="B33" s="33">
        <v>103877</v>
      </c>
      <c r="C33" s="33">
        <v>114533</v>
      </c>
      <c r="D33" s="33">
        <v>103877</v>
      </c>
      <c r="E33" s="33">
        <v>114533</v>
      </c>
      <c r="F33" s="10">
        <f t="shared" si="0"/>
        <v>10.258286242382823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3468723</v>
      </c>
      <c r="C35" s="15">
        <f t="shared" ref="C35:E35" si="1">SUM(C7:C34)</f>
        <v>3521931</v>
      </c>
      <c r="D35" s="15">
        <f t="shared" si="1"/>
        <v>3468723</v>
      </c>
      <c r="E35" s="15">
        <f t="shared" si="1"/>
        <v>3521931</v>
      </c>
      <c r="F35" s="16">
        <f t="shared" si="0"/>
        <v>1.533936264152544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827882</v>
      </c>
      <c r="G38" s="42">
        <f>LOOKUP(E38,$A$38:$A$65,$C$38:$C$65)</f>
        <v>743475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24043</v>
      </c>
      <c r="C39" s="41">
        <f t="shared" ref="C39:C65" si="5">D8</f>
        <v>21511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676086</v>
      </c>
      <c r="G39" s="42">
        <f t="shared" ref="G39:G65" si="8">LOOKUP(E39,$A$38:$A$65,$C$38:$C$65)</f>
        <v>727696</v>
      </c>
    </row>
    <row r="40" spans="1:9" x14ac:dyDescent="0.25">
      <c r="A40" s="42" t="str">
        <f t="shared" si="3"/>
        <v>ALMERIA</v>
      </c>
      <c r="B40" s="41">
        <f t="shared" si="4"/>
        <v>28025</v>
      </c>
      <c r="C40" s="41">
        <f t="shared" si="5"/>
        <v>29370</v>
      </c>
      <c r="D40" s="41">
        <f t="shared" si="6"/>
        <v>16</v>
      </c>
      <c r="E40" s="42" t="str">
        <f t="shared" si="2"/>
        <v>BAHIA DE ALGECIRAS</v>
      </c>
      <c r="F40" s="42">
        <f t="shared" si="7"/>
        <v>424386</v>
      </c>
      <c r="G40" s="42">
        <f t="shared" si="8"/>
        <v>392645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372208</v>
      </c>
      <c r="G41" s="42">
        <f t="shared" si="8"/>
        <v>370660</v>
      </c>
    </row>
    <row r="42" spans="1:9" x14ac:dyDescent="0.25">
      <c r="A42" s="42" t="str">
        <f t="shared" si="3"/>
        <v>BAHIA DE ALGECIRAS</v>
      </c>
      <c r="B42" s="41">
        <f t="shared" si="4"/>
        <v>424386</v>
      </c>
      <c r="C42" s="41">
        <f t="shared" si="5"/>
        <v>392645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308293</v>
      </c>
      <c r="G42" s="42">
        <f t="shared" si="8"/>
        <v>323793</v>
      </c>
    </row>
    <row r="43" spans="1:9" x14ac:dyDescent="0.25">
      <c r="A43" s="42" t="str">
        <f t="shared" si="3"/>
        <v>BAHIA DE CADIZ</v>
      </c>
      <c r="B43" s="41">
        <f t="shared" si="4"/>
        <v>106583</v>
      </c>
      <c r="C43" s="41">
        <f t="shared" si="5"/>
        <v>125125</v>
      </c>
      <c r="D43" s="41">
        <f t="shared" si="6"/>
        <v>8</v>
      </c>
      <c r="E43" s="42" t="str">
        <f t="shared" si="2"/>
        <v>LAS PALMAS</v>
      </c>
      <c r="F43" s="42">
        <f t="shared" si="7"/>
        <v>230316</v>
      </c>
      <c r="G43" s="42">
        <f t="shared" si="8"/>
        <v>216154</v>
      </c>
    </row>
    <row r="44" spans="1:9" x14ac:dyDescent="0.25">
      <c r="A44" s="42" t="str">
        <f t="shared" si="3"/>
        <v>BALEARES</v>
      </c>
      <c r="B44" s="41">
        <f t="shared" si="4"/>
        <v>676086</v>
      </c>
      <c r="C44" s="41">
        <f t="shared" si="5"/>
        <v>727696</v>
      </c>
      <c r="D44" s="41">
        <f t="shared" si="6"/>
        <v>2</v>
      </c>
      <c r="E44" s="42" t="str">
        <f t="shared" si="2"/>
        <v>VIGO</v>
      </c>
      <c r="F44" s="42">
        <f t="shared" si="7"/>
        <v>114533</v>
      </c>
      <c r="G44" s="42">
        <f t="shared" si="8"/>
        <v>103877</v>
      </c>
    </row>
    <row r="45" spans="1:9" x14ac:dyDescent="0.25">
      <c r="A45" s="42" t="str">
        <f t="shared" si="3"/>
        <v>BARCELONA</v>
      </c>
      <c r="B45" s="41">
        <f t="shared" si="4"/>
        <v>827882</v>
      </c>
      <c r="C45" s="41">
        <f t="shared" si="5"/>
        <v>743475</v>
      </c>
      <c r="D45" s="41">
        <f t="shared" si="6"/>
        <v>1</v>
      </c>
      <c r="E45" s="42" t="str">
        <f t="shared" si="2"/>
        <v>BAHIA DE CADIZ</v>
      </c>
      <c r="F45" s="42">
        <f t="shared" si="7"/>
        <v>106583</v>
      </c>
      <c r="G45" s="42">
        <f t="shared" si="8"/>
        <v>125125</v>
      </c>
    </row>
    <row r="46" spans="1:9" x14ac:dyDescent="0.25">
      <c r="A46" s="42" t="str">
        <f t="shared" si="3"/>
        <v>BILBAO</v>
      </c>
      <c r="B46" s="41">
        <f t="shared" si="4"/>
        <v>37640</v>
      </c>
      <c r="C46" s="41">
        <f t="shared" si="5"/>
        <v>50771</v>
      </c>
      <c r="D46" s="41">
        <f t="shared" si="6"/>
        <v>14</v>
      </c>
      <c r="E46" s="42" t="str">
        <f t="shared" si="2"/>
        <v>CEUTA</v>
      </c>
      <c r="F46" s="42">
        <f t="shared" si="7"/>
        <v>81389</v>
      </c>
      <c r="G46" s="42">
        <f t="shared" si="8"/>
        <v>79814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80385</v>
      </c>
      <c r="G47" s="42">
        <f t="shared" si="8"/>
        <v>63775</v>
      </c>
    </row>
    <row r="48" spans="1:9" x14ac:dyDescent="0.25">
      <c r="A48" s="42" t="str">
        <f t="shared" si="3"/>
        <v>CASTELLON</v>
      </c>
      <c r="B48" s="41">
        <f t="shared" si="4"/>
        <v>2607</v>
      </c>
      <c r="C48" s="41">
        <f t="shared" si="5"/>
        <v>14521</v>
      </c>
      <c r="D48" s="41">
        <f t="shared" si="6"/>
        <v>20</v>
      </c>
      <c r="E48" s="42" t="str">
        <f t="shared" si="2"/>
        <v>TARRAGONA</v>
      </c>
      <c r="F48" s="42">
        <f t="shared" si="7"/>
        <v>47891</v>
      </c>
      <c r="G48" s="42">
        <f t="shared" si="8"/>
        <v>51982</v>
      </c>
    </row>
    <row r="49" spans="1:7" x14ac:dyDescent="0.25">
      <c r="A49" s="42" t="str">
        <f t="shared" si="3"/>
        <v>CEUTA</v>
      </c>
      <c r="B49" s="41">
        <f t="shared" si="4"/>
        <v>81389</v>
      </c>
      <c r="C49" s="41">
        <f t="shared" si="5"/>
        <v>79814</v>
      </c>
      <c r="D49" s="41">
        <f t="shared" si="6"/>
        <v>9</v>
      </c>
      <c r="E49" s="42" t="str">
        <f t="shared" si="2"/>
        <v>PASAIA</v>
      </c>
      <c r="F49" s="42">
        <f t="shared" si="7"/>
        <v>47165</v>
      </c>
      <c r="G49" s="42">
        <f t="shared" si="8"/>
        <v>34889</v>
      </c>
    </row>
    <row r="50" spans="1:7" x14ac:dyDescent="0.25">
      <c r="A50" s="42" t="str">
        <f t="shared" si="3"/>
        <v>FERROL-SAN CIBRAO</v>
      </c>
      <c r="B50" s="41">
        <f t="shared" si="4"/>
        <v>16934</v>
      </c>
      <c r="C50" s="41">
        <f t="shared" si="5"/>
        <v>26279</v>
      </c>
      <c r="D50" s="41">
        <f t="shared" si="6"/>
        <v>19</v>
      </c>
      <c r="E50" s="42" t="str">
        <f t="shared" si="2"/>
        <v>MELILLA</v>
      </c>
      <c r="F50" s="42">
        <f t="shared" si="7"/>
        <v>38876</v>
      </c>
      <c r="G50" s="42">
        <f t="shared" si="8"/>
        <v>38736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BILBAO</v>
      </c>
      <c r="F51" s="42">
        <f t="shared" si="7"/>
        <v>37640</v>
      </c>
      <c r="G51" s="42">
        <f t="shared" si="8"/>
        <v>50771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35601</v>
      </c>
      <c r="G52" s="42">
        <f t="shared" si="8"/>
        <v>36203</v>
      </c>
    </row>
    <row r="53" spans="1:7" x14ac:dyDescent="0.25">
      <c r="A53" s="42" t="str">
        <f t="shared" si="3"/>
        <v>LAS PALMAS</v>
      </c>
      <c r="B53" s="41">
        <f t="shared" si="4"/>
        <v>230316</v>
      </c>
      <c r="C53" s="41">
        <f t="shared" si="5"/>
        <v>216154</v>
      </c>
      <c r="D53" s="41">
        <f t="shared" si="6"/>
        <v>6</v>
      </c>
      <c r="E53" s="42" t="str">
        <f t="shared" si="2"/>
        <v>ALMERIA</v>
      </c>
      <c r="F53" s="42">
        <f t="shared" si="7"/>
        <v>28025</v>
      </c>
      <c r="G53" s="42">
        <f t="shared" si="8"/>
        <v>29370</v>
      </c>
    </row>
    <row r="54" spans="1:7" x14ac:dyDescent="0.25">
      <c r="A54" s="42" t="str">
        <f t="shared" si="3"/>
        <v>MALAGA</v>
      </c>
      <c r="B54" s="41">
        <f t="shared" si="4"/>
        <v>35601</v>
      </c>
      <c r="C54" s="41">
        <f t="shared" si="5"/>
        <v>36203</v>
      </c>
      <c r="D54" s="41">
        <f t="shared" si="6"/>
        <v>15</v>
      </c>
      <c r="E54" s="42" t="str">
        <f t="shared" si="2"/>
        <v>ALICANTE</v>
      </c>
      <c r="F54" s="42">
        <f t="shared" si="7"/>
        <v>24043</v>
      </c>
      <c r="G54" s="42">
        <f t="shared" si="8"/>
        <v>21511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21088</v>
      </c>
      <c r="G55" s="42">
        <f t="shared" si="8"/>
        <v>17315</v>
      </c>
    </row>
    <row r="56" spans="1:7" x14ac:dyDescent="0.25">
      <c r="A56" s="42" t="str">
        <f t="shared" si="3"/>
        <v>MELILLA</v>
      </c>
      <c r="B56" s="41">
        <f t="shared" si="4"/>
        <v>38876</v>
      </c>
      <c r="C56" s="41">
        <f t="shared" si="5"/>
        <v>38736</v>
      </c>
      <c r="D56" s="41">
        <f t="shared" si="6"/>
        <v>13</v>
      </c>
      <c r="E56" s="42" t="str">
        <f t="shared" si="2"/>
        <v>FERROL-SAN CIBRAO</v>
      </c>
      <c r="F56" s="42">
        <f t="shared" si="9"/>
        <v>16934</v>
      </c>
      <c r="G56" s="42">
        <f t="shared" si="8"/>
        <v>26279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2607</v>
      </c>
      <c r="G57" s="42">
        <f t="shared" si="8"/>
        <v>14521</v>
      </c>
    </row>
    <row r="58" spans="1:7" x14ac:dyDescent="0.25">
      <c r="A58" s="42" t="str">
        <f t="shared" si="3"/>
        <v>PASAIA</v>
      </c>
      <c r="B58" s="41">
        <f t="shared" si="4"/>
        <v>47165</v>
      </c>
      <c r="C58" s="41">
        <f t="shared" si="5"/>
        <v>34889</v>
      </c>
      <c r="D58" s="41">
        <f t="shared" si="6"/>
        <v>12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308293</v>
      </c>
      <c r="C59" s="41">
        <f t="shared" si="5"/>
        <v>323793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80385</v>
      </c>
      <c r="C60" s="41">
        <f t="shared" si="5"/>
        <v>63775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21088</v>
      </c>
      <c r="C61" s="41">
        <f t="shared" si="5"/>
        <v>17315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47891</v>
      </c>
      <c r="C62" s="41">
        <f t="shared" si="5"/>
        <v>51982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372208</v>
      </c>
      <c r="C63" s="41">
        <f t="shared" si="5"/>
        <v>370660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114533</v>
      </c>
      <c r="C64" s="41">
        <f t="shared" si="5"/>
        <v>103877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389</v>
      </c>
      <c r="C7" s="35">
        <v>765</v>
      </c>
      <c r="D7" s="35">
        <v>389</v>
      </c>
      <c r="E7" s="35">
        <v>765</v>
      </c>
      <c r="F7" s="10">
        <f>((E7*100)/D7)-100</f>
        <v>96.658097686375328</v>
      </c>
      <c r="G7" s="1"/>
      <c r="H7" s="1"/>
      <c r="I7" s="1"/>
    </row>
    <row r="8" spans="1:12" x14ac:dyDescent="0.25">
      <c r="A8" s="11" t="s">
        <v>42</v>
      </c>
      <c r="B8" s="36">
        <v>15337</v>
      </c>
      <c r="C8" s="36">
        <v>11462</v>
      </c>
      <c r="D8" s="36">
        <v>15337</v>
      </c>
      <c r="E8" s="36">
        <v>11462</v>
      </c>
      <c r="F8" s="13">
        <f t="shared" ref="F8:F35" si="0">((E8*100)/D8)-100</f>
        <v>-25.265697333246393</v>
      </c>
      <c r="G8" s="1"/>
      <c r="H8" s="1"/>
      <c r="I8" s="1"/>
    </row>
    <row r="9" spans="1:12" x14ac:dyDescent="0.25">
      <c r="A9" s="8" t="s">
        <v>43</v>
      </c>
      <c r="B9" s="35">
        <v>5</v>
      </c>
      <c r="C9" s="35">
        <v>5</v>
      </c>
      <c r="D9" s="35">
        <v>5</v>
      </c>
      <c r="E9" s="35">
        <v>5</v>
      </c>
      <c r="F9" s="10">
        <f t="shared" si="0"/>
        <v>0</v>
      </c>
      <c r="G9" s="1"/>
      <c r="H9" s="1"/>
      <c r="I9" s="1"/>
    </row>
    <row r="10" spans="1:12" x14ac:dyDescent="0.25">
      <c r="A10" s="11" t="s">
        <v>44</v>
      </c>
      <c r="B10" s="36">
        <v>602</v>
      </c>
      <c r="C10" s="36">
        <v>870</v>
      </c>
      <c r="D10" s="36">
        <v>602</v>
      </c>
      <c r="E10" s="36">
        <v>870</v>
      </c>
      <c r="F10" s="17">
        <f t="shared" si="0"/>
        <v>44.518272425249165</v>
      </c>
      <c r="G10" s="1"/>
      <c r="H10" s="1"/>
      <c r="I10" s="1"/>
    </row>
    <row r="11" spans="1:12" x14ac:dyDescent="0.25">
      <c r="A11" s="8" t="s">
        <v>45</v>
      </c>
      <c r="B11" s="35">
        <v>262398</v>
      </c>
      <c r="C11" s="35">
        <v>282182</v>
      </c>
      <c r="D11" s="35">
        <v>262398</v>
      </c>
      <c r="E11" s="35">
        <v>282182</v>
      </c>
      <c r="F11" s="10">
        <f t="shared" si="0"/>
        <v>7.5396916135031518</v>
      </c>
      <c r="G11" s="1"/>
      <c r="H11" s="1"/>
      <c r="I11" s="1"/>
    </row>
    <row r="12" spans="1:12" x14ac:dyDescent="0.25">
      <c r="A12" s="11" t="s">
        <v>46</v>
      </c>
      <c r="B12" s="36">
        <v>11758.5</v>
      </c>
      <c r="C12" s="36">
        <v>11690.5</v>
      </c>
      <c r="D12" s="36">
        <v>11758.5</v>
      </c>
      <c r="E12" s="36">
        <v>11690.5</v>
      </c>
      <c r="F12" s="13">
        <f t="shared" si="0"/>
        <v>-0.57830505591699932</v>
      </c>
      <c r="G12" s="1"/>
      <c r="H12" s="1"/>
      <c r="I12" s="1"/>
    </row>
    <row r="13" spans="1:12" x14ac:dyDescent="0.25">
      <c r="A13" s="8" t="s">
        <v>47</v>
      </c>
      <c r="B13" s="35">
        <v>13388</v>
      </c>
      <c r="C13" s="35">
        <v>11740</v>
      </c>
      <c r="D13" s="35">
        <v>13388</v>
      </c>
      <c r="E13" s="35">
        <v>11740</v>
      </c>
      <c r="F13" s="10">
        <f t="shared" si="0"/>
        <v>-12.309530923214822</v>
      </c>
      <c r="G13" s="1"/>
      <c r="H13" s="1"/>
      <c r="I13" s="1"/>
    </row>
    <row r="14" spans="1:12" x14ac:dyDescent="0.25">
      <c r="A14" s="11" t="s">
        <v>48</v>
      </c>
      <c r="B14" s="36">
        <v>196611</v>
      </c>
      <c r="C14" s="36">
        <v>194950</v>
      </c>
      <c r="D14" s="36">
        <v>196611</v>
      </c>
      <c r="E14" s="36">
        <v>194950</v>
      </c>
      <c r="F14" s="13">
        <f t="shared" si="0"/>
        <v>-0.84481539690047214</v>
      </c>
      <c r="G14" s="1"/>
      <c r="H14" s="1"/>
      <c r="I14" s="1"/>
    </row>
    <row r="15" spans="1:12" x14ac:dyDescent="0.25">
      <c r="A15" s="8" t="s">
        <v>49</v>
      </c>
      <c r="B15" s="35">
        <v>33709</v>
      </c>
      <c r="C15" s="35">
        <v>37257</v>
      </c>
      <c r="D15" s="35">
        <v>33709</v>
      </c>
      <c r="E15" s="35">
        <v>37257</v>
      </c>
      <c r="F15" s="10">
        <f t="shared" si="0"/>
        <v>10.52537897890771</v>
      </c>
      <c r="G15" s="1"/>
      <c r="H15" s="1"/>
      <c r="I15" s="1"/>
    </row>
    <row r="16" spans="1:12" x14ac:dyDescent="0.25">
      <c r="A16" s="11" t="s">
        <v>50</v>
      </c>
      <c r="B16" s="36">
        <v>931</v>
      </c>
      <c r="C16" s="36">
        <v>2776</v>
      </c>
      <c r="D16" s="36">
        <v>931</v>
      </c>
      <c r="E16" s="36">
        <v>2776</v>
      </c>
      <c r="F16" s="13">
        <f t="shared" si="0"/>
        <v>198.17400644468313</v>
      </c>
      <c r="G16" s="1"/>
      <c r="H16" s="1"/>
      <c r="I16" s="1"/>
    </row>
    <row r="17" spans="1:9" x14ac:dyDescent="0.25">
      <c r="A17" s="8" t="s">
        <v>51</v>
      </c>
      <c r="B17" s="35">
        <v>6172</v>
      </c>
      <c r="C17" s="35">
        <v>6272</v>
      </c>
      <c r="D17" s="35">
        <v>6172</v>
      </c>
      <c r="E17" s="35">
        <v>6272</v>
      </c>
      <c r="F17" s="10">
        <f t="shared" si="0"/>
        <v>1.620220349967596</v>
      </c>
      <c r="G17" s="1"/>
      <c r="H17" s="1"/>
      <c r="I17" s="1"/>
    </row>
    <row r="18" spans="1:9" x14ac:dyDescent="0.25">
      <c r="A18" s="11" t="s">
        <v>52</v>
      </c>
      <c r="B18" s="36">
        <v>1305</v>
      </c>
      <c r="C18" s="36">
        <v>1323</v>
      </c>
      <c r="D18" s="36">
        <v>1305</v>
      </c>
      <c r="E18" s="36">
        <v>1323</v>
      </c>
      <c r="F18" s="13">
        <f t="shared" si="0"/>
        <v>1.3793103448275872</v>
      </c>
      <c r="G18" s="1"/>
      <c r="H18" s="1"/>
      <c r="I18" s="1"/>
    </row>
    <row r="19" spans="1:9" x14ac:dyDescent="0.25">
      <c r="A19" s="8" t="s">
        <v>53</v>
      </c>
      <c r="B19" s="35">
        <v>1410</v>
      </c>
      <c r="C19" s="35">
        <v>235</v>
      </c>
      <c r="D19" s="35">
        <v>1410</v>
      </c>
      <c r="E19" s="35">
        <v>235</v>
      </c>
      <c r="F19" s="10">
        <f t="shared" si="0"/>
        <v>-83.333333333333329</v>
      </c>
      <c r="G19" s="1"/>
      <c r="H19" s="1"/>
      <c r="I19" s="1"/>
    </row>
    <row r="20" spans="1:9" x14ac:dyDescent="0.25">
      <c r="A20" s="11" t="s">
        <v>54</v>
      </c>
      <c r="B20" s="36">
        <v>1198</v>
      </c>
      <c r="C20" s="36">
        <v>2169</v>
      </c>
      <c r="D20" s="36">
        <v>1198</v>
      </c>
      <c r="E20" s="36">
        <v>2169</v>
      </c>
      <c r="F20" s="13">
        <f t="shared" si="0"/>
        <v>81.051752921535893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102831</v>
      </c>
      <c r="C22" s="36">
        <v>106134</v>
      </c>
      <c r="D22" s="36">
        <v>102831</v>
      </c>
      <c r="E22" s="36">
        <v>106134</v>
      </c>
      <c r="F22" s="13">
        <f t="shared" si="0"/>
        <v>3.2120664002100483</v>
      </c>
      <c r="G22" s="1"/>
      <c r="H22" s="1"/>
      <c r="I22" s="1"/>
    </row>
    <row r="23" spans="1:9" x14ac:dyDescent="0.25">
      <c r="A23" s="8" t="s">
        <v>57</v>
      </c>
      <c r="B23" s="35">
        <v>37991</v>
      </c>
      <c r="C23" s="35">
        <v>46464</v>
      </c>
      <c r="D23" s="35">
        <v>37991</v>
      </c>
      <c r="E23" s="35">
        <v>46464</v>
      </c>
      <c r="F23" s="10">
        <f t="shared" si="0"/>
        <v>22.302650627780267</v>
      </c>
      <c r="G23" s="1"/>
      <c r="H23" s="1"/>
      <c r="I23" s="1"/>
    </row>
    <row r="24" spans="1:9" x14ac:dyDescent="0.25">
      <c r="A24" s="11" t="s">
        <v>58</v>
      </c>
      <c r="B24" s="36">
        <v>3142</v>
      </c>
      <c r="C24" s="36">
        <v>2980</v>
      </c>
      <c r="D24" s="36">
        <v>3142</v>
      </c>
      <c r="E24" s="36">
        <v>2980</v>
      </c>
      <c r="F24" s="13">
        <f t="shared" si="0"/>
        <v>-5.1559516231699547</v>
      </c>
      <c r="G24" s="1"/>
      <c r="H24" s="1"/>
      <c r="I24" s="1"/>
    </row>
    <row r="25" spans="1:9" x14ac:dyDescent="0.25">
      <c r="A25" s="8" t="s">
        <v>59</v>
      </c>
      <c r="B25" s="35">
        <v>1859</v>
      </c>
      <c r="C25" s="35">
        <v>1665</v>
      </c>
      <c r="D25" s="35">
        <v>1859</v>
      </c>
      <c r="E25" s="35">
        <v>1665</v>
      </c>
      <c r="F25" s="10">
        <f t="shared" si="0"/>
        <v>-10.435718128025826</v>
      </c>
      <c r="G25" s="1"/>
      <c r="H25" s="1"/>
      <c r="I25" s="1"/>
    </row>
    <row r="26" spans="1:9" x14ac:dyDescent="0.25">
      <c r="A26" s="11" t="s">
        <v>60</v>
      </c>
      <c r="B26" s="36">
        <v>2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0</v>
      </c>
      <c r="F27" s="18"/>
      <c r="G27" s="1"/>
      <c r="H27" s="1"/>
      <c r="I27" s="1"/>
    </row>
    <row r="28" spans="1:9" x14ac:dyDescent="0.25">
      <c r="A28" s="11" t="s">
        <v>62</v>
      </c>
      <c r="B28" s="36">
        <v>38758</v>
      </c>
      <c r="C28" s="36">
        <v>33680</v>
      </c>
      <c r="D28" s="36">
        <v>38758</v>
      </c>
      <c r="E28" s="36">
        <v>33680</v>
      </c>
      <c r="F28" s="13">
        <f t="shared" si="0"/>
        <v>-13.101811238970015</v>
      </c>
      <c r="G28" s="1"/>
      <c r="H28" s="1"/>
      <c r="I28" s="1"/>
    </row>
    <row r="29" spans="1:9" x14ac:dyDescent="0.25">
      <c r="A29" s="8" t="s">
        <v>63</v>
      </c>
      <c r="B29" s="35">
        <v>14</v>
      </c>
      <c r="C29" s="35">
        <v>8</v>
      </c>
      <c r="D29" s="35">
        <v>14</v>
      </c>
      <c r="E29" s="35">
        <v>8</v>
      </c>
      <c r="F29" s="10">
        <f t="shared" si="0"/>
        <v>-42.857142857142854</v>
      </c>
      <c r="G29" s="1"/>
      <c r="H29" s="1"/>
      <c r="I29" s="1"/>
    </row>
    <row r="30" spans="1:9" x14ac:dyDescent="0.25">
      <c r="A30" s="11" t="s">
        <v>64</v>
      </c>
      <c r="B30" s="36">
        <v>9669</v>
      </c>
      <c r="C30" s="36">
        <v>9114</v>
      </c>
      <c r="D30" s="36">
        <v>9669</v>
      </c>
      <c r="E30" s="36">
        <v>9114</v>
      </c>
      <c r="F30" s="13">
        <f t="shared" si="0"/>
        <v>-5.739993794601304</v>
      </c>
      <c r="G30" s="1"/>
      <c r="H30" s="1"/>
      <c r="I30" s="1"/>
    </row>
    <row r="31" spans="1:9" x14ac:dyDescent="0.25">
      <c r="A31" s="8" t="s">
        <v>65</v>
      </c>
      <c r="B31" s="35">
        <v>4045</v>
      </c>
      <c r="C31" s="35">
        <v>4148</v>
      </c>
      <c r="D31" s="35">
        <v>4045</v>
      </c>
      <c r="E31" s="35">
        <v>4148</v>
      </c>
      <c r="F31" s="10">
        <f t="shared" si="0"/>
        <v>2.546353522867733</v>
      </c>
      <c r="G31" s="1"/>
      <c r="H31" s="1"/>
      <c r="I31" s="1"/>
    </row>
    <row r="32" spans="1:9" x14ac:dyDescent="0.25">
      <c r="A32" s="11" t="s">
        <v>66</v>
      </c>
      <c r="B32" s="36">
        <v>230356</v>
      </c>
      <c r="C32" s="36">
        <v>264313</v>
      </c>
      <c r="D32" s="36">
        <v>230356</v>
      </c>
      <c r="E32" s="36">
        <v>264313</v>
      </c>
      <c r="F32" s="13">
        <f t="shared" si="0"/>
        <v>14.741096389935578</v>
      </c>
      <c r="G32" s="1"/>
      <c r="H32" s="1"/>
      <c r="I32" s="1"/>
    </row>
    <row r="33" spans="1:9" x14ac:dyDescent="0.25">
      <c r="A33" s="8" t="s">
        <v>67</v>
      </c>
      <c r="B33" s="35">
        <v>17441</v>
      </c>
      <c r="C33" s="35">
        <v>20411</v>
      </c>
      <c r="D33" s="35">
        <v>17441</v>
      </c>
      <c r="E33" s="35">
        <v>20411</v>
      </c>
      <c r="F33" s="10">
        <f t="shared" si="0"/>
        <v>17.028840089444415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991321.5</v>
      </c>
      <c r="C35" s="15">
        <f t="shared" ref="C35:E35" si="1">SUM(C7:C34)</f>
        <v>1052613.5</v>
      </c>
      <c r="D35" s="15">
        <f t="shared" si="1"/>
        <v>991321.5</v>
      </c>
      <c r="E35" s="15">
        <f t="shared" si="1"/>
        <v>1052613.5</v>
      </c>
      <c r="F35" s="16">
        <f t="shared" si="0"/>
        <v>6.182857932567785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765</v>
      </c>
      <c r="C38" s="41">
        <f>D7</f>
        <v>389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282182</v>
      </c>
      <c r="G38" s="42">
        <f>LOOKUP(E38,$A$38:$A$65,$C$38:$C$65)</f>
        <v>262398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11462</v>
      </c>
      <c r="C39" s="41">
        <f t="shared" ref="C39:C65" si="5">D8</f>
        <v>15337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264313</v>
      </c>
      <c r="G39" s="42">
        <f t="shared" ref="G39:G65" si="8">LOOKUP(E39,$A$38:$A$65,$C$38:$C$65)</f>
        <v>230356</v>
      </c>
    </row>
    <row r="40" spans="1:9" x14ac:dyDescent="0.25">
      <c r="A40" s="42" t="str">
        <f t="shared" si="3"/>
        <v>ALMERIA</v>
      </c>
      <c r="B40" s="41">
        <f t="shared" si="4"/>
        <v>5</v>
      </c>
      <c r="C40" s="41">
        <f t="shared" si="5"/>
        <v>5</v>
      </c>
      <c r="D40" s="41">
        <f t="shared" si="6"/>
        <v>24</v>
      </c>
      <c r="E40" s="42" t="str">
        <f t="shared" si="2"/>
        <v>BARCELONA</v>
      </c>
      <c r="F40" s="42">
        <f t="shared" si="7"/>
        <v>194950</v>
      </c>
      <c r="G40" s="42">
        <f t="shared" si="8"/>
        <v>196611</v>
      </c>
    </row>
    <row r="41" spans="1:9" x14ac:dyDescent="0.25">
      <c r="A41" s="42" t="str">
        <f t="shared" si="3"/>
        <v>AVILES</v>
      </c>
      <c r="B41" s="41">
        <f t="shared" si="4"/>
        <v>870</v>
      </c>
      <c r="C41" s="41">
        <f t="shared" si="5"/>
        <v>602</v>
      </c>
      <c r="D41" s="41">
        <f t="shared" si="6"/>
        <v>20</v>
      </c>
      <c r="E41" s="42" t="str">
        <f t="shared" si="2"/>
        <v>LAS PALMAS</v>
      </c>
      <c r="F41" s="42">
        <f t="shared" si="7"/>
        <v>106134</v>
      </c>
      <c r="G41" s="42">
        <f t="shared" si="8"/>
        <v>102831</v>
      </c>
    </row>
    <row r="42" spans="1:9" x14ac:dyDescent="0.25">
      <c r="A42" s="42" t="str">
        <f t="shared" si="3"/>
        <v>BAHIA DE ALGECIRAS</v>
      </c>
      <c r="B42" s="41">
        <f t="shared" si="4"/>
        <v>282182</v>
      </c>
      <c r="C42" s="41">
        <f t="shared" si="5"/>
        <v>262398</v>
      </c>
      <c r="D42" s="41">
        <f t="shared" si="6"/>
        <v>1</v>
      </c>
      <c r="E42" s="42" t="str">
        <f t="shared" si="2"/>
        <v>MALAGA</v>
      </c>
      <c r="F42" s="42">
        <f t="shared" si="7"/>
        <v>46464</v>
      </c>
      <c r="G42" s="42">
        <f t="shared" si="8"/>
        <v>37991</v>
      </c>
    </row>
    <row r="43" spans="1:9" x14ac:dyDescent="0.25">
      <c r="A43" s="42" t="str">
        <f t="shared" si="3"/>
        <v>BAHIA DE CADIZ</v>
      </c>
      <c r="B43" s="41">
        <f t="shared" si="4"/>
        <v>11690.5</v>
      </c>
      <c r="C43" s="41">
        <f t="shared" si="5"/>
        <v>11758.5</v>
      </c>
      <c r="D43" s="41">
        <f t="shared" si="6"/>
        <v>10</v>
      </c>
      <c r="E43" s="42" t="str">
        <f t="shared" si="2"/>
        <v>BILBAO</v>
      </c>
      <c r="F43" s="42">
        <f t="shared" si="7"/>
        <v>37257</v>
      </c>
      <c r="G43" s="42">
        <f t="shared" si="8"/>
        <v>33709</v>
      </c>
    </row>
    <row r="44" spans="1:9" x14ac:dyDescent="0.25">
      <c r="A44" s="42" t="str">
        <f t="shared" si="3"/>
        <v>BALEARES</v>
      </c>
      <c r="B44" s="41">
        <f t="shared" si="4"/>
        <v>11740</v>
      </c>
      <c r="C44" s="41">
        <f t="shared" si="5"/>
        <v>13388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33680</v>
      </c>
      <c r="G44" s="42">
        <f t="shared" si="8"/>
        <v>38758</v>
      </c>
    </row>
    <row r="45" spans="1:9" x14ac:dyDescent="0.25">
      <c r="A45" s="42" t="str">
        <f t="shared" si="3"/>
        <v>BARCELONA</v>
      </c>
      <c r="B45" s="41">
        <f t="shared" si="4"/>
        <v>194950</v>
      </c>
      <c r="C45" s="41">
        <f t="shared" si="5"/>
        <v>196611</v>
      </c>
      <c r="D45" s="41">
        <f t="shared" si="6"/>
        <v>3</v>
      </c>
      <c r="E45" s="42" t="str">
        <f t="shared" si="2"/>
        <v>VIGO</v>
      </c>
      <c r="F45" s="42">
        <f t="shared" si="7"/>
        <v>20411</v>
      </c>
      <c r="G45" s="42">
        <f t="shared" si="8"/>
        <v>17441</v>
      </c>
    </row>
    <row r="46" spans="1:9" x14ac:dyDescent="0.25">
      <c r="A46" s="42" t="str">
        <f t="shared" si="3"/>
        <v>BILBAO</v>
      </c>
      <c r="B46" s="41">
        <f t="shared" si="4"/>
        <v>37257</v>
      </c>
      <c r="C46" s="41">
        <f t="shared" si="5"/>
        <v>33709</v>
      </c>
      <c r="D46" s="41">
        <f t="shared" si="6"/>
        <v>6</v>
      </c>
      <c r="E46" s="42" t="str">
        <f t="shared" si="2"/>
        <v>BALEARES</v>
      </c>
      <c r="F46" s="42">
        <f t="shared" si="7"/>
        <v>11740</v>
      </c>
      <c r="G46" s="42">
        <f t="shared" si="8"/>
        <v>13388</v>
      </c>
    </row>
    <row r="47" spans="1:9" x14ac:dyDescent="0.25">
      <c r="A47" s="42" t="str">
        <f t="shared" si="3"/>
        <v>CARTAGENA</v>
      </c>
      <c r="B47" s="41">
        <f t="shared" si="4"/>
        <v>2776</v>
      </c>
      <c r="C47" s="41">
        <f t="shared" si="5"/>
        <v>931</v>
      </c>
      <c r="D47" s="41">
        <f t="shared" si="6"/>
        <v>16</v>
      </c>
      <c r="E47" s="42" t="str">
        <f t="shared" si="2"/>
        <v>BAHIA DE CADIZ</v>
      </c>
      <c r="F47" s="42">
        <f t="shared" si="7"/>
        <v>11690.5</v>
      </c>
      <c r="G47" s="42">
        <f t="shared" si="8"/>
        <v>11758.5</v>
      </c>
    </row>
    <row r="48" spans="1:9" x14ac:dyDescent="0.25">
      <c r="A48" s="42" t="str">
        <f t="shared" si="3"/>
        <v>CASTELLON</v>
      </c>
      <c r="B48" s="41">
        <f t="shared" si="4"/>
        <v>6272</v>
      </c>
      <c r="C48" s="41">
        <f t="shared" si="5"/>
        <v>6172</v>
      </c>
      <c r="D48" s="41">
        <f t="shared" si="6"/>
        <v>13</v>
      </c>
      <c r="E48" s="42" t="str">
        <f t="shared" si="2"/>
        <v>ALICANTE</v>
      </c>
      <c r="F48" s="42">
        <f t="shared" si="7"/>
        <v>11462</v>
      </c>
      <c r="G48" s="42">
        <f t="shared" si="8"/>
        <v>15337</v>
      </c>
    </row>
    <row r="49" spans="1:7" x14ac:dyDescent="0.25">
      <c r="A49" s="42" t="str">
        <f t="shared" si="3"/>
        <v>CEUTA</v>
      </c>
      <c r="B49" s="41">
        <f t="shared" si="4"/>
        <v>1323</v>
      </c>
      <c r="C49" s="41">
        <f t="shared" si="5"/>
        <v>1305</v>
      </c>
      <c r="D49" s="41">
        <f t="shared" si="6"/>
        <v>19</v>
      </c>
      <c r="E49" s="42" t="str">
        <f t="shared" si="2"/>
        <v>SEVILLA</v>
      </c>
      <c r="F49" s="42">
        <f t="shared" si="7"/>
        <v>9114</v>
      </c>
      <c r="G49" s="42">
        <f t="shared" si="8"/>
        <v>9669</v>
      </c>
    </row>
    <row r="50" spans="1:7" x14ac:dyDescent="0.25">
      <c r="A50" s="42" t="str">
        <f t="shared" si="3"/>
        <v>FERROL-SAN CIBRAO</v>
      </c>
      <c r="B50" s="41">
        <f t="shared" si="4"/>
        <v>235</v>
      </c>
      <c r="C50" s="41">
        <f t="shared" si="5"/>
        <v>1410</v>
      </c>
      <c r="D50" s="41">
        <f t="shared" si="6"/>
        <v>22</v>
      </c>
      <c r="E50" s="42" t="str">
        <f t="shared" si="2"/>
        <v>CASTELLON</v>
      </c>
      <c r="F50" s="42">
        <f t="shared" si="7"/>
        <v>6272</v>
      </c>
      <c r="G50" s="42">
        <f t="shared" si="8"/>
        <v>6172</v>
      </c>
    </row>
    <row r="51" spans="1:7" x14ac:dyDescent="0.25">
      <c r="A51" s="42" t="str">
        <f t="shared" si="3"/>
        <v>GIJON</v>
      </c>
      <c r="B51" s="41">
        <f t="shared" si="4"/>
        <v>2169</v>
      </c>
      <c r="C51" s="41">
        <f t="shared" si="5"/>
        <v>1198</v>
      </c>
      <c r="D51" s="41">
        <f t="shared" si="6"/>
        <v>17</v>
      </c>
      <c r="E51" s="42" t="str">
        <f t="shared" si="2"/>
        <v>TARRAGONA</v>
      </c>
      <c r="F51" s="42">
        <f t="shared" si="7"/>
        <v>4148</v>
      </c>
      <c r="G51" s="42">
        <f t="shared" si="8"/>
        <v>4045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2980</v>
      </c>
      <c r="G52" s="42">
        <f t="shared" si="8"/>
        <v>3142</v>
      </c>
    </row>
    <row r="53" spans="1:7" x14ac:dyDescent="0.25">
      <c r="A53" s="42" t="str">
        <f t="shared" si="3"/>
        <v>LAS PALMAS</v>
      </c>
      <c r="B53" s="41">
        <f t="shared" si="4"/>
        <v>106134</v>
      </c>
      <c r="C53" s="41">
        <f t="shared" si="5"/>
        <v>102831</v>
      </c>
      <c r="D53" s="41">
        <f t="shared" si="6"/>
        <v>4</v>
      </c>
      <c r="E53" s="42" t="str">
        <f t="shared" si="2"/>
        <v>CARTAGENA</v>
      </c>
      <c r="F53" s="42">
        <f t="shared" si="7"/>
        <v>2776</v>
      </c>
      <c r="G53" s="42">
        <f t="shared" si="8"/>
        <v>931</v>
      </c>
    </row>
    <row r="54" spans="1:7" x14ac:dyDescent="0.25">
      <c r="A54" s="42" t="str">
        <f t="shared" si="3"/>
        <v>MALAGA</v>
      </c>
      <c r="B54" s="41">
        <f t="shared" si="4"/>
        <v>46464</v>
      </c>
      <c r="C54" s="41">
        <f t="shared" si="5"/>
        <v>37991</v>
      </c>
      <c r="D54" s="41">
        <f t="shared" si="6"/>
        <v>5</v>
      </c>
      <c r="E54" s="42" t="str">
        <f t="shared" si="2"/>
        <v>GIJON</v>
      </c>
      <c r="F54" s="42">
        <f t="shared" si="7"/>
        <v>2169</v>
      </c>
      <c r="G54" s="42">
        <f t="shared" si="8"/>
        <v>1198</v>
      </c>
    </row>
    <row r="55" spans="1:7" x14ac:dyDescent="0.25">
      <c r="A55" s="42" t="str">
        <f t="shared" si="3"/>
        <v>MARIN Y RIA DE PONTEVEDRA</v>
      </c>
      <c r="B55" s="41">
        <f t="shared" si="4"/>
        <v>2980</v>
      </c>
      <c r="C55" s="41">
        <f t="shared" si="5"/>
        <v>3142</v>
      </c>
      <c r="D55" s="41">
        <f t="shared" si="6"/>
        <v>15</v>
      </c>
      <c r="E55" s="42" t="str">
        <f t="shared" si="2"/>
        <v>MELILLA</v>
      </c>
      <c r="F55" s="42">
        <f t="shared" ref="F55:F65" si="9">LOOKUP(E55,$A$38:$A$65,$B$38:$B$65)</f>
        <v>1665</v>
      </c>
      <c r="G55" s="42">
        <f t="shared" si="8"/>
        <v>1859</v>
      </c>
    </row>
    <row r="56" spans="1:7" x14ac:dyDescent="0.25">
      <c r="A56" s="42" t="str">
        <f t="shared" si="3"/>
        <v>MELILLA</v>
      </c>
      <c r="B56" s="41">
        <f t="shared" si="4"/>
        <v>1665</v>
      </c>
      <c r="C56" s="41">
        <f t="shared" si="5"/>
        <v>1859</v>
      </c>
      <c r="D56" s="41">
        <f t="shared" si="6"/>
        <v>18</v>
      </c>
      <c r="E56" s="42" t="str">
        <f t="shared" si="2"/>
        <v>CEUTA</v>
      </c>
      <c r="F56" s="42">
        <f t="shared" si="9"/>
        <v>1323</v>
      </c>
      <c r="G56" s="42">
        <f t="shared" si="8"/>
        <v>1305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AVILES</v>
      </c>
      <c r="F57" s="42">
        <f t="shared" si="9"/>
        <v>870</v>
      </c>
      <c r="G57" s="42">
        <f t="shared" si="8"/>
        <v>602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765</v>
      </c>
      <c r="G58" s="42">
        <f t="shared" si="8"/>
        <v>389</v>
      </c>
    </row>
    <row r="59" spans="1:7" x14ac:dyDescent="0.25">
      <c r="A59" s="42" t="str">
        <f t="shared" si="3"/>
        <v>SANTA CRUZ DE TENERIFE</v>
      </c>
      <c r="B59" s="41">
        <f t="shared" si="4"/>
        <v>33680</v>
      </c>
      <c r="C59" s="41">
        <f t="shared" si="5"/>
        <v>38758</v>
      </c>
      <c r="D59" s="41">
        <f t="shared" si="6"/>
        <v>7</v>
      </c>
      <c r="E59" s="42" t="str">
        <f t="shared" si="2"/>
        <v>FERROL-SAN CIBRAO</v>
      </c>
      <c r="F59" s="42">
        <f t="shared" si="9"/>
        <v>235</v>
      </c>
      <c r="G59" s="42">
        <f t="shared" si="8"/>
        <v>1410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14</v>
      </c>
      <c r="D60" s="41">
        <f t="shared" si="6"/>
        <v>23</v>
      </c>
      <c r="E60" s="42" t="str">
        <f t="shared" si="2"/>
        <v>SANTANDER</v>
      </c>
      <c r="F60" s="42">
        <f t="shared" si="9"/>
        <v>8</v>
      </c>
      <c r="G60" s="42">
        <f t="shared" si="8"/>
        <v>14</v>
      </c>
    </row>
    <row r="61" spans="1:7" x14ac:dyDescent="0.25">
      <c r="A61" s="42" t="str">
        <f t="shared" si="3"/>
        <v>SEVILLA</v>
      </c>
      <c r="B61" s="41">
        <f t="shared" si="4"/>
        <v>9114</v>
      </c>
      <c r="C61" s="41">
        <f t="shared" si="5"/>
        <v>9669</v>
      </c>
      <c r="D61" s="41">
        <f t="shared" si="6"/>
        <v>12</v>
      </c>
      <c r="E61" s="42" t="str">
        <f t="shared" si="2"/>
        <v>ALMERIA</v>
      </c>
      <c r="F61" s="42">
        <f t="shared" si="9"/>
        <v>5</v>
      </c>
      <c r="G61" s="42">
        <f t="shared" si="8"/>
        <v>5</v>
      </c>
    </row>
    <row r="62" spans="1:7" x14ac:dyDescent="0.25">
      <c r="A62" s="42" t="str">
        <f t="shared" si="3"/>
        <v>TARRAGONA</v>
      </c>
      <c r="B62" s="41">
        <f t="shared" si="4"/>
        <v>4148</v>
      </c>
      <c r="C62" s="41">
        <f t="shared" si="5"/>
        <v>4045</v>
      </c>
      <c r="D62" s="41">
        <f t="shared" si="6"/>
        <v>14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264313</v>
      </c>
      <c r="C63" s="41">
        <f t="shared" si="5"/>
        <v>230356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20411</v>
      </c>
      <c r="C64" s="41">
        <f t="shared" si="5"/>
        <v>17441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250383</v>
      </c>
      <c r="C11" s="37">
        <v>269143</v>
      </c>
      <c r="D11" s="37">
        <v>250383</v>
      </c>
      <c r="E11" s="37">
        <v>269143</v>
      </c>
      <c r="F11" s="10">
        <f t="shared" si="0"/>
        <v>7.4925214571276797</v>
      </c>
      <c r="G11" s="1"/>
      <c r="H11" s="1"/>
      <c r="I11" s="1"/>
    </row>
    <row r="12" spans="1:12" x14ac:dyDescent="0.25">
      <c r="A12" s="11" t="s">
        <v>46</v>
      </c>
      <c r="B12" s="38">
        <v>2039</v>
      </c>
      <c r="C12" s="38">
        <v>519</v>
      </c>
      <c r="D12" s="38">
        <v>2039</v>
      </c>
      <c r="E12" s="38">
        <v>519</v>
      </c>
      <c r="F12" s="13">
        <f t="shared" si="0"/>
        <v>-74.546346248160859</v>
      </c>
      <c r="G12" s="1"/>
      <c r="H12" s="1"/>
      <c r="I12" s="1"/>
    </row>
    <row r="13" spans="1:12" x14ac:dyDescent="0.25">
      <c r="A13" s="8" t="s">
        <v>47</v>
      </c>
      <c r="B13" s="37">
        <v>36</v>
      </c>
      <c r="C13" s="37">
        <v>50</v>
      </c>
      <c r="D13" s="37">
        <v>36</v>
      </c>
      <c r="E13" s="37">
        <v>50</v>
      </c>
      <c r="F13" s="10">
        <f t="shared" si="0"/>
        <v>38.888888888888886</v>
      </c>
      <c r="G13" s="1"/>
      <c r="H13" s="1"/>
      <c r="I13" s="1"/>
    </row>
    <row r="14" spans="1:12" x14ac:dyDescent="0.25">
      <c r="A14" s="11" t="s">
        <v>48</v>
      </c>
      <c r="B14" s="38">
        <v>74045</v>
      </c>
      <c r="C14" s="38">
        <v>75142.5</v>
      </c>
      <c r="D14" s="38">
        <v>74045</v>
      </c>
      <c r="E14" s="38">
        <v>75142.5</v>
      </c>
      <c r="F14" s="13">
        <f t="shared" si="0"/>
        <v>1.4822067661557128</v>
      </c>
      <c r="G14" s="1"/>
      <c r="H14" s="1"/>
      <c r="I14" s="1"/>
    </row>
    <row r="15" spans="1:12" x14ac:dyDescent="0.25">
      <c r="A15" s="8" t="s">
        <v>49</v>
      </c>
      <c r="B15" s="37">
        <v>420</v>
      </c>
      <c r="C15" s="37">
        <v>734</v>
      </c>
      <c r="D15" s="37">
        <v>420</v>
      </c>
      <c r="E15" s="37">
        <v>734</v>
      </c>
      <c r="F15" s="10">
        <f t="shared" si="0"/>
        <v>74.761904761904759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0</v>
      </c>
      <c r="E17" s="37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66469</v>
      </c>
      <c r="C22" s="38">
        <v>66867</v>
      </c>
      <c r="D22" s="38">
        <v>66469</v>
      </c>
      <c r="E22" s="38">
        <v>66867</v>
      </c>
      <c r="F22" s="13">
        <f t="shared" si="0"/>
        <v>0.59877536896898675</v>
      </c>
      <c r="G22" s="1"/>
      <c r="H22" s="1"/>
      <c r="I22" s="1"/>
    </row>
    <row r="23" spans="1:9" x14ac:dyDescent="0.25">
      <c r="A23" s="8" t="s">
        <v>57</v>
      </c>
      <c r="B23" s="37">
        <v>36712</v>
      </c>
      <c r="C23" s="37">
        <v>45499</v>
      </c>
      <c r="D23" s="37">
        <v>36712</v>
      </c>
      <c r="E23" s="37">
        <v>45499</v>
      </c>
      <c r="F23" s="10">
        <f t="shared" si="0"/>
        <v>23.934953148834168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2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1431</v>
      </c>
      <c r="C28" s="38">
        <v>782</v>
      </c>
      <c r="D28" s="38">
        <v>1431</v>
      </c>
      <c r="E28" s="38">
        <v>782</v>
      </c>
      <c r="F28" s="13">
        <f t="shared" si="0"/>
        <v>-45.352900069881201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0</v>
      </c>
      <c r="D31" s="37">
        <v>0</v>
      </c>
      <c r="E31" s="37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38">
        <v>73530</v>
      </c>
      <c r="C32" s="38">
        <v>95560</v>
      </c>
      <c r="D32" s="38">
        <v>73530</v>
      </c>
      <c r="E32" s="38">
        <v>95560</v>
      </c>
      <c r="F32" s="13">
        <f t="shared" si="0"/>
        <v>29.960560315517483</v>
      </c>
      <c r="G32" s="1"/>
      <c r="H32" s="1"/>
      <c r="I32" s="1"/>
    </row>
    <row r="33" spans="1:9" x14ac:dyDescent="0.25">
      <c r="A33" s="8" t="s">
        <v>67</v>
      </c>
      <c r="B33" s="37">
        <v>214</v>
      </c>
      <c r="C33" s="37">
        <v>191</v>
      </c>
      <c r="D33" s="37">
        <v>214</v>
      </c>
      <c r="E33" s="37">
        <v>191</v>
      </c>
      <c r="F33" s="10">
        <f t="shared" si="0"/>
        <v>-10.747663551401871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505281</v>
      </c>
      <c r="C35" s="15">
        <f t="shared" ref="C35:E35" si="1">SUM(C7:C34)</f>
        <v>554487.5</v>
      </c>
      <c r="D35" s="15">
        <f t="shared" si="1"/>
        <v>505281</v>
      </c>
      <c r="E35" s="15">
        <f t="shared" si="1"/>
        <v>554487.5</v>
      </c>
      <c r="F35" s="16">
        <f t="shared" si="0"/>
        <v>9.7384425695801013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269143</v>
      </c>
      <c r="G38" s="42">
        <f>LOOKUP(E38,$A$38:$A$65,$C$38:$C$65)</f>
        <v>250383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95560</v>
      </c>
      <c r="G39" s="42">
        <f t="shared" ref="G39:G65" si="8">LOOKUP(E39,$A$38:$A$65,$C$38:$C$65)</f>
        <v>73530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75142.5</v>
      </c>
      <c r="G40" s="42">
        <f t="shared" si="8"/>
        <v>74045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66867</v>
      </c>
      <c r="G41" s="42">
        <f t="shared" si="8"/>
        <v>66469</v>
      </c>
    </row>
    <row r="42" spans="1:9" x14ac:dyDescent="0.25">
      <c r="A42" s="42" t="str">
        <f t="shared" si="3"/>
        <v>BAHIA DE ALGECIRAS</v>
      </c>
      <c r="B42" s="41">
        <f t="shared" si="4"/>
        <v>269143</v>
      </c>
      <c r="C42" s="41">
        <f t="shared" si="5"/>
        <v>250383</v>
      </c>
      <c r="D42" s="41">
        <f t="shared" si="6"/>
        <v>1</v>
      </c>
      <c r="E42" s="42" t="str">
        <f t="shared" si="2"/>
        <v>MALAGA</v>
      </c>
      <c r="F42" s="42">
        <f t="shared" si="7"/>
        <v>45499</v>
      </c>
      <c r="G42" s="42">
        <f t="shared" si="8"/>
        <v>36712</v>
      </c>
    </row>
    <row r="43" spans="1:9" x14ac:dyDescent="0.25">
      <c r="A43" s="42" t="str">
        <f t="shared" si="3"/>
        <v>BAHIA DE CADIZ</v>
      </c>
      <c r="B43" s="41">
        <f t="shared" si="4"/>
        <v>519</v>
      </c>
      <c r="C43" s="41">
        <f t="shared" si="5"/>
        <v>2039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782</v>
      </c>
      <c r="G43" s="42">
        <f t="shared" si="8"/>
        <v>1431</v>
      </c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36</v>
      </c>
      <c r="D44" s="41">
        <f t="shared" si="6"/>
        <v>10</v>
      </c>
      <c r="E44" s="42" t="str">
        <f t="shared" si="2"/>
        <v>BILBAO</v>
      </c>
      <c r="F44" s="42">
        <f t="shared" si="7"/>
        <v>734</v>
      </c>
      <c r="G44" s="42">
        <f t="shared" si="8"/>
        <v>420</v>
      </c>
    </row>
    <row r="45" spans="1:9" x14ac:dyDescent="0.25">
      <c r="A45" s="42" t="str">
        <f t="shared" si="3"/>
        <v>BARCELONA</v>
      </c>
      <c r="B45" s="41">
        <f t="shared" si="4"/>
        <v>75142.5</v>
      </c>
      <c r="C45" s="41">
        <f t="shared" si="5"/>
        <v>74045</v>
      </c>
      <c r="D45" s="41">
        <f t="shared" si="6"/>
        <v>3</v>
      </c>
      <c r="E45" s="42" t="str">
        <f t="shared" si="2"/>
        <v>BAHIA DE CADIZ</v>
      </c>
      <c r="F45" s="42">
        <f t="shared" si="7"/>
        <v>519</v>
      </c>
      <c r="G45" s="42">
        <f t="shared" si="8"/>
        <v>2039</v>
      </c>
    </row>
    <row r="46" spans="1:9" x14ac:dyDescent="0.25">
      <c r="A46" s="42" t="str">
        <f t="shared" si="3"/>
        <v>BILBAO</v>
      </c>
      <c r="B46" s="41">
        <f t="shared" si="4"/>
        <v>734</v>
      </c>
      <c r="C46" s="41">
        <f t="shared" si="5"/>
        <v>420</v>
      </c>
      <c r="D46" s="41">
        <f t="shared" si="6"/>
        <v>7</v>
      </c>
      <c r="E46" s="42" t="str">
        <f t="shared" si="2"/>
        <v>VIGO</v>
      </c>
      <c r="F46" s="42">
        <f t="shared" si="7"/>
        <v>191</v>
      </c>
      <c r="G46" s="42">
        <f t="shared" si="8"/>
        <v>214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BALEARES</v>
      </c>
      <c r="F47" s="42">
        <f t="shared" si="7"/>
        <v>50</v>
      </c>
      <c r="G47" s="42">
        <f t="shared" si="8"/>
        <v>36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66867</v>
      </c>
      <c r="C53" s="41">
        <f t="shared" si="5"/>
        <v>66469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45499</v>
      </c>
      <c r="C54" s="41">
        <f t="shared" si="5"/>
        <v>36712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782</v>
      </c>
      <c r="C59" s="41">
        <f t="shared" si="5"/>
        <v>1431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95560</v>
      </c>
      <c r="C63" s="41">
        <f t="shared" si="5"/>
        <v>73530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191</v>
      </c>
      <c r="C64" s="41">
        <f t="shared" si="5"/>
        <v>214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538</v>
      </c>
      <c r="C7" s="9">
        <v>1261</v>
      </c>
      <c r="D7" s="9">
        <v>538</v>
      </c>
      <c r="E7" s="9">
        <v>1261</v>
      </c>
      <c r="F7" s="10">
        <f>((E7*100)/D7)-100</f>
        <v>134.38661710037175</v>
      </c>
      <c r="G7" s="1"/>
      <c r="H7" s="1"/>
      <c r="I7" s="1"/>
    </row>
    <row r="8" spans="1:12" x14ac:dyDescent="0.25">
      <c r="A8" s="11" t="s">
        <v>42</v>
      </c>
      <c r="B8" s="12">
        <v>17117</v>
      </c>
      <c r="C8" s="12">
        <v>12919</v>
      </c>
      <c r="D8" s="12">
        <v>17117</v>
      </c>
      <c r="E8" s="12">
        <v>12919</v>
      </c>
      <c r="F8" s="13">
        <f t="shared" ref="F8:F35" si="0">((E8*100)/D8)-100</f>
        <v>-24.525325699596891</v>
      </c>
      <c r="G8" s="1"/>
      <c r="H8" s="1"/>
      <c r="I8" s="1"/>
    </row>
    <row r="9" spans="1:12" x14ac:dyDescent="0.25">
      <c r="A9" s="8" t="s">
        <v>43</v>
      </c>
      <c r="B9" s="9">
        <v>60519</v>
      </c>
      <c r="C9" s="9">
        <v>57337</v>
      </c>
      <c r="D9" s="9">
        <v>60519</v>
      </c>
      <c r="E9" s="9">
        <v>57337</v>
      </c>
      <c r="F9" s="10">
        <f t="shared" si="0"/>
        <v>-5.2578529056990391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361040</v>
      </c>
      <c r="C11" s="9">
        <v>342777</v>
      </c>
      <c r="D11" s="9">
        <v>361040</v>
      </c>
      <c r="E11" s="9">
        <v>342777</v>
      </c>
      <c r="F11" s="10">
        <f t="shared" si="0"/>
        <v>-5.0584422778639464</v>
      </c>
      <c r="G11" s="1"/>
      <c r="H11" s="1"/>
      <c r="I11" s="1"/>
    </row>
    <row r="12" spans="1:12" x14ac:dyDescent="0.25">
      <c r="A12" s="11" t="s">
        <v>46</v>
      </c>
      <c r="B12" s="12">
        <v>4981</v>
      </c>
      <c r="C12" s="12">
        <v>2333</v>
      </c>
      <c r="D12" s="12">
        <v>4981</v>
      </c>
      <c r="E12" s="12">
        <v>2333</v>
      </c>
      <c r="F12" s="13">
        <f t="shared" si="0"/>
        <v>-53.162015659506125</v>
      </c>
      <c r="G12" s="1"/>
      <c r="H12" s="1"/>
      <c r="I12" s="1"/>
    </row>
    <row r="13" spans="1:12" x14ac:dyDescent="0.25">
      <c r="A13" s="8" t="s">
        <v>47</v>
      </c>
      <c r="B13" s="9">
        <v>145895</v>
      </c>
      <c r="C13" s="9">
        <v>140000</v>
      </c>
      <c r="D13" s="9">
        <v>145895</v>
      </c>
      <c r="E13" s="9">
        <v>140000</v>
      </c>
      <c r="F13" s="10">
        <f t="shared" si="0"/>
        <v>-4.0405771273861291</v>
      </c>
      <c r="G13" s="1"/>
      <c r="H13" s="1"/>
      <c r="I13" s="1"/>
    </row>
    <row r="14" spans="1:12" x14ac:dyDescent="0.25">
      <c r="A14" s="11" t="s">
        <v>48</v>
      </c>
      <c r="B14" s="12">
        <v>47837</v>
      </c>
      <c r="C14" s="12">
        <v>59724</v>
      </c>
      <c r="D14" s="12">
        <v>47837</v>
      </c>
      <c r="E14" s="12">
        <v>59724</v>
      </c>
      <c r="F14" s="13">
        <f t="shared" si="0"/>
        <v>24.848966281330348</v>
      </c>
      <c r="G14" s="1"/>
      <c r="H14" s="1"/>
      <c r="I14" s="1"/>
    </row>
    <row r="15" spans="1:12" x14ac:dyDescent="0.25">
      <c r="A15" s="8" t="s">
        <v>49</v>
      </c>
      <c r="B15" s="9">
        <v>3867</v>
      </c>
      <c r="C15" s="9">
        <v>2594</v>
      </c>
      <c r="D15" s="9">
        <v>3867</v>
      </c>
      <c r="E15" s="9">
        <v>2594</v>
      </c>
      <c r="F15" s="10">
        <f t="shared" si="0"/>
        <v>-32.919575898629432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177411</v>
      </c>
      <c r="C18" s="12">
        <v>190045</v>
      </c>
      <c r="D18" s="12">
        <v>177411</v>
      </c>
      <c r="E18" s="12">
        <v>190045</v>
      </c>
      <c r="F18" s="13">
        <f t="shared" si="0"/>
        <v>7.1213171674811662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56632</v>
      </c>
      <c r="C22" s="12">
        <v>91275</v>
      </c>
      <c r="D22" s="12">
        <v>56632</v>
      </c>
      <c r="E22" s="12">
        <v>91275</v>
      </c>
      <c r="F22" s="13">
        <f t="shared" si="0"/>
        <v>61.172128831755884</v>
      </c>
      <c r="G22" s="1"/>
      <c r="H22" s="1"/>
      <c r="I22" s="1"/>
    </row>
    <row r="23" spans="1:9" x14ac:dyDescent="0.25">
      <c r="A23" s="8" t="s">
        <v>57</v>
      </c>
      <c r="B23" s="9">
        <v>28790</v>
      </c>
      <c r="C23" s="9">
        <v>39034</v>
      </c>
      <c r="D23" s="9">
        <v>28790</v>
      </c>
      <c r="E23" s="9">
        <v>39034</v>
      </c>
      <c r="F23" s="10">
        <f t="shared" si="0"/>
        <v>35.581799235845779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28880</v>
      </c>
      <c r="C25" s="9">
        <v>32491</v>
      </c>
      <c r="D25" s="9">
        <v>28880</v>
      </c>
      <c r="E25" s="9">
        <v>32491</v>
      </c>
      <c r="F25" s="10">
        <f t="shared" si="0"/>
        <v>12.50346260387812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134</v>
      </c>
      <c r="D26" s="12">
        <v>0</v>
      </c>
      <c r="E26" s="12">
        <v>134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323402</v>
      </c>
      <c r="C28" s="12">
        <v>366562</v>
      </c>
      <c r="D28" s="12">
        <v>323402</v>
      </c>
      <c r="E28" s="12">
        <v>366562</v>
      </c>
      <c r="F28" s="13">
        <f t="shared" si="0"/>
        <v>13.345619383924657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1573</v>
      </c>
      <c r="D29" s="9">
        <v>0</v>
      </c>
      <c r="E29" s="9">
        <v>1573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13329</v>
      </c>
      <c r="C32" s="12">
        <v>16601</v>
      </c>
      <c r="D32" s="12">
        <v>13329</v>
      </c>
      <c r="E32" s="12">
        <v>16601</v>
      </c>
      <c r="F32" s="13">
        <f t="shared" si="0"/>
        <v>24.547978092880186</v>
      </c>
      <c r="G32" s="1"/>
      <c r="H32" s="1"/>
      <c r="I32" s="1"/>
    </row>
    <row r="33" spans="1:9" x14ac:dyDescent="0.25">
      <c r="A33" s="8" t="s">
        <v>67</v>
      </c>
      <c r="B33" s="9">
        <v>525</v>
      </c>
      <c r="C33" s="9">
        <v>0</v>
      </c>
      <c r="D33" s="9">
        <v>525</v>
      </c>
      <c r="E33" s="9">
        <v>0</v>
      </c>
      <c r="F33" s="10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1270763</v>
      </c>
      <c r="C35" s="15">
        <f t="shared" ref="C35:E35" si="1">SUM(C7:C34)</f>
        <v>1356660</v>
      </c>
      <c r="D35" s="15">
        <f t="shared" si="1"/>
        <v>1270763</v>
      </c>
      <c r="E35" s="15">
        <f t="shared" si="1"/>
        <v>1356660</v>
      </c>
      <c r="F35" s="16">
        <f t="shared" si="0"/>
        <v>6.7594822952824387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1261</v>
      </c>
      <c r="C38" s="41">
        <f>D7</f>
        <v>538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366562</v>
      </c>
      <c r="G38" s="42">
        <f>LOOKUP(E38,$A$38:$A$65,$C$38:$C$65)</f>
        <v>323402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12919</v>
      </c>
      <c r="C39" s="41">
        <f t="shared" ref="C39:C65" si="5">D8</f>
        <v>17117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342777</v>
      </c>
      <c r="G39" s="42">
        <f t="shared" ref="G39:G65" si="8">LOOKUP(E39,$A$38:$A$65,$C$38:$C$65)</f>
        <v>361040</v>
      </c>
    </row>
    <row r="40" spans="1:9" x14ac:dyDescent="0.25">
      <c r="A40" s="42" t="str">
        <f t="shared" si="3"/>
        <v>ALMERIA</v>
      </c>
      <c r="B40" s="41">
        <f t="shared" si="4"/>
        <v>57337</v>
      </c>
      <c r="C40" s="41">
        <f t="shared" si="5"/>
        <v>60519</v>
      </c>
      <c r="D40" s="41">
        <f t="shared" si="6"/>
        <v>7</v>
      </c>
      <c r="E40" s="42" t="str">
        <f t="shared" si="2"/>
        <v>CEUTA</v>
      </c>
      <c r="F40" s="42">
        <f t="shared" si="7"/>
        <v>190045</v>
      </c>
      <c r="G40" s="42">
        <f t="shared" si="8"/>
        <v>177411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140000</v>
      </c>
      <c r="G41" s="42">
        <f t="shared" si="8"/>
        <v>145895</v>
      </c>
    </row>
    <row r="42" spans="1:9" x14ac:dyDescent="0.25">
      <c r="A42" s="42" t="str">
        <f t="shared" si="3"/>
        <v>BAHIA DE ALGECIRAS</v>
      </c>
      <c r="B42" s="41">
        <f t="shared" si="4"/>
        <v>342777</v>
      </c>
      <c r="C42" s="41">
        <f t="shared" si="5"/>
        <v>361040</v>
      </c>
      <c r="D42" s="41">
        <f t="shared" si="6"/>
        <v>2</v>
      </c>
      <c r="E42" s="42" t="str">
        <f t="shared" si="2"/>
        <v>LAS PALMAS</v>
      </c>
      <c r="F42" s="42">
        <f t="shared" si="7"/>
        <v>91275</v>
      </c>
      <c r="G42" s="42">
        <f t="shared" si="8"/>
        <v>56632</v>
      </c>
    </row>
    <row r="43" spans="1:9" x14ac:dyDescent="0.25">
      <c r="A43" s="42" t="str">
        <f t="shared" si="3"/>
        <v>BAHIA DE CADIZ</v>
      </c>
      <c r="B43" s="41">
        <f t="shared" si="4"/>
        <v>2333</v>
      </c>
      <c r="C43" s="41">
        <f t="shared" si="5"/>
        <v>4981</v>
      </c>
      <c r="D43" s="41">
        <f t="shared" si="6"/>
        <v>13</v>
      </c>
      <c r="E43" s="42" t="str">
        <f t="shared" si="2"/>
        <v>BARCELONA</v>
      </c>
      <c r="F43" s="42">
        <f t="shared" si="7"/>
        <v>59724</v>
      </c>
      <c r="G43" s="42">
        <f t="shared" si="8"/>
        <v>47837</v>
      </c>
    </row>
    <row r="44" spans="1:9" x14ac:dyDescent="0.25">
      <c r="A44" s="42" t="str">
        <f t="shared" si="3"/>
        <v>BALEARES</v>
      </c>
      <c r="B44" s="41">
        <f t="shared" si="4"/>
        <v>140000</v>
      </c>
      <c r="C44" s="41">
        <f t="shared" si="5"/>
        <v>145895</v>
      </c>
      <c r="D44" s="41">
        <f t="shared" si="6"/>
        <v>4</v>
      </c>
      <c r="E44" s="42" t="str">
        <f t="shared" si="2"/>
        <v>ALMERIA</v>
      </c>
      <c r="F44" s="42">
        <f t="shared" si="7"/>
        <v>57337</v>
      </c>
      <c r="G44" s="42">
        <f t="shared" si="8"/>
        <v>60519</v>
      </c>
    </row>
    <row r="45" spans="1:9" x14ac:dyDescent="0.25">
      <c r="A45" s="42" t="str">
        <f t="shared" si="3"/>
        <v>BARCELONA</v>
      </c>
      <c r="B45" s="41">
        <f t="shared" si="4"/>
        <v>59724</v>
      </c>
      <c r="C45" s="41">
        <f t="shared" si="5"/>
        <v>47837</v>
      </c>
      <c r="D45" s="41">
        <f t="shared" si="6"/>
        <v>6</v>
      </c>
      <c r="E45" s="42" t="str">
        <f t="shared" si="2"/>
        <v>MALAGA</v>
      </c>
      <c r="F45" s="42">
        <f t="shared" si="7"/>
        <v>39034</v>
      </c>
      <c r="G45" s="42">
        <f t="shared" si="8"/>
        <v>28790</v>
      </c>
    </row>
    <row r="46" spans="1:9" x14ac:dyDescent="0.25">
      <c r="A46" s="42" t="str">
        <f t="shared" si="3"/>
        <v>BILBAO</v>
      </c>
      <c r="B46" s="41">
        <f t="shared" si="4"/>
        <v>2594</v>
      </c>
      <c r="C46" s="41">
        <f t="shared" si="5"/>
        <v>3867</v>
      </c>
      <c r="D46" s="41">
        <f t="shared" si="6"/>
        <v>12</v>
      </c>
      <c r="E46" s="42" t="str">
        <f t="shared" si="2"/>
        <v>MELILLA</v>
      </c>
      <c r="F46" s="42">
        <f t="shared" si="7"/>
        <v>32491</v>
      </c>
      <c r="G46" s="42">
        <f t="shared" si="8"/>
        <v>28880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16601</v>
      </c>
      <c r="G47" s="42">
        <f t="shared" si="8"/>
        <v>13329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12919</v>
      </c>
      <c r="G48" s="42">
        <f t="shared" si="8"/>
        <v>17117</v>
      </c>
    </row>
    <row r="49" spans="1:7" x14ac:dyDescent="0.25">
      <c r="A49" s="42" t="str">
        <f t="shared" si="3"/>
        <v>CEUTA</v>
      </c>
      <c r="B49" s="41">
        <f t="shared" si="4"/>
        <v>190045</v>
      </c>
      <c r="C49" s="41">
        <f t="shared" si="5"/>
        <v>177411</v>
      </c>
      <c r="D49" s="41">
        <f t="shared" si="6"/>
        <v>3</v>
      </c>
      <c r="E49" s="42" t="str">
        <f t="shared" si="2"/>
        <v>BILBAO</v>
      </c>
      <c r="F49" s="42">
        <f t="shared" si="7"/>
        <v>2594</v>
      </c>
      <c r="G49" s="42">
        <f t="shared" si="8"/>
        <v>3867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2333</v>
      </c>
      <c r="G50" s="42">
        <f t="shared" si="8"/>
        <v>4981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1573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 CORUÑA</v>
      </c>
      <c r="F52" s="42">
        <f t="shared" si="7"/>
        <v>1261</v>
      </c>
      <c r="G52" s="42">
        <f t="shared" si="8"/>
        <v>538</v>
      </c>
    </row>
    <row r="53" spans="1:7" x14ac:dyDescent="0.25">
      <c r="A53" s="42" t="str">
        <f t="shared" si="3"/>
        <v>LAS PALMAS</v>
      </c>
      <c r="B53" s="41">
        <f t="shared" si="4"/>
        <v>91275</v>
      </c>
      <c r="C53" s="41">
        <f t="shared" si="5"/>
        <v>56632</v>
      </c>
      <c r="D53" s="41">
        <f t="shared" si="6"/>
        <v>5</v>
      </c>
      <c r="E53" s="42" t="str">
        <f t="shared" si="2"/>
        <v>MOTRIL</v>
      </c>
      <c r="F53" s="42">
        <f t="shared" si="7"/>
        <v>134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39034</v>
      </c>
      <c r="C54" s="41">
        <f t="shared" si="5"/>
        <v>28790</v>
      </c>
      <c r="D54" s="41">
        <f t="shared" si="6"/>
        <v>8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32491</v>
      </c>
      <c r="C56" s="41">
        <f t="shared" si="5"/>
        <v>28880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134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366562</v>
      </c>
      <c r="C59" s="41">
        <f t="shared" si="5"/>
        <v>323402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1573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16601</v>
      </c>
      <c r="C63" s="41">
        <f t="shared" si="5"/>
        <v>13329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525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538</v>
      </c>
      <c r="C7" s="9">
        <v>1261</v>
      </c>
      <c r="D7" s="9">
        <v>538</v>
      </c>
      <c r="E7" s="9">
        <v>1261</v>
      </c>
      <c r="F7" s="10">
        <f>((E7*100)/D7)-100</f>
        <v>134.38661710037175</v>
      </c>
      <c r="G7" s="1"/>
      <c r="H7" s="1"/>
      <c r="I7" s="1"/>
    </row>
    <row r="8" spans="1:12" x14ac:dyDescent="0.25">
      <c r="A8" s="11" t="s">
        <v>42</v>
      </c>
      <c r="B8" s="12">
        <v>0</v>
      </c>
      <c r="C8" s="12">
        <v>902</v>
      </c>
      <c r="D8" s="12">
        <v>0</v>
      </c>
      <c r="E8" s="12">
        <v>902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769</v>
      </c>
      <c r="D9" s="9">
        <v>0</v>
      </c>
      <c r="E9" s="9">
        <v>769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128</v>
      </c>
      <c r="D11" s="9">
        <v>0</v>
      </c>
      <c r="E11" s="9">
        <v>128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3344</v>
      </c>
      <c r="C12" s="12">
        <v>698</v>
      </c>
      <c r="D12" s="12">
        <v>3344</v>
      </c>
      <c r="E12" s="12">
        <v>698</v>
      </c>
      <c r="F12" s="13">
        <f t="shared" si="0"/>
        <v>-79.126794258373209</v>
      </c>
      <c r="G12" s="1"/>
      <c r="H12" s="1"/>
      <c r="I12" s="1"/>
    </row>
    <row r="13" spans="1:12" x14ac:dyDescent="0.25">
      <c r="A13" s="8" t="s">
        <v>47</v>
      </c>
      <c r="B13" s="9">
        <v>0</v>
      </c>
      <c r="C13" s="9">
        <v>883</v>
      </c>
      <c r="D13" s="9">
        <v>0</v>
      </c>
      <c r="E13" s="9">
        <v>883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48</v>
      </c>
      <c r="B14" s="12">
        <v>13261</v>
      </c>
      <c r="C14" s="12">
        <v>19424</v>
      </c>
      <c r="D14" s="12">
        <v>13261</v>
      </c>
      <c r="E14" s="12">
        <v>19424</v>
      </c>
      <c r="F14" s="13">
        <f t="shared" si="0"/>
        <v>46.474624839755677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35450</v>
      </c>
      <c r="C22" s="12">
        <v>64344</v>
      </c>
      <c r="D22" s="12">
        <v>35450</v>
      </c>
      <c r="E22" s="12">
        <v>64344</v>
      </c>
      <c r="F22" s="13">
        <f t="shared" si="0"/>
        <v>81.506346967559949</v>
      </c>
      <c r="G22" s="1"/>
      <c r="H22" s="1"/>
      <c r="I22" s="1"/>
    </row>
    <row r="23" spans="1:9" x14ac:dyDescent="0.25">
      <c r="A23" s="8" t="s">
        <v>57</v>
      </c>
      <c r="B23" s="9">
        <v>10451</v>
      </c>
      <c r="C23" s="9">
        <v>19714</v>
      </c>
      <c r="D23" s="9">
        <v>10451</v>
      </c>
      <c r="E23" s="9">
        <v>19714</v>
      </c>
      <c r="F23" s="10">
        <f t="shared" si="0"/>
        <v>88.632666730456407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134</v>
      </c>
      <c r="D26" s="12">
        <v>0</v>
      </c>
      <c r="E26" s="12">
        <v>134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51182</v>
      </c>
      <c r="C28" s="12">
        <v>68547</v>
      </c>
      <c r="D28" s="12">
        <v>51182</v>
      </c>
      <c r="E28" s="12">
        <v>68547</v>
      </c>
      <c r="F28" s="13">
        <f t="shared" si="0"/>
        <v>33.927943417607764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1390</v>
      </c>
      <c r="D29" s="9">
        <v>0</v>
      </c>
      <c r="E29" s="9">
        <v>1390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2863</v>
      </c>
      <c r="C32" s="12">
        <v>0</v>
      </c>
      <c r="D32" s="12">
        <v>2863</v>
      </c>
      <c r="E32" s="12">
        <v>0</v>
      </c>
      <c r="F32" s="13">
        <f t="shared" si="0"/>
        <v>-100</v>
      </c>
      <c r="G32" s="1"/>
      <c r="H32" s="1"/>
      <c r="I32" s="1"/>
    </row>
    <row r="33" spans="1:9" x14ac:dyDescent="0.25">
      <c r="A33" s="8" t="s">
        <v>67</v>
      </c>
      <c r="B33" s="9">
        <v>525</v>
      </c>
      <c r="C33" s="9">
        <v>0</v>
      </c>
      <c r="D33" s="9">
        <v>525</v>
      </c>
      <c r="E33" s="9">
        <v>0</v>
      </c>
      <c r="F33" s="10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117614</v>
      </c>
      <c r="C35" s="15">
        <f t="shared" ref="C35:E35" si="1">SUM(C7:C34)</f>
        <v>178194</v>
      </c>
      <c r="D35" s="15">
        <f t="shared" si="1"/>
        <v>117614</v>
      </c>
      <c r="E35" s="15">
        <f t="shared" si="1"/>
        <v>178194</v>
      </c>
      <c r="F35" s="16">
        <f t="shared" si="0"/>
        <v>51.507473600081624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1261</v>
      </c>
      <c r="C38" s="41">
        <f>D7</f>
        <v>538</v>
      </c>
      <c r="D38" s="41">
        <f>_xlfn.RANK.EQ(B38,$B$38:$B$65)+COUNTIF($B$38:$B$65,B38)-1</f>
        <v>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68547</v>
      </c>
      <c r="G38" s="42">
        <f>LOOKUP(E38,$A$38:$A$65,$C$38:$C$65)</f>
        <v>51182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902</v>
      </c>
      <c r="C39" s="41">
        <f t="shared" ref="C39:C65" si="5">D8</f>
        <v>0</v>
      </c>
      <c r="D39" s="41">
        <f t="shared" ref="D39:D65" si="6">_xlfn.RANK.EQ(B39,$B$38:$B$65)+COUNTIF($B$38:$B$65,B39)-1</f>
        <v>7</v>
      </c>
      <c r="E39" s="42" t="str">
        <f t="shared" si="2"/>
        <v>LAS PALMAS</v>
      </c>
      <c r="F39" s="42">
        <f t="shared" ref="F39:F54" si="7">LOOKUP(E39,$A$38:$A$65,$B$38:$B$65)</f>
        <v>64344</v>
      </c>
      <c r="G39" s="42">
        <f t="shared" ref="G39:G65" si="8">LOOKUP(E39,$A$38:$A$65,$C$38:$C$65)</f>
        <v>35450</v>
      </c>
    </row>
    <row r="40" spans="1:9" x14ac:dyDescent="0.25">
      <c r="A40" s="42" t="str">
        <f t="shared" si="3"/>
        <v>ALMERIA</v>
      </c>
      <c r="B40" s="41">
        <f t="shared" si="4"/>
        <v>769</v>
      </c>
      <c r="C40" s="41">
        <f t="shared" si="5"/>
        <v>0</v>
      </c>
      <c r="D40" s="41">
        <f t="shared" si="6"/>
        <v>9</v>
      </c>
      <c r="E40" s="42" t="str">
        <f t="shared" si="2"/>
        <v>MALAGA</v>
      </c>
      <c r="F40" s="42">
        <f t="shared" si="7"/>
        <v>19714</v>
      </c>
      <c r="G40" s="42">
        <f t="shared" si="8"/>
        <v>10451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19424</v>
      </c>
      <c r="G41" s="42">
        <f t="shared" si="8"/>
        <v>13261</v>
      </c>
    </row>
    <row r="42" spans="1:9" x14ac:dyDescent="0.25">
      <c r="A42" s="42" t="str">
        <f t="shared" si="3"/>
        <v>BAHIA DE ALGECIRAS</v>
      </c>
      <c r="B42" s="41">
        <f t="shared" si="4"/>
        <v>128</v>
      </c>
      <c r="C42" s="41">
        <f t="shared" si="5"/>
        <v>0</v>
      </c>
      <c r="D42" s="41">
        <f t="shared" si="6"/>
        <v>12</v>
      </c>
      <c r="E42" s="42" t="str">
        <f t="shared" si="2"/>
        <v>SANTANDER</v>
      </c>
      <c r="F42" s="42">
        <f t="shared" si="7"/>
        <v>1390</v>
      </c>
      <c r="G42" s="42">
        <f t="shared" si="8"/>
        <v>0</v>
      </c>
    </row>
    <row r="43" spans="1:9" x14ac:dyDescent="0.25">
      <c r="A43" s="42" t="str">
        <f t="shared" si="3"/>
        <v>BAHIA DE CADIZ</v>
      </c>
      <c r="B43" s="41">
        <f t="shared" si="4"/>
        <v>698</v>
      </c>
      <c r="C43" s="41">
        <f t="shared" si="5"/>
        <v>3344</v>
      </c>
      <c r="D43" s="41">
        <f t="shared" si="6"/>
        <v>10</v>
      </c>
      <c r="E43" s="42" t="str">
        <f t="shared" si="2"/>
        <v>A CORUÑA</v>
      </c>
      <c r="F43" s="42">
        <f t="shared" si="7"/>
        <v>1261</v>
      </c>
      <c r="G43" s="42">
        <f t="shared" si="8"/>
        <v>538</v>
      </c>
    </row>
    <row r="44" spans="1:9" x14ac:dyDescent="0.25">
      <c r="A44" s="42" t="str">
        <f t="shared" si="3"/>
        <v>BALEARES</v>
      </c>
      <c r="B44" s="41">
        <f t="shared" si="4"/>
        <v>883</v>
      </c>
      <c r="C44" s="41">
        <f t="shared" si="5"/>
        <v>0</v>
      </c>
      <c r="D44" s="41">
        <f t="shared" si="6"/>
        <v>8</v>
      </c>
      <c r="E44" s="42" t="str">
        <f t="shared" si="2"/>
        <v>ALICANTE</v>
      </c>
      <c r="F44" s="42">
        <f t="shared" si="7"/>
        <v>902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19424</v>
      </c>
      <c r="C45" s="41">
        <f t="shared" si="5"/>
        <v>13261</v>
      </c>
      <c r="D45" s="41">
        <f t="shared" si="6"/>
        <v>4</v>
      </c>
      <c r="E45" s="42" t="str">
        <f t="shared" si="2"/>
        <v>BALEARES</v>
      </c>
      <c r="F45" s="42">
        <f t="shared" si="7"/>
        <v>883</v>
      </c>
      <c r="G45" s="42">
        <f t="shared" si="8"/>
        <v>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769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698</v>
      </c>
      <c r="G47" s="42">
        <f t="shared" si="8"/>
        <v>3344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MOTRIL</v>
      </c>
      <c r="F48" s="42">
        <f t="shared" si="7"/>
        <v>134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BAHIA DE ALGECIRAS</v>
      </c>
      <c r="F49" s="42">
        <f t="shared" si="7"/>
        <v>128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64344</v>
      </c>
      <c r="C53" s="41">
        <f t="shared" si="5"/>
        <v>35450</v>
      </c>
      <c r="D53" s="41">
        <f t="shared" si="6"/>
        <v>2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19714</v>
      </c>
      <c r="C54" s="41">
        <f t="shared" si="5"/>
        <v>10451</v>
      </c>
      <c r="D54" s="41">
        <f t="shared" si="6"/>
        <v>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134</v>
      </c>
      <c r="C57" s="41">
        <f t="shared" si="5"/>
        <v>0</v>
      </c>
      <c r="D57" s="41">
        <f t="shared" si="6"/>
        <v>11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68547</v>
      </c>
      <c r="C59" s="41">
        <f t="shared" si="5"/>
        <v>51182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1390</v>
      </c>
      <c r="C60" s="41">
        <f t="shared" si="5"/>
        <v>0</v>
      </c>
      <c r="D60" s="41">
        <f t="shared" si="6"/>
        <v>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0</v>
      </c>
      <c r="C63" s="41">
        <f t="shared" si="5"/>
        <v>2863</v>
      </c>
      <c r="D63" s="41">
        <f t="shared" si="6"/>
        <v>28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525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3654</v>
      </c>
      <c r="C8" s="12">
        <v>2591</v>
      </c>
      <c r="D8" s="12">
        <v>3654</v>
      </c>
      <c r="E8" s="12">
        <v>2591</v>
      </c>
      <c r="F8" s="13">
        <f t="shared" ref="F8:F35" si="0">((E8*100)/D8)-100</f>
        <v>-29.091406677613577</v>
      </c>
      <c r="G8" s="1"/>
      <c r="H8" s="1"/>
      <c r="I8" s="1"/>
    </row>
    <row r="9" spans="1:12" x14ac:dyDescent="0.25">
      <c r="A9" s="8" t="s">
        <v>43</v>
      </c>
      <c r="B9" s="9">
        <v>11862</v>
      </c>
      <c r="C9" s="9">
        <v>11716</v>
      </c>
      <c r="D9" s="9">
        <v>11862</v>
      </c>
      <c r="E9" s="9">
        <v>11716</v>
      </c>
      <c r="F9" s="10">
        <f t="shared" si="0"/>
        <v>-1.230821109425051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84316</v>
      </c>
      <c r="C11" s="9">
        <v>94744</v>
      </c>
      <c r="D11" s="9">
        <v>84316</v>
      </c>
      <c r="E11" s="9">
        <v>94744</v>
      </c>
      <c r="F11" s="10">
        <f t="shared" si="0"/>
        <v>12.367759381374825</v>
      </c>
      <c r="G11" s="1"/>
      <c r="H11" s="1"/>
      <c r="I11" s="1"/>
    </row>
    <row r="12" spans="1:12" x14ac:dyDescent="0.25">
      <c r="A12" s="11" t="s">
        <v>46</v>
      </c>
      <c r="B12" s="12">
        <v>984</v>
      </c>
      <c r="C12" s="12">
        <v>1010</v>
      </c>
      <c r="D12" s="12">
        <v>984</v>
      </c>
      <c r="E12" s="12">
        <v>1010</v>
      </c>
      <c r="F12" s="13">
        <f t="shared" si="0"/>
        <v>2.6422764227642261</v>
      </c>
      <c r="G12" s="1"/>
      <c r="H12" s="1"/>
      <c r="I12" s="1"/>
    </row>
    <row r="13" spans="1:12" x14ac:dyDescent="0.25">
      <c r="A13" s="8" t="s">
        <v>47</v>
      </c>
      <c r="B13" s="9">
        <v>26534</v>
      </c>
      <c r="C13" s="9">
        <v>26931</v>
      </c>
      <c r="D13" s="9">
        <v>26534</v>
      </c>
      <c r="E13" s="9">
        <v>26931</v>
      </c>
      <c r="F13" s="10">
        <f t="shared" si="0"/>
        <v>1.4961935629758045</v>
      </c>
      <c r="G13" s="1"/>
      <c r="H13" s="1"/>
      <c r="I13" s="1"/>
    </row>
    <row r="14" spans="1:12" x14ac:dyDescent="0.25">
      <c r="A14" s="11" t="s">
        <v>48</v>
      </c>
      <c r="B14" s="12">
        <v>9096</v>
      </c>
      <c r="C14" s="12">
        <v>10714</v>
      </c>
      <c r="D14" s="12">
        <v>9096</v>
      </c>
      <c r="E14" s="12">
        <v>10714</v>
      </c>
      <c r="F14" s="13">
        <f t="shared" si="0"/>
        <v>17.788038698328933</v>
      </c>
      <c r="G14" s="1"/>
      <c r="H14" s="1"/>
      <c r="I14" s="1"/>
    </row>
    <row r="15" spans="1:12" x14ac:dyDescent="0.25">
      <c r="A15" s="8" t="s">
        <v>49</v>
      </c>
      <c r="B15" s="9">
        <v>1635</v>
      </c>
      <c r="C15" s="9">
        <v>576</v>
      </c>
      <c r="D15" s="9">
        <v>1635</v>
      </c>
      <c r="E15" s="9">
        <v>576</v>
      </c>
      <c r="F15" s="10">
        <f t="shared" si="0"/>
        <v>-64.77064220183486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36832</v>
      </c>
      <c r="C18" s="12">
        <v>57474</v>
      </c>
      <c r="D18" s="12">
        <v>36832</v>
      </c>
      <c r="E18" s="12">
        <v>57474</v>
      </c>
      <c r="F18" s="13">
        <f t="shared" si="0"/>
        <v>56.043657688966107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20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6437</v>
      </c>
      <c r="C22" s="12">
        <v>10010</v>
      </c>
      <c r="D22" s="12">
        <v>6437</v>
      </c>
      <c r="E22" s="12">
        <v>10010</v>
      </c>
      <c r="F22" s="13">
        <f t="shared" si="0"/>
        <v>55.507223862047539</v>
      </c>
      <c r="G22" s="1"/>
      <c r="H22" s="1"/>
      <c r="I22" s="1"/>
    </row>
    <row r="23" spans="1:9" x14ac:dyDescent="0.25">
      <c r="A23" s="8" t="s">
        <v>57</v>
      </c>
      <c r="B23" s="9">
        <v>3096</v>
      </c>
      <c r="C23" s="9">
        <v>2886</v>
      </c>
      <c r="D23" s="9">
        <v>3096</v>
      </c>
      <c r="E23" s="9">
        <v>2886</v>
      </c>
      <c r="F23" s="10">
        <f t="shared" si="0"/>
        <v>-6.7829457364341152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5260</v>
      </c>
      <c r="C25" s="9">
        <v>5912</v>
      </c>
      <c r="D25" s="9">
        <v>5260</v>
      </c>
      <c r="E25" s="9">
        <v>5912</v>
      </c>
      <c r="F25" s="10">
        <f t="shared" si="0"/>
        <v>12.395437262357419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42268</v>
      </c>
      <c r="C28" s="12">
        <v>46430</v>
      </c>
      <c r="D28" s="12">
        <v>42268</v>
      </c>
      <c r="E28" s="12">
        <v>46430</v>
      </c>
      <c r="F28" s="13">
        <f t="shared" si="0"/>
        <v>9.8466925333585635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3718</v>
      </c>
      <c r="C32" s="12">
        <v>5777</v>
      </c>
      <c r="D32" s="12">
        <v>3718</v>
      </c>
      <c r="E32" s="12">
        <v>5777</v>
      </c>
      <c r="F32" s="13">
        <f t="shared" si="0"/>
        <v>55.37923614846693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235712</v>
      </c>
      <c r="C35" s="15">
        <f t="shared" ref="C35:E35" si="1">SUM(C7:C34)</f>
        <v>276771</v>
      </c>
      <c r="D35" s="15">
        <f t="shared" si="1"/>
        <v>235712</v>
      </c>
      <c r="E35" s="15">
        <f t="shared" si="1"/>
        <v>276771</v>
      </c>
      <c r="F35" s="16">
        <f t="shared" si="0"/>
        <v>17.419138609828948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94744</v>
      </c>
      <c r="G38" s="42">
        <f>LOOKUP(E38,$A$38:$A$65,$C$38:$C$65)</f>
        <v>84316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2591</v>
      </c>
      <c r="C39" s="41">
        <f t="shared" ref="C39:C65" si="5">D8</f>
        <v>3654</v>
      </c>
      <c r="D39" s="41">
        <f t="shared" ref="D39:D65" si="6">_xlfn.RANK.EQ(B39,$B$38:$B$65)+COUNTIF($B$38:$B$65,B39)-1</f>
        <v>11</v>
      </c>
      <c r="E39" s="42" t="str">
        <f t="shared" si="2"/>
        <v>CEUTA</v>
      </c>
      <c r="F39" s="42">
        <f t="shared" ref="F39:F54" si="7">LOOKUP(E39,$A$38:$A$65,$B$38:$B$65)</f>
        <v>57474</v>
      </c>
      <c r="G39" s="42">
        <f t="shared" ref="G39:G65" si="8">LOOKUP(E39,$A$38:$A$65,$C$38:$C$65)</f>
        <v>36832</v>
      </c>
    </row>
    <row r="40" spans="1:9" x14ac:dyDescent="0.25">
      <c r="A40" s="42" t="str">
        <f t="shared" si="3"/>
        <v>ALMERIA</v>
      </c>
      <c r="B40" s="41">
        <f t="shared" si="4"/>
        <v>11716</v>
      </c>
      <c r="C40" s="41">
        <f t="shared" si="5"/>
        <v>11862</v>
      </c>
      <c r="D40" s="41">
        <f t="shared" si="6"/>
        <v>5</v>
      </c>
      <c r="E40" s="42" t="str">
        <f t="shared" si="2"/>
        <v>SANTA CRUZ DE TENERIFE</v>
      </c>
      <c r="F40" s="42">
        <f t="shared" si="7"/>
        <v>46430</v>
      </c>
      <c r="G40" s="42">
        <f t="shared" si="8"/>
        <v>42268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26931</v>
      </c>
      <c r="G41" s="42">
        <f t="shared" si="8"/>
        <v>26534</v>
      </c>
    </row>
    <row r="42" spans="1:9" x14ac:dyDescent="0.25">
      <c r="A42" s="42" t="str">
        <f t="shared" si="3"/>
        <v>BAHIA DE ALGECIRAS</v>
      </c>
      <c r="B42" s="41">
        <f t="shared" si="4"/>
        <v>94744</v>
      </c>
      <c r="C42" s="41">
        <f t="shared" si="5"/>
        <v>84316</v>
      </c>
      <c r="D42" s="41">
        <f t="shared" si="6"/>
        <v>1</v>
      </c>
      <c r="E42" s="42" t="str">
        <f t="shared" si="2"/>
        <v>ALMERIA</v>
      </c>
      <c r="F42" s="42">
        <f t="shared" si="7"/>
        <v>11716</v>
      </c>
      <c r="G42" s="42">
        <f t="shared" si="8"/>
        <v>11862</v>
      </c>
    </row>
    <row r="43" spans="1:9" x14ac:dyDescent="0.25">
      <c r="A43" s="42" t="str">
        <f t="shared" si="3"/>
        <v>BAHIA DE CADIZ</v>
      </c>
      <c r="B43" s="41">
        <f t="shared" si="4"/>
        <v>1010</v>
      </c>
      <c r="C43" s="41">
        <f t="shared" si="5"/>
        <v>984</v>
      </c>
      <c r="D43" s="41">
        <f t="shared" si="6"/>
        <v>12</v>
      </c>
      <c r="E43" s="42" t="str">
        <f t="shared" si="2"/>
        <v>BARCELONA</v>
      </c>
      <c r="F43" s="42">
        <f t="shared" si="7"/>
        <v>10714</v>
      </c>
      <c r="G43" s="42">
        <f t="shared" si="8"/>
        <v>9096</v>
      </c>
    </row>
    <row r="44" spans="1:9" x14ac:dyDescent="0.25">
      <c r="A44" s="42" t="str">
        <f t="shared" si="3"/>
        <v>BALEARES</v>
      </c>
      <c r="B44" s="41">
        <f t="shared" si="4"/>
        <v>26931</v>
      </c>
      <c r="C44" s="41">
        <f t="shared" si="5"/>
        <v>26534</v>
      </c>
      <c r="D44" s="41">
        <f t="shared" si="6"/>
        <v>4</v>
      </c>
      <c r="E44" s="42" t="str">
        <f t="shared" si="2"/>
        <v>LAS PALMAS</v>
      </c>
      <c r="F44" s="42">
        <f t="shared" si="7"/>
        <v>10010</v>
      </c>
      <c r="G44" s="42">
        <f t="shared" si="8"/>
        <v>6437</v>
      </c>
    </row>
    <row r="45" spans="1:9" x14ac:dyDescent="0.25">
      <c r="A45" s="42" t="str">
        <f t="shared" si="3"/>
        <v>BARCELONA</v>
      </c>
      <c r="B45" s="41">
        <f t="shared" si="4"/>
        <v>10714</v>
      </c>
      <c r="C45" s="41">
        <f t="shared" si="5"/>
        <v>9096</v>
      </c>
      <c r="D45" s="41">
        <f t="shared" si="6"/>
        <v>6</v>
      </c>
      <c r="E45" s="42" t="str">
        <f t="shared" si="2"/>
        <v>MELILLA</v>
      </c>
      <c r="F45" s="42">
        <f t="shared" si="7"/>
        <v>5912</v>
      </c>
      <c r="G45" s="42">
        <f t="shared" si="8"/>
        <v>5260</v>
      </c>
    </row>
    <row r="46" spans="1:9" x14ac:dyDescent="0.25">
      <c r="A46" s="42" t="str">
        <f t="shared" si="3"/>
        <v>BILBAO</v>
      </c>
      <c r="B46" s="41">
        <f t="shared" si="4"/>
        <v>576</v>
      </c>
      <c r="C46" s="41">
        <f t="shared" si="5"/>
        <v>1635</v>
      </c>
      <c r="D46" s="41">
        <f t="shared" si="6"/>
        <v>13</v>
      </c>
      <c r="E46" s="42" t="str">
        <f t="shared" si="2"/>
        <v>VALENCIA</v>
      </c>
      <c r="F46" s="42">
        <f t="shared" si="7"/>
        <v>5777</v>
      </c>
      <c r="G46" s="42">
        <f t="shared" si="8"/>
        <v>3718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MALAGA</v>
      </c>
      <c r="F47" s="42">
        <f t="shared" si="7"/>
        <v>2886</v>
      </c>
      <c r="G47" s="42">
        <f t="shared" si="8"/>
        <v>3096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2591</v>
      </c>
      <c r="G48" s="42">
        <f t="shared" si="8"/>
        <v>3654</v>
      </c>
    </row>
    <row r="49" spans="1:7" x14ac:dyDescent="0.25">
      <c r="A49" s="42" t="str">
        <f t="shared" si="3"/>
        <v>CEUTA</v>
      </c>
      <c r="B49" s="41">
        <f t="shared" si="4"/>
        <v>57474</v>
      </c>
      <c r="C49" s="41">
        <f t="shared" si="5"/>
        <v>36832</v>
      </c>
      <c r="D49" s="41">
        <f t="shared" si="6"/>
        <v>2</v>
      </c>
      <c r="E49" s="42" t="str">
        <f t="shared" si="2"/>
        <v>BAHIA DE CADIZ</v>
      </c>
      <c r="F49" s="42">
        <f t="shared" si="7"/>
        <v>1010</v>
      </c>
      <c r="G49" s="42">
        <f t="shared" si="8"/>
        <v>984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576</v>
      </c>
      <c r="G50" s="42">
        <f t="shared" si="8"/>
        <v>1635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10010</v>
      </c>
      <c r="C53" s="41">
        <f t="shared" si="5"/>
        <v>6437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2886</v>
      </c>
      <c r="C54" s="41">
        <f t="shared" si="5"/>
        <v>3096</v>
      </c>
      <c r="D54" s="41">
        <f t="shared" si="6"/>
        <v>10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5912</v>
      </c>
      <c r="C56" s="41">
        <f t="shared" si="5"/>
        <v>5260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46430</v>
      </c>
      <c r="C59" s="41">
        <f t="shared" si="5"/>
        <v>42268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5777</v>
      </c>
      <c r="C63" s="41">
        <f t="shared" si="5"/>
        <v>3718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123</v>
      </c>
      <c r="C7" s="9">
        <v>119</v>
      </c>
      <c r="D7" s="9">
        <v>123</v>
      </c>
      <c r="E7" s="9">
        <v>119</v>
      </c>
      <c r="F7" s="10">
        <f>((E7*100)/D7)-100</f>
        <v>-3.2520325203252014</v>
      </c>
      <c r="G7" s="1"/>
      <c r="H7" s="1"/>
      <c r="I7" s="1"/>
    </row>
    <row r="8" spans="1:12" x14ac:dyDescent="0.25">
      <c r="A8" s="11" t="s">
        <v>42</v>
      </c>
      <c r="B8" s="12">
        <v>107</v>
      </c>
      <c r="C8" s="12">
        <v>74</v>
      </c>
      <c r="D8" s="12">
        <v>107</v>
      </c>
      <c r="E8" s="12">
        <v>74</v>
      </c>
      <c r="F8" s="13">
        <f t="shared" ref="F8:F35" si="0">((E8*100)/D8)-100</f>
        <v>-30.841121495327101</v>
      </c>
      <c r="G8" s="1"/>
      <c r="H8" s="1"/>
      <c r="I8" s="1"/>
    </row>
    <row r="9" spans="1:12" x14ac:dyDescent="0.25">
      <c r="A9" s="8" t="s">
        <v>43</v>
      </c>
      <c r="B9" s="9">
        <v>167</v>
      </c>
      <c r="C9" s="9">
        <v>187</v>
      </c>
      <c r="D9" s="9">
        <v>167</v>
      </c>
      <c r="E9" s="9">
        <v>187</v>
      </c>
      <c r="F9" s="10">
        <f t="shared" si="0"/>
        <v>11.976047904191617</v>
      </c>
      <c r="G9" s="1"/>
      <c r="H9" s="1"/>
      <c r="I9" s="1"/>
    </row>
    <row r="10" spans="1:12" x14ac:dyDescent="0.25">
      <c r="A10" s="11" t="s">
        <v>44</v>
      </c>
      <c r="B10" s="12">
        <v>77</v>
      </c>
      <c r="C10" s="12">
        <v>73</v>
      </c>
      <c r="D10" s="12">
        <v>77</v>
      </c>
      <c r="E10" s="12">
        <v>73</v>
      </c>
      <c r="F10" s="13">
        <f t="shared" si="0"/>
        <v>-5.1948051948051983</v>
      </c>
      <c r="G10" s="1"/>
      <c r="H10" s="1"/>
      <c r="I10" s="1"/>
    </row>
    <row r="11" spans="1:12" x14ac:dyDescent="0.25">
      <c r="A11" s="8" t="s">
        <v>45</v>
      </c>
      <c r="B11" s="9">
        <v>1980</v>
      </c>
      <c r="C11" s="9">
        <v>2115</v>
      </c>
      <c r="D11" s="9">
        <v>1980</v>
      </c>
      <c r="E11" s="9">
        <v>2115</v>
      </c>
      <c r="F11" s="10">
        <f t="shared" si="0"/>
        <v>6.818181818181813</v>
      </c>
      <c r="G11" s="1"/>
      <c r="H11" s="1"/>
      <c r="I11" s="1"/>
    </row>
    <row r="12" spans="1:12" x14ac:dyDescent="0.25">
      <c r="A12" s="11" t="s">
        <v>46</v>
      </c>
      <c r="B12" s="12">
        <v>124</v>
      </c>
      <c r="C12" s="12">
        <v>143</v>
      </c>
      <c r="D12" s="12">
        <v>124</v>
      </c>
      <c r="E12" s="12">
        <v>143</v>
      </c>
      <c r="F12" s="13">
        <f t="shared" si="0"/>
        <v>15.322580645161295</v>
      </c>
      <c r="G12" s="1"/>
      <c r="H12" s="1"/>
      <c r="I12" s="1"/>
    </row>
    <row r="13" spans="1:12" x14ac:dyDescent="0.25">
      <c r="A13" s="8" t="s">
        <v>47</v>
      </c>
      <c r="B13" s="9">
        <v>664</v>
      </c>
      <c r="C13" s="9">
        <v>697</v>
      </c>
      <c r="D13" s="9">
        <v>664</v>
      </c>
      <c r="E13" s="9">
        <v>697</v>
      </c>
      <c r="F13" s="10">
        <f t="shared" si="0"/>
        <v>4.9698795180722897</v>
      </c>
      <c r="G13" s="1"/>
      <c r="H13" s="1"/>
      <c r="I13" s="1"/>
    </row>
    <row r="14" spans="1:12" x14ac:dyDescent="0.25">
      <c r="A14" s="11" t="s">
        <v>48</v>
      </c>
      <c r="B14" s="12">
        <v>670</v>
      </c>
      <c r="C14" s="12">
        <v>723</v>
      </c>
      <c r="D14" s="12">
        <v>670</v>
      </c>
      <c r="E14" s="12">
        <v>723</v>
      </c>
      <c r="F14" s="13">
        <f t="shared" si="0"/>
        <v>7.9104477611940354</v>
      </c>
      <c r="G14" s="1"/>
      <c r="H14" s="1"/>
      <c r="I14" s="1"/>
    </row>
    <row r="15" spans="1:12" x14ac:dyDescent="0.25">
      <c r="A15" s="8" t="s">
        <v>49</v>
      </c>
      <c r="B15" s="9">
        <v>262</v>
      </c>
      <c r="C15" s="9">
        <v>289</v>
      </c>
      <c r="D15" s="9">
        <v>262</v>
      </c>
      <c r="E15" s="9">
        <v>289</v>
      </c>
      <c r="F15" s="10">
        <f t="shared" si="0"/>
        <v>10.305343511450388</v>
      </c>
      <c r="G15" s="1"/>
      <c r="H15" s="1"/>
      <c r="I15" s="1"/>
    </row>
    <row r="16" spans="1:12" x14ac:dyDescent="0.25">
      <c r="A16" s="11" t="s">
        <v>50</v>
      </c>
      <c r="B16" s="12">
        <v>121</v>
      </c>
      <c r="C16" s="12">
        <v>127</v>
      </c>
      <c r="D16" s="12">
        <v>121</v>
      </c>
      <c r="E16" s="12">
        <v>127</v>
      </c>
      <c r="F16" s="13">
        <f t="shared" si="0"/>
        <v>4.9586776859504198</v>
      </c>
      <c r="G16" s="1"/>
      <c r="H16" s="1"/>
      <c r="I16" s="1"/>
    </row>
    <row r="17" spans="1:9" x14ac:dyDescent="0.25">
      <c r="A17" s="8" t="s">
        <v>51</v>
      </c>
      <c r="B17" s="9">
        <v>125</v>
      </c>
      <c r="C17" s="9">
        <v>118</v>
      </c>
      <c r="D17" s="9">
        <v>125</v>
      </c>
      <c r="E17" s="9">
        <v>118</v>
      </c>
      <c r="F17" s="10">
        <f t="shared" si="0"/>
        <v>-5.5999999999999943</v>
      </c>
      <c r="G17" s="1"/>
      <c r="H17" s="1"/>
      <c r="I17" s="1"/>
    </row>
    <row r="18" spans="1:9" x14ac:dyDescent="0.25">
      <c r="A18" s="11" t="s">
        <v>52</v>
      </c>
      <c r="B18" s="12">
        <v>1081</v>
      </c>
      <c r="C18" s="12">
        <v>1214</v>
      </c>
      <c r="D18" s="12">
        <v>1081</v>
      </c>
      <c r="E18" s="12">
        <v>1214</v>
      </c>
      <c r="F18" s="13">
        <f t="shared" si="0"/>
        <v>12.303422756706752</v>
      </c>
      <c r="G18" s="1"/>
      <c r="H18" s="1"/>
      <c r="I18" s="1"/>
    </row>
    <row r="19" spans="1:9" x14ac:dyDescent="0.25">
      <c r="A19" s="8" t="s">
        <v>53</v>
      </c>
      <c r="B19" s="9">
        <v>98</v>
      </c>
      <c r="C19" s="9">
        <v>90</v>
      </c>
      <c r="D19" s="9">
        <v>98</v>
      </c>
      <c r="E19" s="9">
        <v>90</v>
      </c>
      <c r="F19" s="10">
        <f t="shared" si="0"/>
        <v>-8.1632653061224545</v>
      </c>
      <c r="G19" s="1"/>
      <c r="H19" s="1"/>
      <c r="I19" s="1"/>
    </row>
    <row r="20" spans="1:9" x14ac:dyDescent="0.25">
      <c r="A20" s="11" t="s">
        <v>54</v>
      </c>
      <c r="B20" s="12">
        <v>85</v>
      </c>
      <c r="C20" s="12">
        <v>93</v>
      </c>
      <c r="D20" s="12">
        <v>85</v>
      </c>
      <c r="E20" s="12">
        <v>93</v>
      </c>
      <c r="F20" s="13">
        <f t="shared" si="0"/>
        <v>9.4117647058823479</v>
      </c>
      <c r="G20" s="1"/>
      <c r="H20" s="1"/>
      <c r="I20" s="1"/>
    </row>
    <row r="21" spans="1:9" x14ac:dyDescent="0.25">
      <c r="A21" s="8" t="s">
        <v>55</v>
      </c>
      <c r="B21" s="9">
        <v>74</v>
      </c>
      <c r="C21" s="9">
        <v>112</v>
      </c>
      <c r="D21" s="9">
        <v>74</v>
      </c>
      <c r="E21" s="9">
        <v>112</v>
      </c>
      <c r="F21" s="10">
        <f t="shared" si="0"/>
        <v>51.351351351351354</v>
      </c>
      <c r="G21" s="1"/>
      <c r="H21" s="1"/>
      <c r="I21" s="1"/>
    </row>
    <row r="22" spans="1:9" x14ac:dyDescent="0.25">
      <c r="A22" s="11" t="s">
        <v>56</v>
      </c>
      <c r="B22" s="12">
        <v>898</v>
      </c>
      <c r="C22" s="12">
        <v>975</v>
      </c>
      <c r="D22" s="12">
        <v>898</v>
      </c>
      <c r="E22" s="12">
        <v>975</v>
      </c>
      <c r="F22" s="13">
        <f t="shared" si="0"/>
        <v>8.574610244988861</v>
      </c>
      <c r="G22" s="1"/>
      <c r="H22" s="1"/>
      <c r="I22" s="1"/>
    </row>
    <row r="23" spans="1:9" x14ac:dyDescent="0.25">
      <c r="A23" s="8" t="s">
        <v>57</v>
      </c>
      <c r="B23" s="9">
        <v>120</v>
      </c>
      <c r="C23" s="9">
        <v>137</v>
      </c>
      <c r="D23" s="9">
        <v>120</v>
      </c>
      <c r="E23" s="9">
        <v>137</v>
      </c>
      <c r="F23" s="10">
        <f t="shared" si="0"/>
        <v>14.166666666666671</v>
      </c>
      <c r="G23" s="1"/>
      <c r="H23" s="1"/>
      <c r="I23" s="1"/>
    </row>
    <row r="24" spans="1:9" x14ac:dyDescent="0.25">
      <c r="A24" s="11" t="s">
        <v>58</v>
      </c>
      <c r="B24" s="12">
        <v>77</v>
      </c>
      <c r="C24" s="12">
        <v>83</v>
      </c>
      <c r="D24" s="12">
        <v>77</v>
      </c>
      <c r="E24" s="12">
        <v>83</v>
      </c>
      <c r="F24" s="13">
        <f t="shared" si="0"/>
        <v>7.7922077922077904</v>
      </c>
      <c r="G24" s="1"/>
      <c r="H24" s="1"/>
      <c r="I24" s="1"/>
    </row>
    <row r="25" spans="1:9" x14ac:dyDescent="0.25">
      <c r="A25" s="8" t="s">
        <v>59</v>
      </c>
      <c r="B25" s="9">
        <v>91</v>
      </c>
      <c r="C25" s="9">
        <v>86</v>
      </c>
      <c r="D25" s="9">
        <v>91</v>
      </c>
      <c r="E25" s="9">
        <v>86</v>
      </c>
      <c r="F25" s="10">
        <f t="shared" si="0"/>
        <v>-5.4945054945054892</v>
      </c>
      <c r="G25" s="1"/>
      <c r="H25" s="1"/>
      <c r="I25" s="1"/>
    </row>
    <row r="26" spans="1:9" x14ac:dyDescent="0.25">
      <c r="A26" s="11" t="s">
        <v>60</v>
      </c>
      <c r="B26" s="12">
        <v>31</v>
      </c>
      <c r="C26" s="12">
        <v>36</v>
      </c>
      <c r="D26" s="12">
        <v>31</v>
      </c>
      <c r="E26" s="12">
        <v>36</v>
      </c>
      <c r="F26" s="13">
        <f t="shared" si="0"/>
        <v>16.129032258064512</v>
      </c>
      <c r="G26" s="1"/>
      <c r="H26" s="1"/>
      <c r="I26" s="1"/>
    </row>
    <row r="27" spans="1:9" x14ac:dyDescent="0.25">
      <c r="A27" s="8" t="s">
        <v>61</v>
      </c>
      <c r="B27" s="9">
        <v>63</v>
      </c>
      <c r="C27" s="9">
        <v>96</v>
      </c>
      <c r="D27" s="9">
        <v>63</v>
      </c>
      <c r="E27" s="9">
        <v>96</v>
      </c>
      <c r="F27" s="10">
        <f t="shared" si="0"/>
        <v>52.38095238095238</v>
      </c>
      <c r="G27" s="1"/>
      <c r="H27" s="1"/>
      <c r="I27" s="1"/>
    </row>
    <row r="28" spans="1:9" x14ac:dyDescent="0.25">
      <c r="A28" s="11" t="s">
        <v>62</v>
      </c>
      <c r="B28" s="12">
        <v>1466</v>
      </c>
      <c r="C28" s="12">
        <v>1520</v>
      </c>
      <c r="D28" s="12">
        <v>1466</v>
      </c>
      <c r="E28" s="12">
        <v>1520</v>
      </c>
      <c r="F28" s="13">
        <f t="shared" si="0"/>
        <v>3.6834924965893521</v>
      </c>
      <c r="G28" s="1"/>
      <c r="H28" s="1"/>
      <c r="I28" s="1"/>
    </row>
    <row r="29" spans="1:9" x14ac:dyDescent="0.25">
      <c r="A29" s="8" t="s">
        <v>63</v>
      </c>
      <c r="B29" s="9">
        <v>123</v>
      </c>
      <c r="C29" s="9">
        <v>116</v>
      </c>
      <c r="D29" s="9">
        <v>123</v>
      </c>
      <c r="E29" s="9">
        <v>116</v>
      </c>
      <c r="F29" s="10">
        <f t="shared" si="0"/>
        <v>-5.6910569105691025</v>
      </c>
      <c r="G29" s="1"/>
      <c r="H29" s="1"/>
      <c r="I29" s="1"/>
    </row>
    <row r="30" spans="1:9" x14ac:dyDescent="0.25">
      <c r="A30" s="11" t="s">
        <v>64</v>
      </c>
      <c r="B30" s="12">
        <v>115</v>
      </c>
      <c r="C30" s="12">
        <v>87</v>
      </c>
      <c r="D30" s="12">
        <v>115</v>
      </c>
      <c r="E30" s="12">
        <v>87</v>
      </c>
      <c r="F30" s="13">
        <f t="shared" si="0"/>
        <v>-24.347826086956516</v>
      </c>
      <c r="G30" s="1"/>
      <c r="H30" s="1"/>
      <c r="I30" s="1"/>
    </row>
    <row r="31" spans="1:9" x14ac:dyDescent="0.25">
      <c r="A31" s="8" t="s">
        <v>65</v>
      </c>
      <c r="B31" s="9">
        <v>247</v>
      </c>
      <c r="C31" s="9">
        <v>241</v>
      </c>
      <c r="D31" s="9">
        <v>247</v>
      </c>
      <c r="E31" s="9">
        <v>241</v>
      </c>
      <c r="F31" s="10">
        <f t="shared" si="0"/>
        <v>-2.4291497975708438</v>
      </c>
      <c r="G31" s="1"/>
      <c r="H31" s="1"/>
      <c r="I31" s="1"/>
    </row>
    <row r="32" spans="1:9" x14ac:dyDescent="0.25">
      <c r="A32" s="11" t="s">
        <v>66</v>
      </c>
      <c r="B32" s="12">
        <v>514</v>
      </c>
      <c r="C32" s="12">
        <v>579</v>
      </c>
      <c r="D32" s="12">
        <v>514</v>
      </c>
      <c r="E32" s="12">
        <v>579</v>
      </c>
      <c r="F32" s="13">
        <f t="shared" si="0"/>
        <v>12.645914396887164</v>
      </c>
      <c r="G32" s="1"/>
      <c r="H32" s="1"/>
      <c r="I32" s="1"/>
    </row>
    <row r="33" spans="1:9" x14ac:dyDescent="0.25">
      <c r="A33" s="8" t="s">
        <v>67</v>
      </c>
      <c r="B33" s="9">
        <v>225</v>
      </c>
      <c r="C33" s="9">
        <v>223</v>
      </c>
      <c r="D33" s="9">
        <v>225</v>
      </c>
      <c r="E33" s="9">
        <v>223</v>
      </c>
      <c r="F33" s="10">
        <f t="shared" si="0"/>
        <v>-0.88888888888888573</v>
      </c>
      <c r="G33" s="1"/>
      <c r="H33" s="1"/>
      <c r="I33" s="1"/>
    </row>
    <row r="34" spans="1:9" x14ac:dyDescent="0.25">
      <c r="A34" s="11" t="s">
        <v>68</v>
      </c>
      <c r="B34" s="12">
        <v>25</v>
      </c>
      <c r="C34" s="12">
        <v>26</v>
      </c>
      <c r="D34" s="12">
        <v>25</v>
      </c>
      <c r="E34" s="12">
        <v>26</v>
      </c>
      <c r="F34" s="13">
        <f t="shared" si="0"/>
        <v>4</v>
      </c>
      <c r="G34" s="1"/>
      <c r="H34" s="1"/>
      <c r="I34" s="1"/>
    </row>
    <row r="35" spans="1:9" x14ac:dyDescent="0.25">
      <c r="A35" s="14" t="s">
        <v>69</v>
      </c>
      <c r="B35" s="15">
        <f>SUM(B7:B34)</f>
        <v>9753</v>
      </c>
      <c r="C35" s="15">
        <f t="shared" ref="C35:E35" si="1">SUM(C7:C34)</f>
        <v>10379</v>
      </c>
      <c r="D35" s="15">
        <f t="shared" si="1"/>
        <v>9753</v>
      </c>
      <c r="E35" s="15">
        <f t="shared" si="1"/>
        <v>10379</v>
      </c>
      <c r="F35" s="16">
        <f t="shared" si="0"/>
        <v>6.4185378857787327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119</v>
      </c>
      <c r="C38" s="41">
        <f>D7</f>
        <v>123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2115</v>
      </c>
      <c r="G38" s="42">
        <f>LOOKUP(E38,$A$38:$A$65,$C$38:$C$65)</f>
        <v>1980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</v>
      </c>
      <c r="C39" s="41">
        <f t="shared" ref="C39:C65" si="5">D8</f>
        <v>107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1520</v>
      </c>
      <c r="G39" s="42">
        <f t="shared" ref="G39:G65" si="8">LOOKUP(E39,$A$38:$A$65,$C$38:$C$65)</f>
        <v>1466</v>
      </c>
    </row>
    <row r="40" spans="1:9" x14ac:dyDescent="0.25">
      <c r="A40" s="42" t="str">
        <f t="shared" si="3"/>
        <v>ALMERIA</v>
      </c>
      <c r="B40" s="41">
        <f t="shared" si="4"/>
        <v>187</v>
      </c>
      <c r="C40" s="41">
        <f t="shared" si="5"/>
        <v>167</v>
      </c>
      <c r="D40" s="41">
        <f t="shared" si="6"/>
        <v>11</v>
      </c>
      <c r="E40" s="42" t="str">
        <f t="shared" si="2"/>
        <v>CEUTA</v>
      </c>
      <c r="F40" s="42">
        <f t="shared" si="7"/>
        <v>1214</v>
      </c>
      <c r="G40" s="42">
        <f t="shared" si="8"/>
        <v>1081</v>
      </c>
    </row>
    <row r="41" spans="1:9" x14ac:dyDescent="0.25">
      <c r="A41" s="42" t="str">
        <f t="shared" si="3"/>
        <v>AVILES</v>
      </c>
      <c r="B41" s="41">
        <f t="shared" si="4"/>
        <v>73</v>
      </c>
      <c r="C41" s="41">
        <f t="shared" si="5"/>
        <v>77</v>
      </c>
      <c r="D41" s="41">
        <f t="shared" si="6"/>
        <v>26</v>
      </c>
      <c r="E41" s="42" t="str">
        <f t="shared" si="2"/>
        <v>LAS PALMAS</v>
      </c>
      <c r="F41" s="42">
        <f t="shared" si="7"/>
        <v>975</v>
      </c>
      <c r="G41" s="42">
        <f t="shared" si="8"/>
        <v>898</v>
      </c>
    </row>
    <row r="42" spans="1:9" x14ac:dyDescent="0.25">
      <c r="A42" s="42" t="str">
        <f t="shared" si="3"/>
        <v>BAHIA DE ALGECIRAS</v>
      </c>
      <c r="B42" s="41">
        <f t="shared" si="4"/>
        <v>2115</v>
      </c>
      <c r="C42" s="41">
        <f t="shared" si="5"/>
        <v>1980</v>
      </c>
      <c r="D42" s="41">
        <f t="shared" si="6"/>
        <v>1</v>
      </c>
      <c r="E42" s="42" t="str">
        <f t="shared" si="2"/>
        <v>BARCELONA</v>
      </c>
      <c r="F42" s="42">
        <f t="shared" si="7"/>
        <v>723</v>
      </c>
      <c r="G42" s="42">
        <f t="shared" si="8"/>
        <v>670</v>
      </c>
    </row>
    <row r="43" spans="1:9" x14ac:dyDescent="0.25">
      <c r="A43" s="42" t="str">
        <f t="shared" si="3"/>
        <v>BAHIA DE CADIZ</v>
      </c>
      <c r="B43" s="41">
        <f t="shared" si="4"/>
        <v>143</v>
      </c>
      <c r="C43" s="41">
        <f t="shared" si="5"/>
        <v>124</v>
      </c>
      <c r="D43" s="41">
        <f t="shared" si="6"/>
        <v>12</v>
      </c>
      <c r="E43" s="42" t="str">
        <f t="shared" si="2"/>
        <v>BALEARES</v>
      </c>
      <c r="F43" s="42">
        <f t="shared" si="7"/>
        <v>697</v>
      </c>
      <c r="G43" s="42">
        <f t="shared" si="8"/>
        <v>664</v>
      </c>
    </row>
    <row r="44" spans="1:9" x14ac:dyDescent="0.25">
      <c r="A44" s="42" t="str">
        <f t="shared" si="3"/>
        <v>BALEARES</v>
      </c>
      <c r="B44" s="41">
        <f t="shared" si="4"/>
        <v>697</v>
      </c>
      <c r="C44" s="41">
        <f t="shared" si="5"/>
        <v>664</v>
      </c>
      <c r="D44" s="41">
        <f t="shared" si="6"/>
        <v>6</v>
      </c>
      <c r="E44" s="42" t="str">
        <f t="shared" si="2"/>
        <v>VALENCIA</v>
      </c>
      <c r="F44" s="42">
        <f t="shared" si="7"/>
        <v>579</v>
      </c>
      <c r="G44" s="42">
        <f t="shared" si="8"/>
        <v>514</v>
      </c>
    </row>
    <row r="45" spans="1:9" x14ac:dyDescent="0.25">
      <c r="A45" s="42" t="str">
        <f t="shared" si="3"/>
        <v>BARCELONA</v>
      </c>
      <c r="B45" s="41">
        <f t="shared" si="4"/>
        <v>723</v>
      </c>
      <c r="C45" s="41">
        <f t="shared" si="5"/>
        <v>670</v>
      </c>
      <c r="D45" s="41">
        <f t="shared" si="6"/>
        <v>5</v>
      </c>
      <c r="E45" s="42" t="str">
        <f t="shared" si="2"/>
        <v>BILBAO</v>
      </c>
      <c r="F45" s="42">
        <f t="shared" si="7"/>
        <v>289</v>
      </c>
      <c r="G45" s="42">
        <f t="shared" si="8"/>
        <v>262</v>
      </c>
    </row>
    <row r="46" spans="1:9" x14ac:dyDescent="0.25">
      <c r="A46" s="42" t="str">
        <f t="shared" si="3"/>
        <v>BILBAO</v>
      </c>
      <c r="B46" s="41">
        <f t="shared" si="4"/>
        <v>289</v>
      </c>
      <c r="C46" s="41">
        <f t="shared" si="5"/>
        <v>262</v>
      </c>
      <c r="D46" s="41">
        <f t="shared" si="6"/>
        <v>8</v>
      </c>
      <c r="E46" s="42" t="str">
        <f t="shared" si="2"/>
        <v>TARRAGONA</v>
      </c>
      <c r="F46" s="42">
        <f t="shared" si="7"/>
        <v>241</v>
      </c>
      <c r="G46" s="42">
        <f t="shared" si="8"/>
        <v>247</v>
      </c>
    </row>
    <row r="47" spans="1:9" x14ac:dyDescent="0.25">
      <c r="A47" s="42" t="str">
        <f t="shared" si="3"/>
        <v>CARTAGENA</v>
      </c>
      <c r="B47" s="41">
        <f t="shared" si="4"/>
        <v>127</v>
      </c>
      <c r="C47" s="41">
        <f t="shared" si="5"/>
        <v>121</v>
      </c>
      <c r="D47" s="41">
        <f t="shared" si="6"/>
        <v>14</v>
      </c>
      <c r="E47" s="42" t="str">
        <f t="shared" si="2"/>
        <v>VIGO</v>
      </c>
      <c r="F47" s="42">
        <f t="shared" si="7"/>
        <v>223</v>
      </c>
      <c r="G47" s="42">
        <f t="shared" si="8"/>
        <v>225</v>
      </c>
    </row>
    <row r="48" spans="1:9" x14ac:dyDescent="0.25">
      <c r="A48" s="42" t="str">
        <f t="shared" si="3"/>
        <v>CASTELLON</v>
      </c>
      <c r="B48" s="41">
        <f t="shared" si="4"/>
        <v>118</v>
      </c>
      <c r="C48" s="41">
        <f t="shared" si="5"/>
        <v>125</v>
      </c>
      <c r="D48" s="41">
        <f t="shared" si="6"/>
        <v>16</v>
      </c>
      <c r="E48" s="42" t="str">
        <f t="shared" si="2"/>
        <v>ALMERIA</v>
      </c>
      <c r="F48" s="42">
        <f t="shared" si="7"/>
        <v>187</v>
      </c>
      <c r="G48" s="42">
        <f t="shared" si="8"/>
        <v>167</v>
      </c>
    </row>
    <row r="49" spans="1:7" x14ac:dyDescent="0.25">
      <c r="A49" s="42" t="str">
        <f t="shared" si="3"/>
        <v>CEUTA</v>
      </c>
      <c r="B49" s="41">
        <f t="shared" si="4"/>
        <v>1214</v>
      </c>
      <c r="C49" s="41">
        <f t="shared" si="5"/>
        <v>1081</v>
      </c>
      <c r="D49" s="41">
        <f t="shared" si="6"/>
        <v>3</v>
      </c>
      <c r="E49" s="42" t="str">
        <f t="shared" si="2"/>
        <v>BAHIA DE CADIZ</v>
      </c>
      <c r="F49" s="42">
        <f t="shared" si="7"/>
        <v>143</v>
      </c>
      <c r="G49" s="42">
        <f t="shared" si="8"/>
        <v>124</v>
      </c>
    </row>
    <row r="50" spans="1:7" x14ac:dyDescent="0.25">
      <c r="A50" s="42" t="str">
        <f t="shared" si="3"/>
        <v>FERROL-SAN CIBRAO</v>
      </c>
      <c r="B50" s="41">
        <f t="shared" si="4"/>
        <v>90</v>
      </c>
      <c r="C50" s="41">
        <f t="shared" si="5"/>
        <v>98</v>
      </c>
      <c r="D50" s="41">
        <f t="shared" si="6"/>
        <v>21</v>
      </c>
      <c r="E50" s="42" t="str">
        <f t="shared" si="2"/>
        <v>MALAGA</v>
      </c>
      <c r="F50" s="42">
        <f t="shared" si="7"/>
        <v>137</v>
      </c>
      <c r="G50" s="42">
        <f t="shared" si="8"/>
        <v>120</v>
      </c>
    </row>
    <row r="51" spans="1:7" x14ac:dyDescent="0.25">
      <c r="A51" s="42" t="str">
        <f t="shared" si="3"/>
        <v>GIJON</v>
      </c>
      <c r="B51" s="41">
        <f t="shared" si="4"/>
        <v>93</v>
      </c>
      <c r="C51" s="41">
        <f t="shared" si="5"/>
        <v>85</v>
      </c>
      <c r="D51" s="41">
        <f t="shared" si="6"/>
        <v>20</v>
      </c>
      <c r="E51" s="42" t="str">
        <f t="shared" si="2"/>
        <v>CARTAGENA</v>
      </c>
      <c r="F51" s="42">
        <f t="shared" si="7"/>
        <v>127</v>
      </c>
      <c r="G51" s="42">
        <f t="shared" si="8"/>
        <v>121</v>
      </c>
    </row>
    <row r="52" spans="1:7" x14ac:dyDescent="0.25">
      <c r="A52" s="42" t="str">
        <f t="shared" si="3"/>
        <v>HUELVA</v>
      </c>
      <c r="B52" s="41">
        <f t="shared" si="4"/>
        <v>112</v>
      </c>
      <c r="C52" s="41">
        <f t="shared" si="5"/>
        <v>74</v>
      </c>
      <c r="D52" s="41">
        <f t="shared" si="6"/>
        <v>18</v>
      </c>
      <c r="E52" s="42" t="str">
        <f t="shared" si="2"/>
        <v>A CORUÑA</v>
      </c>
      <c r="F52" s="42">
        <f t="shared" si="7"/>
        <v>119</v>
      </c>
      <c r="G52" s="42">
        <f t="shared" si="8"/>
        <v>123</v>
      </c>
    </row>
    <row r="53" spans="1:7" x14ac:dyDescent="0.25">
      <c r="A53" s="42" t="str">
        <f t="shared" si="3"/>
        <v>LAS PALMAS</v>
      </c>
      <c r="B53" s="41">
        <f t="shared" si="4"/>
        <v>975</v>
      </c>
      <c r="C53" s="41">
        <f t="shared" si="5"/>
        <v>898</v>
      </c>
      <c r="D53" s="41">
        <f t="shared" si="6"/>
        <v>4</v>
      </c>
      <c r="E53" s="42" t="str">
        <f t="shared" si="2"/>
        <v>CASTELLON</v>
      </c>
      <c r="F53" s="42">
        <f t="shared" si="7"/>
        <v>118</v>
      </c>
      <c r="G53" s="42">
        <f t="shared" si="8"/>
        <v>125</v>
      </c>
    </row>
    <row r="54" spans="1:7" x14ac:dyDescent="0.25">
      <c r="A54" s="42" t="str">
        <f t="shared" si="3"/>
        <v>MALAGA</v>
      </c>
      <c r="B54" s="41">
        <f t="shared" si="4"/>
        <v>137</v>
      </c>
      <c r="C54" s="41">
        <f t="shared" si="5"/>
        <v>120</v>
      </c>
      <c r="D54" s="41">
        <f t="shared" si="6"/>
        <v>13</v>
      </c>
      <c r="E54" s="42" t="str">
        <f t="shared" si="2"/>
        <v>SANTANDER</v>
      </c>
      <c r="F54" s="42">
        <f t="shared" si="7"/>
        <v>116</v>
      </c>
      <c r="G54" s="42">
        <f t="shared" si="8"/>
        <v>123</v>
      </c>
    </row>
    <row r="55" spans="1:7" x14ac:dyDescent="0.25">
      <c r="A55" s="42" t="str">
        <f t="shared" si="3"/>
        <v>MARIN Y RIA DE PONTEVEDRA</v>
      </c>
      <c r="B55" s="41">
        <f t="shared" si="4"/>
        <v>83</v>
      </c>
      <c r="C55" s="41">
        <f t="shared" si="5"/>
        <v>77</v>
      </c>
      <c r="D55" s="41">
        <f t="shared" si="6"/>
        <v>24</v>
      </c>
      <c r="E55" s="42" t="str">
        <f t="shared" si="2"/>
        <v>HUELVA</v>
      </c>
      <c r="F55" s="42">
        <f t="shared" ref="F55:F65" si="9">LOOKUP(E55,$A$38:$A$65,$B$38:$B$65)</f>
        <v>112</v>
      </c>
      <c r="G55" s="42">
        <f t="shared" si="8"/>
        <v>74</v>
      </c>
    </row>
    <row r="56" spans="1:7" x14ac:dyDescent="0.25">
      <c r="A56" s="42" t="str">
        <f t="shared" si="3"/>
        <v>MELILLA</v>
      </c>
      <c r="B56" s="41">
        <f t="shared" si="4"/>
        <v>86</v>
      </c>
      <c r="C56" s="41">
        <f t="shared" si="5"/>
        <v>91</v>
      </c>
      <c r="D56" s="41">
        <f t="shared" si="6"/>
        <v>23</v>
      </c>
      <c r="E56" s="42" t="str">
        <f t="shared" si="2"/>
        <v>PASAIA</v>
      </c>
      <c r="F56" s="42">
        <f t="shared" si="9"/>
        <v>96</v>
      </c>
      <c r="G56" s="42">
        <f t="shared" si="8"/>
        <v>63</v>
      </c>
    </row>
    <row r="57" spans="1:7" x14ac:dyDescent="0.25">
      <c r="A57" s="42" t="str">
        <f t="shared" si="3"/>
        <v>MOTRIL</v>
      </c>
      <c r="B57" s="41">
        <f t="shared" si="4"/>
        <v>36</v>
      </c>
      <c r="C57" s="41">
        <f t="shared" si="5"/>
        <v>31</v>
      </c>
      <c r="D57" s="41">
        <f t="shared" si="6"/>
        <v>27</v>
      </c>
      <c r="E57" s="42" t="str">
        <f t="shared" si="2"/>
        <v>GIJON</v>
      </c>
      <c r="F57" s="42">
        <f t="shared" si="9"/>
        <v>93</v>
      </c>
      <c r="G57" s="42">
        <f t="shared" si="8"/>
        <v>85</v>
      </c>
    </row>
    <row r="58" spans="1:7" x14ac:dyDescent="0.25">
      <c r="A58" s="42" t="str">
        <f t="shared" si="3"/>
        <v>PASAIA</v>
      </c>
      <c r="B58" s="41">
        <f t="shared" si="4"/>
        <v>96</v>
      </c>
      <c r="C58" s="41">
        <f t="shared" si="5"/>
        <v>63</v>
      </c>
      <c r="D58" s="41">
        <f t="shared" si="6"/>
        <v>19</v>
      </c>
      <c r="E58" s="42" t="str">
        <f t="shared" si="2"/>
        <v>FERROL-SAN CIBRAO</v>
      </c>
      <c r="F58" s="42">
        <f t="shared" si="9"/>
        <v>90</v>
      </c>
      <c r="G58" s="42">
        <f t="shared" si="8"/>
        <v>98</v>
      </c>
    </row>
    <row r="59" spans="1:7" x14ac:dyDescent="0.25">
      <c r="A59" s="42" t="str">
        <f t="shared" si="3"/>
        <v>SANTA CRUZ DE TENERIFE</v>
      </c>
      <c r="B59" s="41">
        <f t="shared" si="4"/>
        <v>1520</v>
      </c>
      <c r="C59" s="41">
        <f t="shared" si="5"/>
        <v>1466</v>
      </c>
      <c r="D59" s="41">
        <f t="shared" si="6"/>
        <v>2</v>
      </c>
      <c r="E59" s="42" t="str">
        <f t="shared" si="2"/>
        <v>SEVILLA</v>
      </c>
      <c r="F59" s="42">
        <f t="shared" si="9"/>
        <v>87</v>
      </c>
      <c r="G59" s="42">
        <f t="shared" si="8"/>
        <v>115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123</v>
      </c>
      <c r="D60" s="41">
        <f t="shared" si="6"/>
        <v>17</v>
      </c>
      <c r="E60" s="42" t="str">
        <f t="shared" si="2"/>
        <v>MELILLA</v>
      </c>
      <c r="F60" s="42">
        <f t="shared" si="9"/>
        <v>86</v>
      </c>
      <c r="G60" s="42">
        <f t="shared" si="8"/>
        <v>91</v>
      </c>
    </row>
    <row r="61" spans="1:7" x14ac:dyDescent="0.25">
      <c r="A61" s="42" t="str">
        <f t="shared" si="3"/>
        <v>SEVILLA</v>
      </c>
      <c r="B61" s="41">
        <f t="shared" si="4"/>
        <v>87</v>
      </c>
      <c r="C61" s="41">
        <f t="shared" si="5"/>
        <v>115</v>
      </c>
      <c r="D61" s="41">
        <f t="shared" si="6"/>
        <v>22</v>
      </c>
      <c r="E61" s="42" t="str">
        <f t="shared" si="2"/>
        <v>MARIN Y RIA DE PONTEVEDRA</v>
      </c>
      <c r="F61" s="42">
        <f t="shared" si="9"/>
        <v>83</v>
      </c>
      <c r="G61" s="42">
        <f t="shared" si="8"/>
        <v>77</v>
      </c>
    </row>
    <row r="62" spans="1:7" x14ac:dyDescent="0.25">
      <c r="A62" s="42" t="str">
        <f t="shared" si="3"/>
        <v>TARRAGONA</v>
      </c>
      <c r="B62" s="41">
        <f t="shared" si="4"/>
        <v>241</v>
      </c>
      <c r="C62" s="41">
        <f t="shared" si="5"/>
        <v>247</v>
      </c>
      <c r="D62" s="41">
        <f t="shared" si="6"/>
        <v>9</v>
      </c>
      <c r="E62" s="42" t="str">
        <f t="shared" si="2"/>
        <v>ALICANTE</v>
      </c>
      <c r="F62" s="42">
        <f t="shared" si="9"/>
        <v>74</v>
      </c>
      <c r="G62" s="42">
        <f t="shared" si="8"/>
        <v>107</v>
      </c>
    </row>
    <row r="63" spans="1:7" x14ac:dyDescent="0.25">
      <c r="A63" s="42" t="str">
        <f t="shared" si="3"/>
        <v>VALENCIA</v>
      </c>
      <c r="B63" s="41">
        <f t="shared" si="4"/>
        <v>579</v>
      </c>
      <c r="C63" s="41">
        <f t="shared" si="5"/>
        <v>514</v>
      </c>
      <c r="D63" s="41">
        <f t="shared" si="6"/>
        <v>7</v>
      </c>
      <c r="E63" s="42" t="str">
        <f t="shared" si="2"/>
        <v>AVILES</v>
      </c>
      <c r="F63" s="42">
        <f t="shared" si="9"/>
        <v>73</v>
      </c>
      <c r="G63" s="42">
        <f t="shared" si="8"/>
        <v>77</v>
      </c>
    </row>
    <row r="64" spans="1:7" x14ac:dyDescent="0.25">
      <c r="A64" s="42" t="str">
        <f t="shared" si="3"/>
        <v>VIGO</v>
      </c>
      <c r="B64" s="41">
        <f t="shared" si="4"/>
        <v>223</v>
      </c>
      <c r="C64" s="41">
        <f t="shared" si="5"/>
        <v>225</v>
      </c>
      <c r="D64" s="41">
        <f t="shared" si="6"/>
        <v>10</v>
      </c>
      <c r="E64" s="42" t="str">
        <f t="shared" si="2"/>
        <v>MOTRIL</v>
      </c>
      <c r="F64" s="42">
        <f t="shared" si="9"/>
        <v>36</v>
      </c>
      <c r="G64" s="42">
        <f t="shared" si="8"/>
        <v>31</v>
      </c>
    </row>
    <row r="65" spans="1:7" x14ac:dyDescent="0.25">
      <c r="A65" s="42" t="str">
        <f t="shared" si="3"/>
        <v>VILAGARCIA</v>
      </c>
      <c r="B65" s="41">
        <f t="shared" si="4"/>
        <v>26</v>
      </c>
      <c r="C65" s="41">
        <f t="shared" si="5"/>
        <v>25</v>
      </c>
      <c r="D65" s="41">
        <f t="shared" si="6"/>
        <v>28</v>
      </c>
      <c r="E65" s="42" t="str">
        <f t="shared" si="2"/>
        <v>VILAGARCIA</v>
      </c>
      <c r="F65" s="42">
        <f t="shared" si="9"/>
        <v>26</v>
      </c>
      <c r="G65" s="42">
        <f t="shared" si="8"/>
        <v>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69" t="s">
        <v>70</v>
      </c>
      <c r="B5" s="67" t="str">
        <f>'Resumen general'!D6</f>
        <v>Mes Enero</v>
      </c>
      <c r="C5" s="68"/>
      <c r="D5" s="67" t="str">
        <f>'Resumen general'!F6</f>
        <v>Acumulado desde Enero</v>
      </c>
      <c r="E5" s="68"/>
      <c r="F5" s="68"/>
      <c r="L5" s="39">
        <f>'Resumen general'!I4</f>
        <v>39532</v>
      </c>
    </row>
    <row r="6" spans="1:12" x14ac:dyDescent="0.25">
      <c r="A6" s="70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946772</v>
      </c>
      <c r="C7" s="9">
        <v>1114759</v>
      </c>
      <c r="D7" s="9">
        <v>946772</v>
      </c>
      <c r="E7" s="9">
        <v>1114759</v>
      </c>
      <c r="F7" s="10">
        <f>((E7*100)/D7)-100</f>
        <v>17.743131398055709</v>
      </c>
      <c r="G7" s="1"/>
      <c r="H7" s="1"/>
      <c r="I7" s="1"/>
    </row>
    <row r="8" spans="1:12" x14ac:dyDescent="0.25">
      <c r="A8" s="11" t="s">
        <v>42</v>
      </c>
      <c r="B8" s="12">
        <v>1072226</v>
      </c>
      <c r="C8" s="12">
        <v>819333</v>
      </c>
      <c r="D8" s="12">
        <v>1072226</v>
      </c>
      <c r="E8" s="12">
        <v>819333</v>
      </c>
      <c r="F8" s="13">
        <f t="shared" ref="F8:F35" si="0">((E8*100)/D8)-100</f>
        <v>-23.585792547466667</v>
      </c>
      <c r="G8" s="1"/>
      <c r="H8" s="1"/>
      <c r="I8" s="1"/>
    </row>
    <row r="9" spans="1:12" x14ac:dyDescent="0.25">
      <c r="A9" s="8" t="s">
        <v>43</v>
      </c>
      <c r="B9" s="9">
        <v>2184756</v>
      </c>
      <c r="C9" s="9">
        <v>2324272</v>
      </c>
      <c r="D9" s="9">
        <v>2184756</v>
      </c>
      <c r="E9" s="9">
        <v>2324272</v>
      </c>
      <c r="F9" s="10">
        <f t="shared" si="0"/>
        <v>6.3858847395315479</v>
      </c>
      <c r="G9" s="1"/>
      <c r="H9" s="1"/>
      <c r="I9" s="1"/>
    </row>
    <row r="10" spans="1:12" x14ac:dyDescent="0.25">
      <c r="A10" s="11" t="s">
        <v>44</v>
      </c>
      <c r="B10" s="12">
        <v>385949</v>
      </c>
      <c r="C10" s="12">
        <v>372187</v>
      </c>
      <c r="D10" s="12">
        <v>385949</v>
      </c>
      <c r="E10" s="12">
        <v>372187</v>
      </c>
      <c r="F10" s="13">
        <f t="shared" si="0"/>
        <v>-3.5657560973081956</v>
      </c>
      <c r="G10" s="1"/>
      <c r="H10" s="1"/>
      <c r="I10" s="1"/>
    </row>
    <row r="11" spans="1:12" x14ac:dyDescent="0.25">
      <c r="A11" s="8" t="s">
        <v>45</v>
      </c>
      <c r="B11" s="9">
        <v>19218538</v>
      </c>
      <c r="C11" s="9">
        <v>21882276</v>
      </c>
      <c r="D11" s="9">
        <v>19218538</v>
      </c>
      <c r="E11" s="9">
        <v>21882276</v>
      </c>
      <c r="F11" s="10">
        <f t="shared" si="0"/>
        <v>13.860253053588153</v>
      </c>
      <c r="G11" s="1"/>
      <c r="H11" s="1"/>
      <c r="I11" s="1"/>
    </row>
    <row r="12" spans="1:12" x14ac:dyDescent="0.25">
      <c r="A12" s="11" t="s">
        <v>46</v>
      </c>
      <c r="B12" s="12">
        <v>1546176</v>
      </c>
      <c r="C12" s="12">
        <v>1488847</v>
      </c>
      <c r="D12" s="12">
        <v>1546176</v>
      </c>
      <c r="E12" s="12">
        <v>1488847</v>
      </c>
      <c r="F12" s="13">
        <f t="shared" si="0"/>
        <v>-3.7077926445630993</v>
      </c>
      <c r="G12" s="1"/>
      <c r="H12" s="1"/>
      <c r="I12" s="1"/>
    </row>
    <row r="13" spans="1:12" x14ac:dyDescent="0.25">
      <c r="A13" s="8" t="s">
        <v>47</v>
      </c>
      <c r="B13" s="9">
        <v>7359133</v>
      </c>
      <c r="C13" s="9">
        <v>8436166</v>
      </c>
      <c r="D13" s="9">
        <v>7359133</v>
      </c>
      <c r="E13" s="9">
        <v>8436166</v>
      </c>
      <c r="F13" s="10">
        <f t="shared" si="0"/>
        <v>14.635324568804506</v>
      </c>
      <c r="G13" s="1"/>
      <c r="H13" s="1"/>
      <c r="I13" s="1"/>
    </row>
    <row r="14" spans="1:12" x14ac:dyDescent="0.25">
      <c r="A14" s="11" t="s">
        <v>48</v>
      </c>
      <c r="B14" s="12">
        <v>14996899</v>
      </c>
      <c r="C14" s="12">
        <v>16754041</v>
      </c>
      <c r="D14" s="12">
        <v>14996899</v>
      </c>
      <c r="E14" s="12">
        <v>16754041</v>
      </c>
      <c r="F14" s="13">
        <f t="shared" si="0"/>
        <v>11.71670223290829</v>
      </c>
      <c r="G14" s="1"/>
      <c r="H14" s="1"/>
      <c r="I14" s="1"/>
    </row>
    <row r="15" spans="1:12" x14ac:dyDescent="0.25">
      <c r="A15" s="8" t="s">
        <v>49</v>
      </c>
      <c r="B15" s="9">
        <v>3716928</v>
      </c>
      <c r="C15" s="9">
        <v>3653317</v>
      </c>
      <c r="D15" s="9">
        <v>3716928</v>
      </c>
      <c r="E15" s="9">
        <v>3653317</v>
      </c>
      <c r="F15" s="10">
        <f t="shared" si="0"/>
        <v>-1.7113863922034511</v>
      </c>
      <c r="G15" s="1"/>
      <c r="H15" s="1"/>
      <c r="I15" s="1"/>
    </row>
    <row r="16" spans="1:12" x14ac:dyDescent="0.25">
      <c r="A16" s="11" t="s">
        <v>50</v>
      </c>
      <c r="B16" s="12">
        <v>1853241</v>
      </c>
      <c r="C16" s="12">
        <v>2796046</v>
      </c>
      <c r="D16" s="12">
        <v>1853241</v>
      </c>
      <c r="E16" s="12">
        <v>2796046</v>
      </c>
      <c r="F16" s="13">
        <f t="shared" si="0"/>
        <v>50.873307896814282</v>
      </c>
      <c r="G16" s="1"/>
      <c r="H16" s="1"/>
      <c r="I16" s="1"/>
    </row>
    <row r="17" spans="1:9" x14ac:dyDescent="0.25">
      <c r="A17" s="8" t="s">
        <v>51</v>
      </c>
      <c r="B17" s="9">
        <v>1244679</v>
      </c>
      <c r="C17" s="9">
        <v>1186818</v>
      </c>
      <c r="D17" s="9">
        <v>1244679</v>
      </c>
      <c r="E17" s="9">
        <v>1186818</v>
      </c>
      <c r="F17" s="10">
        <f t="shared" si="0"/>
        <v>-4.6486684518659018</v>
      </c>
      <c r="G17" s="1"/>
      <c r="H17" s="1"/>
      <c r="I17" s="1"/>
    </row>
    <row r="18" spans="1:9" x14ac:dyDescent="0.25">
      <c r="A18" s="11" t="s">
        <v>52</v>
      </c>
      <c r="B18" s="12">
        <v>5601577</v>
      </c>
      <c r="C18" s="12">
        <v>6432754</v>
      </c>
      <c r="D18" s="12">
        <v>5601577</v>
      </c>
      <c r="E18" s="12">
        <v>6432754</v>
      </c>
      <c r="F18" s="13">
        <f t="shared" si="0"/>
        <v>14.838267866352638</v>
      </c>
      <c r="G18" s="1"/>
      <c r="H18" s="1"/>
      <c r="I18" s="1"/>
    </row>
    <row r="19" spans="1:9" x14ac:dyDescent="0.25">
      <c r="A19" s="8" t="s">
        <v>53</v>
      </c>
      <c r="B19" s="9">
        <v>688937</v>
      </c>
      <c r="C19" s="9">
        <v>1057981</v>
      </c>
      <c r="D19" s="9">
        <v>688937</v>
      </c>
      <c r="E19" s="9">
        <v>1057981</v>
      </c>
      <c r="F19" s="10">
        <f t="shared" si="0"/>
        <v>53.567162164319825</v>
      </c>
      <c r="G19" s="1"/>
      <c r="H19" s="1"/>
      <c r="I19" s="1"/>
    </row>
    <row r="20" spans="1:9" x14ac:dyDescent="0.25">
      <c r="A20" s="11" t="s">
        <v>54</v>
      </c>
      <c r="B20" s="12">
        <v>1058457</v>
      </c>
      <c r="C20" s="12">
        <v>1236542</v>
      </c>
      <c r="D20" s="12">
        <v>1058457</v>
      </c>
      <c r="E20" s="12">
        <v>1236542</v>
      </c>
      <c r="F20" s="13">
        <f t="shared" si="0"/>
        <v>16.824963130292488</v>
      </c>
      <c r="G20" s="1"/>
      <c r="H20" s="1"/>
      <c r="I20" s="1"/>
    </row>
    <row r="21" spans="1:9" x14ac:dyDescent="0.25">
      <c r="A21" s="8" t="s">
        <v>55</v>
      </c>
      <c r="B21" s="9">
        <v>1288559</v>
      </c>
      <c r="C21" s="9">
        <v>1697835</v>
      </c>
      <c r="D21" s="9">
        <v>1288559</v>
      </c>
      <c r="E21" s="9">
        <v>1697835</v>
      </c>
      <c r="F21" s="10">
        <f t="shared" si="0"/>
        <v>31.762301920206994</v>
      </c>
      <c r="G21" s="1"/>
      <c r="H21" s="1"/>
      <c r="I21" s="1"/>
    </row>
    <row r="22" spans="1:9" x14ac:dyDescent="0.25">
      <c r="A22" s="11" t="s">
        <v>56</v>
      </c>
      <c r="B22" s="12">
        <v>11353672</v>
      </c>
      <c r="C22" s="12">
        <v>14572591</v>
      </c>
      <c r="D22" s="12">
        <v>11353672</v>
      </c>
      <c r="E22" s="12">
        <v>14572591</v>
      </c>
      <c r="F22" s="13">
        <f t="shared" si="0"/>
        <v>28.351347475953162</v>
      </c>
      <c r="G22" s="1"/>
      <c r="H22" s="1"/>
      <c r="I22" s="1"/>
    </row>
    <row r="23" spans="1:9" x14ac:dyDescent="0.25">
      <c r="A23" s="8" t="s">
        <v>57</v>
      </c>
      <c r="B23" s="9">
        <v>2740665</v>
      </c>
      <c r="C23" s="9">
        <v>3173543</v>
      </c>
      <c r="D23" s="9">
        <v>2740665</v>
      </c>
      <c r="E23" s="9">
        <v>3173543</v>
      </c>
      <c r="F23" s="10">
        <f t="shared" si="0"/>
        <v>15.794633784136337</v>
      </c>
      <c r="G23" s="1"/>
      <c r="H23" s="1"/>
      <c r="I23" s="1"/>
    </row>
    <row r="24" spans="1:9" x14ac:dyDescent="0.25">
      <c r="A24" s="11" t="s">
        <v>58</v>
      </c>
      <c r="B24" s="12">
        <v>259556</v>
      </c>
      <c r="C24" s="12">
        <v>264416</v>
      </c>
      <c r="D24" s="12">
        <v>259556</v>
      </c>
      <c r="E24" s="12">
        <v>264416</v>
      </c>
      <c r="F24" s="13">
        <f t="shared" si="0"/>
        <v>1.8724283006364715</v>
      </c>
      <c r="G24" s="1"/>
      <c r="H24" s="1"/>
      <c r="I24" s="1"/>
    </row>
    <row r="25" spans="1:9" x14ac:dyDescent="0.25">
      <c r="A25" s="8" t="s">
        <v>59</v>
      </c>
      <c r="B25" s="9">
        <v>1118316</v>
      </c>
      <c r="C25" s="9">
        <v>1181244</v>
      </c>
      <c r="D25" s="9">
        <v>1118316</v>
      </c>
      <c r="E25" s="9">
        <v>1181244</v>
      </c>
      <c r="F25" s="10">
        <f t="shared" si="0"/>
        <v>5.6270320732243846</v>
      </c>
      <c r="G25" s="1"/>
      <c r="H25" s="1"/>
      <c r="I25" s="1"/>
    </row>
    <row r="26" spans="1:9" x14ac:dyDescent="0.25">
      <c r="A26" s="11" t="s">
        <v>60</v>
      </c>
      <c r="B26" s="12">
        <v>292681</v>
      </c>
      <c r="C26" s="12">
        <v>307152</v>
      </c>
      <c r="D26" s="12">
        <v>292681</v>
      </c>
      <c r="E26" s="12">
        <v>307152</v>
      </c>
      <c r="F26" s="13">
        <f t="shared" si="0"/>
        <v>4.9442908832483141</v>
      </c>
      <c r="G26" s="1"/>
      <c r="H26" s="1"/>
      <c r="I26" s="1"/>
    </row>
    <row r="27" spans="1:9" x14ac:dyDescent="0.25">
      <c r="A27" s="8" t="s">
        <v>61</v>
      </c>
      <c r="B27" s="9">
        <v>429159</v>
      </c>
      <c r="C27" s="9">
        <v>537142</v>
      </c>
      <c r="D27" s="9">
        <v>429159</v>
      </c>
      <c r="E27" s="9">
        <v>537142</v>
      </c>
      <c r="F27" s="10">
        <f t="shared" si="0"/>
        <v>25.161536866289651</v>
      </c>
      <c r="G27" s="1"/>
      <c r="H27" s="1"/>
      <c r="I27" s="1"/>
    </row>
    <row r="28" spans="1:9" x14ac:dyDescent="0.25">
      <c r="A28" s="11" t="s">
        <v>62</v>
      </c>
      <c r="B28" s="12">
        <v>14009056</v>
      </c>
      <c r="C28" s="12">
        <v>15122916</v>
      </c>
      <c r="D28" s="12">
        <v>14009056</v>
      </c>
      <c r="E28" s="12">
        <v>15122916</v>
      </c>
      <c r="F28" s="13">
        <f t="shared" si="0"/>
        <v>7.9509996961965186</v>
      </c>
      <c r="G28" s="1"/>
      <c r="H28" s="1"/>
      <c r="I28" s="1"/>
    </row>
    <row r="29" spans="1:9" x14ac:dyDescent="0.25">
      <c r="A29" s="8" t="s">
        <v>63</v>
      </c>
      <c r="B29" s="9">
        <v>1665818</v>
      </c>
      <c r="C29" s="9">
        <v>1720829</v>
      </c>
      <c r="D29" s="9">
        <v>1665818</v>
      </c>
      <c r="E29" s="9">
        <v>1720829</v>
      </c>
      <c r="F29" s="10">
        <f t="shared" si="0"/>
        <v>3.3023415523184383</v>
      </c>
      <c r="G29" s="1"/>
      <c r="H29" s="1"/>
      <c r="I29" s="1"/>
    </row>
    <row r="30" spans="1:9" x14ac:dyDescent="0.25">
      <c r="A30" s="11" t="s">
        <v>64</v>
      </c>
      <c r="B30" s="12">
        <v>425819</v>
      </c>
      <c r="C30" s="12">
        <v>387744</v>
      </c>
      <c r="D30" s="12">
        <v>425819</v>
      </c>
      <c r="E30" s="12">
        <v>387744</v>
      </c>
      <c r="F30" s="13">
        <f t="shared" si="0"/>
        <v>-8.9415925545830532</v>
      </c>
      <c r="G30" s="1"/>
      <c r="H30" s="1"/>
      <c r="I30" s="1"/>
    </row>
    <row r="31" spans="1:9" x14ac:dyDescent="0.25">
      <c r="A31" s="8" t="s">
        <v>65</v>
      </c>
      <c r="B31" s="9">
        <v>3659957</v>
      </c>
      <c r="C31" s="9">
        <v>3991356</v>
      </c>
      <c r="D31" s="9">
        <v>3659957</v>
      </c>
      <c r="E31" s="9">
        <v>3991356</v>
      </c>
      <c r="F31" s="10">
        <f t="shared" si="0"/>
        <v>9.054723866974399</v>
      </c>
      <c r="G31" s="1"/>
      <c r="H31" s="1"/>
      <c r="I31" s="1"/>
    </row>
    <row r="32" spans="1:9" x14ac:dyDescent="0.25">
      <c r="A32" s="11" t="s">
        <v>66</v>
      </c>
      <c r="B32" s="12">
        <v>10325425</v>
      </c>
      <c r="C32" s="12">
        <v>12275254</v>
      </c>
      <c r="D32" s="12">
        <v>10325425</v>
      </c>
      <c r="E32" s="12">
        <v>12275254</v>
      </c>
      <c r="F32" s="13">
        <f t="shared" si="0"/>
        <v>18.883765075045332</v>
      </c>
      <c r="G32" s="1"/>
      <c r="H32" s="1"/>
      <c r="I32" s="1"/>
    </row>
    <row r="33" spans="1:9" x14ac:dyDescent="0.25">
      <c r="A33" s="8" t="s">
        <v>67</v>
      </c>
      <c r="B33" s="9">
        <v>2682310</v>
      </c>
      <c r="C33" s="9">
        <v>2501781</v>
      </c>
      <c r="D33" s="9">
        <v>2682310</v>
      </c>
      <c r="E33" s="9">
        <v>2501781</v>
      </c>
      <c r="F33" s="10">
        <f t="shared" si="0"/>
        <v>-6.7303555517445801</v>
      </c>
      <c r="G33" s="1"/>
      <c r="H33" s="1"/>
      <c r="I33" s="1"/>
    </row>
    <row r="34" spans="1:9" x14ac:dyDescent="0.25">
      <c r="A34" s="11" t="s">
        <v>68</v>
      </c>
      <c r="B34" s="12">
        <v>147924</v>
      </c>
      <c r="C34" s="12">
        <v>121862</v>
      </c>
      <c r="D34" s="12">
        <v>147924</v>
      </c>
      <c r="E34" s="12">
        <v>121862</v>
      </c>
      <c r="F34" s="13">
        <f t="shared" si="0"/>
        <v>-17.618506800789589</v>
      </c>
      <c r="G34" s="1"/>
      <c r="H34" s="1"/>
      <c r="I34" s="1"/>
    </row>
    <row r="35" spans="1:9" x14ac:dyDescent="0.25">
      <c r="A35" s="14" t="s">
        <v>69</v>
      </c>
      <c r="B35" s="15">
        <f>SUM(B7:B34)</f>
        <v>112273185</v>
      </c>
      <c r="C35" s="15">
        <f t="shared" ref="C35:E35" si="1">SUM(C7:C34)</f>
        <v>127411004</v>
      </c>
      <c r="D35" s="15">
        <f t="shared" si="1"/>
        <v>112273185</v>
      </c>
      <c r="E35" s="15">
        <f t="shared" si="1"/>
        <v>127411004</v>
      </c>
      <c r="F35" s="16">
        <f t="shared" si="0"/>
        <v>13.483022682575537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1114759</v>
      </c>
      <c r="C38" s="41">
        <f>D7</f>
        <v>946772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21882276</v>
      </c>
      <c r="G38" s="42">
        <f>LOOKUP(E38,$A$38:$A$65,$C$38:$C$65)</f>
        <v>19218538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819333</v>
      </c>
      <c r="C39" s="41">
        <f t="shared" ref="C39:C65" si="5">D8</f>
        <v>1072226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16754041</v>
      </c>
      <c r="G39" s="42">
        <f t="shared" ref="G39:G65" si="8">LOOKUP(E39,$A$38:$A$65,$C$38:$C$65)</f>
        <v>14996899</v>
      </c>
    </row>
    <row r="40" spans="1:9" x14ac:dyDescent="0.25">
      <c r="A40" s="42" t="str">
        <f t="shared" si="3"/>
        <v>ALMERIA</v>
      </c>
      <c r="B40" s="41">
        <f t="shared" si="4"/>
        <v>2324272</v>
      </c>
      <c r="C40" s="41">
        <f t="shared" si="5"/>
        <v>2184756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15122916</v>
      </c>
      <c r="G40" s="42">
        <f t="shared" si="8"/>
        <v>14009056</v>
      </c>
    </row>
    <row r="41" spans="1:9" x14ac:dyDescent="0.25">
      <c r="A41" s="42" t="str">
        <f t="shared" si="3"/>
        <v>AVILES</v>
      </c>
      <c r="B41" s="41">
        <f t="shared" si="4"/>
        <v>372187</v>
      </c>
      <c r="C41" s="41">
        <f t="shared" si="5"/>
        <v>385949</v>
      </c>
      <c r="D41" s="41">
        <f t="shared" si="6"/>
        <v>25</v>
      </c>
      <c r="E41" s="42" t="str">
        <f t="shared" si="2"/>
        <v>LAS PALMAS</v>
      </c>
      <c r="F41" s="42">
        <f t="shared" si="7"/>
        <v>14572591</v>
      </c>
      <c r="G41" s="42">
        <f t="shared" si="8"/>
        <v>11353672</v>
      </c>
    </row>
    <row r="42" spans="1:9" x14ac:dyDescent="0.25">
      <c r="A42" s="42" t="str">
        <f t="shared" si="3"/>
        <v>BAHIA DE ALGECIRAS</v>
      </c>
      <c r="B42" s="41">
        <f t="shared" si="4"/>
        <v>21882276</v>
      </c>
      <c r="C42" s="41">
        <f t="shared" si="5"/>
        <v>19218538</v>
      </c>
      <c r="D42" s="41">
        <f t="shared" si="6"/>
        <v>1</v>
      </c>
      <c r="E42" s="42" t="str">
        <f t="shared" si="2"/>
        <v>VALENCIA</v>
      </c>
      <c r="F42" s="42">
        <f t="shared" si="7"/>
        <v>12275254</v>
      </c>
      <c r="G42" s="42">
        <f t="shared" si="8"/>
        <v>10325425</v>
      </c>
    </row>
    <row r="43" spans="1:9" x14ac:dyDescent="0.25">
      <c r="A43" s="42" t="str">
        <f t="shared" si="3"/>
        <v>BAHIA DE CADIZ</v>
      </c>
      <c r="B43" s="41">
        <f t="shared" si="4"/>
        <v>1488847</v>
      </c>
      <c r="C43" s="41">
        <f t="shared" si="5"/>
        <v>1546176</v>
      </c>
      <c r="D43" s="41">
        <f t="shared" si="6"/>
        <v>16</v>
      </c>
      <c r="E43" s="42" t="str">
        <f t="shared" si="2"/>
        <v>BALEARES</v>
      </c>
      <c r="F43" s="42">
        <f t="shared" si="7"/>
        <v>8436166</v>
      </c>
      <c r="G43" s="42">
        <f t="shared" si="8"/>
        <v>7359133</v>
      </c>
    </row>
    <row r="44" spans="1:9" x14ac:dyDescent="0.25">
      <c r="A44" s="42" t="str">
        <f t="shared" si="3"/>
        <v>BALEARES</v>
      </c>
      <c r="B44" s="41">
        <f t="shared" si="4"/>
        <v>8436166</v>
      </c>
      <c r="C44" s="41">
        <f t="shared" si="5"/>
        <v>7359133</v>
      </c>
      <c r="D44" s="41">
        <f t="shared" si="6"/>
        <v>6</v>
      </c>
      <c r="E44" s="42" t="str">
        <f t="shared" si="2"/>
        <v>CEUTA</v>
      </c>
      <c r="F44" s="42">
        <f t="shared" si="7"/>
        <v>6432754</v>
      </c>
      <c r="G44" s="42">
        <f t="shared" si="8"/>
        <v>5601577</v>
      </c>
    </row>
    <row r="45" spans="1:9" x14ac:dyDescent="0.25">
      <c r="A45" s="42" t="str">
        <f t="shared" si="3"/>
        <v>BARCELONA</v>
      </c>
      <c r="B45" s="41">
        <f t="shared" si="4"/>
        <v>16754041</v>
      </c>
      <c r="C45" s="41">
        <f t="shared" si="5"/>
        <v>14996899</v>
      </c>
      <c r="D45" s="41">
        <f t="shared" si="6"/>
        <v>2</v>
      </c>
      <c r="E45" s="42" t="str">
        <f t="shared" si="2"/>
        <v>TARRAGONA</v>
      </c>
      <c r="F45" s="42">
        <f t="shared" si="7"/>
        <v>3991356</v>
      </c>
      <c r="G45" s="42">
        <f t="shared" si="8"/>
        <v>3659957</v>
      </c>
    </row>
    <row r="46" spans="1:9" x14ac:dyDescent="0.25">
      <c r="A46" s="42" t="str">
        <f t="shared" si="3"/>
        <v>BILBAO</v>
      </c>
      <c r="B46" s="41">
        <f t="shared" si="4"/>
        <v>3653317</v>
      </c>
      <c r="C46" s="41">
        <f t="shared" si="5"/>
        <v>3716928</v>
      </c>
      <c r="D46" s="41">
        <f t="shared" si="6"/>
        <v>9</v>
      </c>
      <c r="E46" s="42" t="str">
        <f t="shared" si="2"/>
        <v>BILBAO</v>
      </c>
      <c r="F46" s="42">
        <f t="shared" si="7"/>
        <v>3653317</v>
      </c>
      <c r="G46" s="42">
        <f t="shared" si="8"/>
        <v>3716928</v>
      </c>
    </row>
    <row r="47" spans="1:9" x14ac:dyDescent="0.25">
      <c r="A47" s="42" t="str">
        <f t="shared" si="3"/>
        <v>CARTAGENA</v>
      </c>
      <c r="B47" s="41">
        <f t="shared" si="4"/>
        <v>2796046</v>
      </c>
      <c r="C47" s="41">
        <f t="shared" si="5"/>
        <v>1853241</v>
      </c>
      <c r="D47" s="41">
        <f t="shared" si="6"/>
        <v>11</v>
      </c>
      <c r="E47" s="42" t="str">
        <f t="shared" si="2"/>
        <v>MALAGA</v>
      </c>
      <c r="F47" s="42">
        <f t="shared" si="7"/>
        <v>3173543</v>
      </c>
      <c r="G47" s="42">
        <f t="shared" si="8"/>
        <v>2740665</v>
      </c>
    </row>
    <row r="48" spans="1:9" x14ac:dyDescent="0.25">
      <c r="A48" s="42" t="str">
        <f t="shared" si="3"/>
        <v>CASTELLON</v>
      </c>
      <c r="B48" s="41">
        <f t="shared" si="4"/>
        <v>1186818</v>
      </c>
      <c r="C48" s="41">
        <f t="shared" si="5"/>
        <v>1244679</v>
      </c>
      <c r="D48" s="41">
        <f t="shared" si="6"/>
        <v>18</v>
      </c>
      <c r="E48" s="42" t="str">
        <f t="shared" si="2"/>
        <v>CARTAGENA</v>
      </c>
      <c r="F48" s="42">
        <f t="shared" si="7"/>
        <v>2796046</v>
      </c>
      <c r="G48" s="42">
        <f t="shared" si="8"/>
        <v>1853241</v>
      </c>
    </row>
    <row r="49" spans="1:7" x14ac:dyDescent="0.25">
      <c r="A49" s="42" t="str">
        <f t="shared" si="3"/>
        <v>CEUTA</v>
      </c>
      <c r="B49" s="41">
        <f t="shared" si="4"/>
        <v>6432754</v>
      </c>
      <c r="C49" s="41">
        <f t="shared" si="5"/>
        <v>5601577</v>
      </c>
      <c r="D49" s="41">
        <f t="shared" si="6"/>
        <v>7</v>
      </c>
      <c r="E49" s="42" t="str">
        <f t="shared" si="2"/>
        <v>VIGO</v>
      </c>
      <c r="F49" s="42">
        <f t="shared" si="7"/>
        <v>2501781</v>
      </c>
      <c r="G49" s="42">
        <f t="shared" si="8"/>
        <v>2682310</v>
      </c>
    </row>
    <row r="50" spans="1:7" x14ac:dyDescent="0.25">
      <c r="A50" s="42" t="str">
        <f t="shared" si="3"/>
        <v>FERROL-SAN CIBRAO</v>
      </c>
      <c r="B50" s="41">
        <f t="shared" si="4"/>
        <v>1057981</v>
      </c>
      <c r="C50" s="41">
        <f t="shared" si="5"/>
        <v>688937</v>
      </c>
      <c r="D50" s="41">
        <f t="shared" si="6"/>
        <v>21</v>
      </c>
      <c r="E50" s="42" t="str">
        <f t="shared" si="2"/>
        <v>ALMERIA</v>
      </c>
      <c r="F50" s="42">
        <f t="shared" si="7"/>
        <v>2324272</v>
      </c>
      <c r="G50" s="42">
        <f t="shared" si="8"/>
        <v>2184756</v>
      </c>
    </row>
    <row r="51" spans="1:7" x14ac:dyDescent="0.25">
      <c r="A51" s="42" t="str">
        <f t="shared" si="3"/>
        <v>GIJON</v>
      </c>
      <c r="B51" s="41">
        <f t="shared" si="4"/>
        <v>1236542</v>
      </c>
      <c r="C51" s="41">
        <f t="shared" si="5"/>
        <v>1058457</v>
      </c>
      <c r="D51" s="41">
        <f t="shared" si="6"/>
        <v>17</v>
      </c>
      <c r="E51" s="42" t="str">
        <f t="shared" si="2"/>
        <v>SANTANDER</v>
      </c>
      <c r="F51" s="42">
        <f t="shared" si="7"/>
        <v>1720829</v>
      </c>
      <c r="G51" s="42">
        <f t="shared" si="8"/>
        <v>1665818</v>
      </c>
    </row>
    <row r="52" spans="1:7" x14ac:dyDescent="0.25">
      <c r="A52" s="42" t="str">
        <f t="shared" si="3"/>
        <v>HUELVA</v>
      </c>
      <c r="B52" s="41">
        <f t="shared" si="4"/>
        <v>1697835</v>
      </c>
      <c r="C52" s="41">
        <f t="shared" si="5"/>
        <v>1288559</v>
      </c>
      <c r="D52" s="41">
        <f t="shared" si="6"/>
        <v>15</v>
      </c>
      <c r="E52" s="42" t="str">
        <f t="shared" si="2"/>
        <v>HUELVA</v>
      </c>
      <c r="F52" s="42">
        <f t="shared" si="7"/>
        <v>1697835</v>
      </c>
      <c r="G52" s="42">
        <f t="shared" si="8"/>
        <v>1288559</v>
      </c>
    </row>
    <row r="53" spans="1:7" x14ac:dyDescent="0.25">
      <c r="A53" s="42" t="str">
        <f t="shared" si="3"/>
        <v>LAS PALMAS</v>
      </c>
      <c r="B53" s="41">
        <f t="shared" si="4"/>
        <v>14572591</v>
      </c>
      <c r="C53" s="41">
        <f t="shared" si="5"/>
        <v>11353672</v>
      </c>
      <c r="D53" s="41">
        <f t="shared" si="6"/>
        <v>4</v>
      </c>
      <c r="E53" s="42" t="str">
        <f t="shared" si="2"/>
        <v>BAHIA DE CADIZ</v>
      </c>
      <c r="F53" s="42">
        <f t="shared" si="7"/>
        <v>1488847</v>
      </c>
      <c r="G53" s="42">
        <f t="shared" si="8"/>
        <v>1546176</v>
      </c>
    </row>
    <row r="54" spans="1:7" x14ac:dyDescent="0.25">
      <c r="A54" s="42" t="str">
        <f t="shared" si="3"/>
        <v>MALAGA</v>
      </c>
      <c r="B54" s="41">
        <f t="shared" si="4"/>
        <v>3173543</v>
      </c>
      <c r="C54" s="41">
        <f t="shared" si="5"/>
        <v>2740665</v>
      </c>
      <c r="D54" s="41">
        <f t="shared" si="6"/>
        <v>10</v>
      </c>
      <c r="E54" s="42" t="str">
        <f t="shared" si="2"/>
        <v>GIJON</v>
      </c>
      <c r="F54" s="42">
        <f t="shared" si="7"/>
        <v>1236542</v>
      </c>
      <c r="G54" s="42">
        <f t="shared" si="8"/>
        <v>1058457</v>
      </c>
    </row>
    <row r="55" spans="1:7" x14ac:dyDescent="0.25">
      <c r="A55" s="42" t="str">
        <f t="shared" si="3"/>
        <v>MARIN Y RIA DE PONTEVEDRA</v>
      </c>
      <c r="B55" s="41">
        <f t="shared" si="4"/>
        <v>264416</v>
      </c>
      <c r="C55" s="41">
        <f t="shared" si="5"/>
        <v>259556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1186818</v>
      </c>
      <c r="G55" s="42">
        <f t="shared" si="8"/>
        <v>1244679</v>
      </c>
    </row>
    <row r="56" spans="1:7" x14ac:dyDescent="0.25">
      <c r="A56" s="42" t="str">
        <f t="shared" si="3"/>
        <v>MELILLA</v>
      </c>
      <c r="B56" s="41">
        <f t="shared" si="4"/>
        <v>1181244</v>
      </c>
      <c r="C56" s="41">
        <f t="shared" si="5"/>
        <v>1118316</v>
      </c>
      <c r="D56" s="41">
        <f t="shared" si="6"/>
        <v>19</v>
      </c>
      <c r="E56" s="42" t="str">
        <f t="shared" si="2"/>
        <v>MELILLA</v>
      </c>
      <c r="F56" s="42">
        <f t="shared" si="9"/>
        <v>1181244</v>
      </c>
      <c r="G56" s="42">
        <f t="shared" si="8"/>
        <v>1118316</v>
      </c>
    </row>
    <row r="57" spans="1:7" x14ac:dyDescent="0.25">
      <c r="A57" s="42" t="str">
        <f t="shared" si="3"/>
        <v>MOTRIL</v>
      </c>
      <c r="B57" s="41">
        <f t="shared" si="4"/>
        <v>307152</v>
      </c>
      <c r="C57" s="41">
        <f t="shared" si="5"/>
        <v>292681</v>
      </c>
      <c r="D57" s="41">
        <f t="shared" si="6"/>
        <v>26</v>
      </c>
      <c r="E57" s="42" t="str">
        <f t="shared" si="2"/>
        <v>A CORUÑA</v>
      </c>
      <c r="F57" s="42">
        <f t="shared" si="9"/>
        <v>1114759</v>
      </c>
      <c r="G57" s="42">
        <f t="shared" si="8"/>
        <v>946772</v>
      </c>
    </row>
    <row r="58" spans="1:7" x14ac:dyDescent="0.25">
      <c r="A58" s="42" t="str">
        <f t="shared" si="3"/>
        <v>PASAIA</v>
      </c>
      <c r="B58" s="41">
        <f t="shared" si="4"/>
        <v>537142</v>
      </c>
      <c r="C58" s="41">
        <f t="shared" si="5"/>
        <v>429159</v>
      </c>
      <c r="D58" s="41">
        <f t="shared" si="6"/>
        <v>23</v>
      </c>
      <c r="E58" s="42" t="str">
        <f t="shared" si="2"/>
        <v>FERROL-SAN CIBRAO</v>
      </c>
      <c r="F58" s="42">
        <f t="shared" si="9"/>
        <v>1057981</v>
      </c>
      <c r="G58" s="42">
        <f t="shared" si="8"/>
        <v>688937</v>
      </c>
    </row>
    <row r="59" spans="1:7" x14ac:dyDescent="0.25">
      <c r="A59" s="42" t="str">
        <f t="shared" si="3"/>
        <v>SANTA CRUZ DE TENERIFE</v>
      </c>
      <c r="B59" s="41">
        <f t="shared" si="4"/>
        <v>15122916</v>
      </c>
      <c r="C59" s="41">
        <f t="shared" si="5"/>
        <v>14009056</v>
      </c>
      <c r="D59" s="41">
        <f t="shared" si="6"/>
        <v>3</v>
      </c>
      <c r="E59" s="42" t="str">
        <f t="shared" si="2"/>
        <v>ALICANTE</v>
      </c>
      <c r="F59" s="42">
        <f t="shared" si="9"/>
        <v>819333</v>
      </c>
      <c r="G59" s="42">
        <f t="shared" si="8"/>
        <v>1072226</v>
      </c>
    </row>
    <row r="60" spans="1:7" x14ac:dyDescent="0.25">
      <c r="A60" s="42" t="str">
        <f t="shared" si="3"/>
        <v>SANTANDER</v>
      </c>
      <c r="B60" s="41">
        <f t="shared" si="4"/>
        <v>1720829</v>
      </c>
      <c r="C60" s="41">
        <f t="shared" si="5"/>
        <v>1665818</v>
      </c>
      <c r="D60" s="41">
        <f t="shared" si="6"/>
        <v>14</v>
      </c>
      <c r="E60" s="42" t="str">
        <f t="shared" si="2"/>
        <v>PASAIA</v>
      </c>
      <c r="F60" s="42">
        <f t="shared" si="9"/>
        <v>537142</v>
      </c>
      <c r="G60" s="42">
        <f t="shared" si="8"/>
        <v>429159</v>
      </c>
    </row>
    <row r="61" spans="1:7" x14ac:dyDescent="0.25">
      <c r="A61" s="42" t="str">
        <f t="shared" si="3"/>
        <v>SEVILLA</v>
      </c>
      <c r="B61" s="41">
        <f t="shared" si="4"/>
        <v>387744</v>
      </c>
      <c r="C61" s="41">
        <f t="shared" si="5"/>
        <v>425819</v>
      </c>
      <c r="D61" s="41">
        <f t="shared" si="6"/>
        <v>24</v>
      </c>
      <c r="E61" s="42" t="str">
        <f t="shared" si="2"/>
        <v>SEVILLA</v>
      </c>
      <c r="F61" s="42">
        <f t="shared" si="9"/>
        <v>387744</v>
      </c>
      <c r="G61" s="42">
        <f t="shared" si="8"/>
        <v>425819</v>
      </c>
    </row>
    <row r="62" spans="1:7" x14ac:dyDescent="0.25">
      <c r="A62" s="42" t="str">
        <f t="shared" si="3"/>
        <v>TARRAGONA</v>
      </c>
      <c r="B62" s="41">
        <f t="shared" si="4"/>
        <v>3991356</v>
      </c>
      <c r="C62" s="41">
        <f t="shared" si="5"/>
        <v>3659957</v>
      </c>
      <c r="D62" s="41">
        <f t="shared" si="6"/>
        <v>8</v>
      </c>
      <c r="E62" s="42" t="str">
        <f t="shared" si="2"/>
        <v>AVILES</v>
      </c>
      <c r="F62" s="42">
        <f t="shared" si="9"/>
        <v>372187</v>
      </c>
      <c r="G62" s="42">
        <f t="shared" si="8"/>
        <v>385949</v>
      </c>
    </row>
    <row r="63" spans="1:7" x14ac:dyDescent="0.25">
      <c r="A63" s="42" t="str">
        <f t="shared" si="3"/>
        <v>VALENCIA</v>
      </c>
      <c r="B63" s="41">
        <f t="shared" si="4"/>
        <v>12275254</v>
      </c>
      <c r="C63" s="41">
        <f t="shared" si="5"/>
        <v>10325425</v>
      </c>
      <c r="D63" s="41">
        <f t="shared" si="6"/>
        <v>5</v>
      </c>
      <c r="E63" s="42" t="str">
        <f t="shared" si="2"/>
        <v>MOTRIL</v>
      </c>
      <c r="F63" s="42">
        <f t="shared" si="9"/>
        <v>307152</v>
      </c>
      <c r="G63" s="42">
        <f t="shared" si="8"/>
        <v>292681</v>
      </c>
    </row>
    <row r="64" spans="1:7" x14ac:dyDescent="0.25">
      <c r="A64" s="42" t="str">
        <f t="shared" si="3"/>
        <v>VIGO</v>
      </c>
      <c r="B64" s="41">
        <f t="shared" si="4"/>
        <v>2501781</v>
      </c>
      <c r="C64" s="41">
        <f t="shared" si="5"/>
        <v>2682310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264416</v>
      </c>
      <c r="G64" s="42">
        <f t="shared" si="8"/>
        <v>259556</v>
      </c>
    </row>
    <row r="65" spans="1:7" x14ac:dyDescent="0.25">
      <c r="A65" s="42" t="str">
        <f t="shared" si="3"/>
        <v>VILAGARCIA</v>
      </c>
      <c r="B65" s="41">
        <f t="shared" si="4"/>
        <v>121862</v>
      </c>
      <c r="C65" s="41">
        <f t="shared" si="5"/>
        <v>147924</v>
      </c>
      <c r="D65" s="41">
        <f t="shared" si="6"/>
        <v>28</v>
      </c>
      <c r="E65" s="42" t="str">
        <f t="shared" si="2"/>
        <v>VILAGARCIA</v>
      </c>
      <c r="F65" s="42">
        <f t="shared" si="9"/>
        <v>121862</v>
      </c>
      <c r="G65" s="42">
        <f t="shared" si="8"/>
        <v>147924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6.28515625" style="47" bestFit="1" customWidth="1"/>
    <col min="7" max="16384" width="11.42578125" style="47"/>
  </cols>
  <sheetData>
    <row r="1" spans="1:12" s="45" customFormat="1" ht="22.5" customHeight="1" x14ac:dyDescent="0.35">
      <c r="F1" s="46" t="s">
        <v>90</v>
      </c>
    </row>
    <row r="2" spans="1:12" s="45" customFormat="1" ht="21" x14ac:dyDescent="0.35">
      <c r="F2" s="46"/>
    </row>
    <row r="5" spans="1:12" x14ac:dyDescent="0.25">
      <c r="A5" s="73" t="s">
        <v>91</v>
      </c>
      <c r="B5" s="71" t="str">
        <f>'Resumen general'!D6</f>
        <v>Mes Enero</v>
      </c>
      <c r="C5" s="72"/>
      <c r="D5" s="71" t="str">
        <f>'Resumen general'!F6</f>
        <v>Acumulado desde Enero</v>
      </c>
      <c r="E5" s="72"/>
      <c r="F5" s="72"/>
      <c r="L5" s="48">
        <f>'Resumen general'!I4</f>
        <v>39532</v>
      </c>
    </row>
    <row r="6" spans="1:12" x14ac:dyDescent="0.25">
      <c r="A6" s="74"/>
      <c r="B6" s="49">
        <f>'Resumen general'!D7</f>
        <v>2007</v>
      </c>
      <c r="C6" s="49">
        <f>'Resumen general'!E7</f>
        <v>2008</v>
      </c>
      <c r="D6" s="49">
        <f>'Resumen general'!F7</f>
        <v>2007</v>
      </c>
      <c r="E6" s="49">
        <f>'Resumen general'!G7</f>
        <v>2008</v>
      </c>
      <c r="F6" s="49" t="s">
        <v>40</v>
      </c>
    </row>
    <row r="7" spans="1:12" x14ac:dyDescent="0.25">
      <c r="A7" s="50" t="s">
        <v>41</v>
      </c>
      <c r="B7" s="51">
        <v>1</v>
      </c>
      <c r="C7" s="51">
        <v>2</v>
      </c>
      <c r="D7" s="51">
        <v>1</v>
      </c>
      <c r="E7" s="51">
        <v>2</v>
      </c>
      <c r="F7" s="52">
        <f>((E7*100)/D7)-100</f>
        <v>100</v>
      </c>
      <c r="G7" s="53"/>
      <c r="H7" s="53"/>
      <c r="I7" s="53"/>
    </row>
    <row r="8" spans="1:12" x14ac:dyDescent="0.25">
      <c r="A8" s="54" t="s">
        <v>42</v>
      </c>
      <c r="B8" s="55">
        <v>0</v>
      </c>
      <c r="C8" s="55">
        <v>2</v>
      </c>
      <c r="D8" s="55">
        <v>0</v>
      </c>
      <c r="E8" s="55">
        <v>2</v>
      </c>
      <c r="F8" s="56" t="e">
        <f t="shared" ref="F8:F35" si="0">((E8*100)/D8)-100</f>
        <v>#DIV/0!</v>
      </c>
      <c r="G8" s="53"/>
      <c r="H8" s="53"/>
      <c r="I8" s="53"/>
    </row>
    <row r="9" spans="1:12" x14ac:dyDescent="0.25">
      <c r="A9" s="50" t="s">
        <v>43</v>
      </c>
      <c r="B9" s="51">
        <v>0</v>
      </c>
      <c r="C9" s="51">
        <v>1</v>
      </c>
      <c r="D9" s="51">
        <v>0</v>
      </c>
      <c r="E9" s="51">
        <v>1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44</v>
      </c>
      <c r="B10" s="55">
        <v>0</v>
      </c>
      <c r="C10" s="55">
        <v>0</v>
      </c>
      <c r="D10" s="55">
        <v>0</v>
      </c>
      <c r="E10" s="55">
        <v>0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45</v>
      </c>
      <c r="B11" s="51">
        <v>0</v>
      </c>
      <c r="C11" s="51">
        <v>1</v>
      </c>
      <c r="D11" s="51">
        <v>0</v>
      </c>
      <c r="E11" s="51">
        <v>1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46</v>
      </c>
      <c r="B12" s="55">
        <v>4</v>
      </c>
      <c r="C12" s="55">
        <v>1</v>
      </c>
      <c r="D12" s="55">
        <v>4</v>
      </c>
      <c r="E12" s="55">
        <v>1</v>
      </c>
      <c r="F12" s="56">
        <f t="shared" si="0"/>
        <v>-75</v>
      </c>
      <c r="G12" s="53"/>
      <c r="H12" s="53"/>
      <c r="I12" s="53"/>
    </row>
    <row r="13" spans="1:12" x14ac:dyDescent="0.25">
      <c r="A13" s="50" t="s">
        <v>47</v>
      </c>
      <c r="B13" s="51">
        <v>0</v>
      </c>
      <c r="C13" s="51">
        <v>1</v>
      </c>
      <c r="D13" s="51">
        <v>0</v>
      </c>
      <c r="E13" s="51">
        <v>1</v>
      </c>
      <c r="F13" s="52" t="e">
        <f t="shared" si="0"/>
        <v>#DIV/0!</v>
      </c>
      <c r="G13" s="53"/>
      <c r="H13" s="53"/>
      <c r="I13" s="53"/>
    </row>
    <row r="14" spans="1:12" x14ac:dyDescent="0.25">
      <c r="A14" s="54" t="s">
        <v>48</v>
      </c>
      <c r="B14" s="55">
        <v>7</v>
      </c>
      <c r="C14" s="55">
        <v>9</v>
      </c>
      <c r="D14" s="55">
        <v>7</v>
      </c>
      <c r="E14" s="55">
        <v>9</v>
      </c>
      <c r="F14" s="56">
        <f t="shared" si="0"/>
        <v>28.571428571428584</v>
      </c>
      <c r="G14" s="53"/>
      <c r="H14" s="53"/>
      <c r="I14" s="53"/>
    </row>
    <row r="15" spans="1:12" x14ac:dyDescent="0.25">
      <c r="A15" s="50" t="s">
        <v>49</v>
      </c>
      <c r="B15" s="51">
        <v>0</v>
      </c>
      <c r="C15" s="51">
        <v>0</v>
      </c>
      <c r="D15" s="51">
        <v>0</v>
      </c>
      <c r="E15" s="51">
        <v>0</v>
      </c>
      <c r="F15" s="52" t="e">
        <f t="shared" si="0"/>
        <v>#DIV/0!</v>
      </c>
      <c r="G15" s="53"/>
      <c r="H15" s="53"/>
      <c r="I15" s="53"/>
    </row>
    <row r="16" spans="1:12" x14ac:dyDescent="0.25">
      <c r="A16" s="54" t="s">
        <v>50</v>
      </c>
      <c r="B16" s="55">
        <v>0</v>
      </c>
      <c r="C16" s="55">
        <v>0</v>
      </c>
      <c r="D16" s="55">
        <v>0</v>
      </c>
      <c r="E16" s="55">
        <v>0</v>
      </c>
      <c r="F16" s="56" t="e">
        <f t="shared" si="0"/>
        <v>#DIV/0!</v>
      </c>
      <c r="G16" s="53"/>
      <c r="H16" s="53"/>
      <c r="I16" s="53"/>
    </row>
    <row r="17" spans="1:9" x14ac:dyDescent="0.25">
      <c r="A17" s="50" t="s">
        <v>51</v>
      </c>
      <c r="B17" s="51">
        <v>0</v>
      </c>
      <c r="C17" s="51">
        <v>0</v>
      </c>
      <c r="D17" s="51">
        <v>0</v>
      </c>
      <c r="E17" s="51">
        <v>0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52</v>
      </c>
      <c r="B18" s="55">
        <v>0</v>
      </c>
      <c r="C18" s="55">
        <v>0</v>
      </c>
      <c r="D18" s="55">
        <v>0</v>
      </c>
      <c r="E18" s="55">
        <v>0</v>
      </c>
      <c r="F18" s="56" t="e">
        <f t="shared" si="0"/>
        <v>#DIV/0!</v>
      </c>
      <c r="G18" s="53"/>
      <c r="H18" s="53"/>
      <c r="I18" s="53"/>
    </row>
    <row r="19" spans="1:9" x14ac:dyDescent="0.25">
      <c r="A19" s="50" t="s">
        <v>53</v>
      </c>
      <c r="B19" s="51">
        <v>0</v>
      </c>
      <c r="C19" s="51">
        <v>0</v>
      </c>
      <c r="D19" s="51">
        <v>0</v>
      </c>
      <c r="E19" s="51">
        <v>0</v>
      </c>
      <c r="F19" s="52" t="e">
        <f t="shared" si="0"/>
        <v>#DIV/0!</v>
      </c>
      <c r="G19" s="53"/>
      <c r="H19" s="53"/>
      <c r="I19" s="53"/>
    </row>
    <row r="20" spans="1:9" x14ac:dyDescent="0.25">
      <c r="A20" s="54" t="s">
        <v>54</v>
      </c>
      <c r="B20" s="55">
        <v>0</v>
      </c>
      <c r="C20" s="55">
        <v>0</v>
      </c>
      <c r="D20" s="55">
        <v>0</v>
      </c>
      <c r="E20" s="55">
        <v>0</v>
      </c>
      <c r="F20" s="56" t="e">
        <f t="shared" si="0"/>
        <v>#DIV/0!</v>
      </c>
      <c r="G20" s="53"/>
      <c r="H20" s="53"/>
      <c r="I20" s="53"/>
    </row>
    <row r="21" spans="1:9" x14ac:dyDescent="0.25">
      <c r="A21" s="50" t="s">
        <v>55</v>
      </c>
      <c r="B21" s="51">
        <v>0</v>
      </c>
      <c r="C21" s="51">
        <v>0</v>
      </c>
      <c r="D21" s="51">
        <v>0</v>
      </c>
      <c r="E21" s="51">
        <v>0</v>
      </c>
      <c r="F21" s="57" t="e">
        <f t="shared" si="0"/>
        <v>#DIV/0!</v>
      </c>
      <c r="G21" s="53"/>
      <c r="H21" s="53"/>
      <c r="I21" s="53"/>
    </row>
    <row r="22" spans="1:9" x14ac:dyDescent="0.25">
      <c r="A22" s="54" t="s">
        <v>56</v>
      </c>
      <c r="B22" s="55">
        <v>29</v>
      </c>
      <c r="C22" s="55">
        <v>30</v>
      </c>
      <c r="D22" s="55">
        <v>29</v>
      </c>
      <c r="E22" s="55">
        <v>30</v>
      </c>
      <c r="F22" s="56">
        <f t="shared" si="0"/>
        <v>3.448275862068968</v>
      </c>
      <c r="G22" s="53"/>
      <c r="H22" s="53"/>
      <c r="I22" s="53"/>
    </row>
    <row r="23" spans="1:9" x14ac:dyDescent="0.25">
      <c r="A23" s="50" t="s">
        <v>57</v>
      </c>
      <c r="B23" s="51">
        <v>5</v>
      </c>
      <c r="C23" s="51">
        <v>9</v>
      </c>
      <c r="D23" s="51">
        <v>5</v>
      </c>
      <c r="E23" s="51">
        <v>9</v>
      </c>
      <c r="F23" s="52">
        <f t="shared" si="0"/>
        <v>80</v>
      </c>
      <c r="G23" s="53"/>
      <c r="H23" s="53"/>
      <c r="I23" s="53"/>
    </row>
    <row r="24" spans="1:9" x14ac:dyDescent="0.25">
      <c r="A24" s="54" t="s">
        <v>58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59</v>
      </c>
      <c r="B25" s="51">
        <v>0</v>
      </c>
      <c r="C25" s="51">
        <v>0</v>
      </c>
      <c r="D25" s="51">
        <v>0</v>
      </c>
      <c r="E25" s="51">
        <v>0</v>
      </c>
      <c r="F25" s="52" t="e">
        <f t="shared" si="0"/>
        <v>#DIV/0!</v>
      </c>
      <c r="G25" s="53"/>
      <c r="H25" s="53"/>
      <c r="I25" s="53"/>
    </row>
    <row r="26" spans="1:9" x14ac:dyDescent="0.25">
      <c r="A26" s="54" t="s">
        <v>60</v>
      </c>
      <c r="B26" s="55">
        <v>0</v>
      </c>
      <c r="C26" s="55">
        <v>1</v>
      </c>
      <c r="D26" s="55">
        <v>0</v>
      </c>
      <c r="E26" s="55">
        <v>1</v>
      </c>
      <c r="F26" s="56" t="e">
        <f t="shared" si="0"/>
        <v>#DIV/0!</v>
      </c>
      <c r="G26" s="53"/>
      <c r="H26" s="53"/>
      <c r="I26" s="53"/>
    </row>
    <row r="27" spans="1:9" x14ac:dyDescent="0.25">
      <c r="A27" s="50" t="s">
        <v>61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62</v>
      </c>
      <c r="B28" s="55">
        <v>29</v>
      </c>
      <c r="C28" s="55">
        <v>32</v>
      </c>
      <c r="D28" s="55">
        <v>29</v>
      </c>
      <c r="E28" s="55">
        <v>32</v>
      </c>
      <c r="F28" s="56">
        <f t="shared" si="0"/>
        <v>10.34482758620689</v>
      </c>
      <c r="G28" s="53"/>
      <c r="H28" s="53"/>
      <c r="I28" s="53"/>
    </row>
    <row r="29" spans="1:9" x14ac:dyDescent="0.25">
      <c r="A29" s="50" t="s">
        <v>63</v>
      </c>
      <c r="B29" s="51">
        <v>0</v>
      </c>
      <c r="C29" s="51">
        <v>0</v>
      </c>
      <c r="D29" s="51">
        <v>0</v>
      </c>
      <c r="E29" s="51">
        <v>0</v>
      </c>
      <c r="F29" s="52" t="e">
        <f t="shared" si="0"/>
        <v>#DIV/0!</v>
      </c>
      <c r="G29" s="53"/>
      <c r="H29" s="53"/>
      <c r="I29" s="53"/>
    </row>
    <row r="30" spans="1:9" x14ac:dyDescent="0.25">
      <c r="A30" s="54" t="s">
        <v>64</v>
      </c>
      <c r="B30" s="55">
        <v>1</v>
      </c>
      <c r="C30" s="55">
        <v>0</v>
      </c>
      <c r="D30" s="55">
        <v>1</v>
      </c>
      <c r="E30" s="55">
        <v>0</v>
      </c>
      <c r="F30" s="56">
        <f t="shared" si="0"/>
        <v>-100</v>
      </c>
      <c r="G30" s="53"/>
      <c r="H30" s="53"/>
      <c r="I30" s="53"/>
    </row>
    <row r="31" spans="1:9" x14ac:dyDescent="0.25">
      <c r="A31" s="50" t="s">
        <v>65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66</v>
      </c>
      <c r="B32" s="55">
        <v>1</v>
      </c>
      <c r="C32" s="55">
        <v>0</v>
      </c>
      <c r="D32" s="55">
        <v>1</v>
      </c>
      <c r="E32" s="55">
        <v>0</v>
      </c>
      <c r="F32" s="56">
        <f t="shared" si="0"/>
        <v>-100</v>
      </c>
      <c r="G32" s="53"/>
      <c r="H32" s="53"/>
      <c r="I32" s="53"/>
    </row>
    <row r="33" spans="1:9" x14ac:dyDescent="0.25">
      <c r="A33" s="50" t="s">
        <v>67</v>
      </c>
      <c r="B33" s="51">
        <v>1</v>
      </c>
      <c r="C33" s="51">
        <v>0</v>
      </c>
      <c r="D33" s="51">
        <v>1</v>
      </c>
      <c r="E33" s="51">
        <v>0</v>
      </c>
      <c r="F33" s="52">
        <f t="shared" si="0"/>
        <v>-100</v>
      </c>
      <c r="G33" s="53"/>
      <c r="H33" s="53"/>
      <c r="I33" s="53"/>
    </row>
    <row r="34" spans="1:9" x14ac:dyDescent="0.25">
      <c r="A34" s="54" t="s">
        <v>68</v>
      </c>
      <c r="B34" s="55">
        <v>0</v>
      </c>
      <c r="C34" s="55">
        <v>0</v>
      </c>
      <c r="D34" s="55">
        <v>0</v>
      </c>
      <c r="E34" s="55">
        <v>0</v>
      </c>
      <c r="F34" s="56" t="e">
        <f t="shared" si="0"/>
        <v>#DIV/0!</v>
      </c>
      <c r="G34" s="53"/>
      <c r="H34" s="53"/>
      <c r="I34" s="53"/>
    </row>
    <row r="35" spans="1:9" x14ac:dyDescent="0.25">
      <c r="A35" s="59" t="s">
        <v>69</v>
      </c>
      <c r="B35" s="60">
        <f>SUM(B7:B34)</f>
        <v>78</v>
      </c>
      <c r="C35" s="60">
        <f t="shared" ref="C35:E35" si="1">SUM(C7:C34)</f>
        <v>89</v>
      </c>
      <c r="D35" s="60">
        <f t="shared" si="1"/>
        <v>78</v>
      </c>
      <c r="E35" s="60">
        <f t="shared" si="1"/>
        <v>89</v>
      </c>
      <c r="F35" s="61">
        <f t="shared" si="0"/>
        <v>14.102564102564102</v>
      </c>
      <c r="G35" s="53"/>
      <c r="H35" s="53"/>
      <c r="I35" s="53"/>
    </row>
    <row r="37" spans="1:9" x14ac:dyDescent="0.25">
      <c r="A37" s="62"/>
      <c r="B37" s="62">
        <f>E6</f>
        <v>2008</v>
      </c>
      <c r="C37" s="62">
        <f>D6</f>
        <v>2007</v>
      </c>
      <c r="D37" s="62"/>
      <c r="E37" s="62"/>
      <c r="F37" s="62">
        <f>B37</f>
        <v>2008</v>
      </c>
      <c r="G37" s="62">
        <f>C37</f>
        <v>2007</v>
      </c>
    </row>
    <row r="38" spans="1:9" x14ac:dyDescent="0.25">
      <c r="A38" s="62" t="str">
        <f>A7</f>
        <v>A CORUÑA</v>
      </c>
      <c r="B38" s="63">
        <f>E7</f>
        <v>2</v>
      </c>
      <c r="C38" s="63">
        <f>D7</f>
        <v>1</v>
      </c>
      <c r="D38" s="63">
        <f>_xlfn.RANK.EQ(B38,$B$38:$B$65)+COUNTIF($B$38:$B$65,B38)-1</f>
        <v>6</v>
      </c>
      <c r="E38" s="62" t="str">
        <f t="shared" ref="E38:E65" si="2">INDEX($A$38:$B$65,MATCH(ROW()-37,$D$38:$D$65,0),1)</f>
        <v>SANTA CRUZ DE TENERIFE</v>
      </c>
      <c r="F38" s="62">
        <f>LOOKUP(E38,$A$38:$A$65,$B$38:$B$65)</f>
        <v>32</v>
      </c>
      <c r="G38" s="62">
        <f>LOOKUP(E38,$A$38:$A$65,$C$38:$C$65)</f>
        <v>29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2</v>
      </c>
      <c r="C39" s="63">
        <f t="shared" ref="C39:C65" si="5">D8</f>
        <v>0</v>
      </c>
      <c r="D39" s="63">
        <f t="shared" ref="D39:D65" si="6">_xlfn.RANK.EQ(B39,$B$38:$B$65)+COUNTIF($B$38:$B$65,B39)-1</f>
        <v>6</v>
      </c>
      <c r="E39" s="62" t="str">
        <f t="shared" si="2"/>
        <v>LAS PALMAS</v>
      </c>
      <c r="F39" s="62">
        <f t="shared" ref="F39:F54" si="7">LOOKUP(E39,$A$38:$A$65,$B$38:$B$65)</f>
        <v>30</v>
      </c>
      <c r="G39" s="62">
        <f t="shared" ref="G39:G65" si="8">LOOKUP(E39,$A$38:$A$65,$C$38:$C$65)</f>
        <v>29</v>
      </c>
    </row>
    <row r="40" spans="1:9" x14ac:dyDescent="0.25">
      <c r="A40" s="62" t="str">
        <f t="shared" si="3"/>
        <v>ALMERIA</v>
      </c>
      <c r="B40" s="63">
        <f t="shared" si="4"/>
        <v>1</v>
      </c>
      <c r="C40" s="63">
        <f t="shared" si="5"/>
        <v>0</v>
      </c>
      <c r="D40" s="63">
        <f t="shared" si="6"/>
        <v>11</v>
      </c>
      <c r="E40" s="62" t="e">
        <f t="shared" si="2"/>
        <v>#N/A</v>
      </c>
      <c r="F40" s="62" t="e">
        <f t="shared" si="7"/>
        <v>#N/A</v>
      </c>
      <c r="G40" s="62" t="e">
        <f t="shared" si="8"/>
        <v>#N/A</v>
      </c>
    </row>
    <row r="41" spans="1:9" x14ac:dyDescent="0.25">
      <c r="A41" s="62" t="str">
        <f t="shared" si="3"/>
        <v>AVILES</v>
      </c>
      <c r="B41" s="63">
        <f t="shared" si="4"/>
        <v>0</v>
      </c>
      <c r="C41" s="63">
        <f t="shared" si="5"/>
        <v>0</v>
      </c>
      <c r="D41" s="63">
        <f t="shared" si="6"/>
        <v>28</v>
      </c>
      <c r="E41" s="62" t="str">
        <f t="shared" si="2"/>
        <v>BARCELONA</v>
      </c>
      <c r="F41" s="62">
        <f t="shared" si="7"/>
        <v>9</v>
      </c>
      <c r="G41" s="62">
        <f t="shared" si="8"/>
        <v>7</v>
      </c>
    </row>
    <row r="42" spans="1:9" x14ac:dyDescent="0.25">
      <c r="A42" s="62" t="str">
        <f t="shared" si="3"/>
        <v>BAHIA DE ALGECIRAS</v>
      </c>
      <c r="B42" s="63">
        <f t="shared" si="4"/>
        <v>1</v>
      </c>
      <c r="C42" s="63">
        <f t="shared" si="5"/>
        <v>0</v>
      </c>
      <c r="D42" s="63">
        <f t="shared" si="6"/>
        <v>11</v>
      </c>
      <c r="E42" s="62" t="e">
        <f t="shared" si="2"/>
        <v>#N/A</v>
      </c>
      <c r="F42" s="62" t="e">
        <f t="shared" si="7"/>
        <v>#N/A</v>
      </c>
      <c r="G42" s="62" t="e">
        <f t="shared" si="8"/>
        <v>#N/A</v>
      </c>
    </row>
    <row r="43" spans="1:9" x14ac:dyDescent="0.25">
      <c r="A43" s="62" t="str">
        <f t="shared" si="3"/>
        <v>BAHIA DE CADIZ</v>
      </c>
      <c r="B43" s="63">
        <f t="shared" si="4"/>
        <v>1</v>
      </c>
      <c r="C43" s="63">
        <f t="shared" si="5"/>
        <v>4</v>
      </c>
      <c r="D43" s="63">
        <f t="shared" si="6"/>
        <v>11</v>
      </c>
      <c r="E43" s="62" t="str">
        <f t="shared" si="2"/>
        <v>A CORUÑA</v>
      </c>
      <c r="F43" s="62">
        <f t="shared" si="7"/>
        <v>2</v>
      </c>
      <c r="G43" s="62">
        <f t="shared" si="8"/>
        <v>1</v>
      </c>
    </row>
    <row r="44" spans="1:9" x14ac:dyDescent="0.25">
      <c r="A44" s="62" t="str">
        <f t="shared" si="3"/>
        <v>BALEARES</v>
      </c>
      <c r="B44" s="63">
        <f t="shared" si="4"/>
        <v>1</v>
      </c>
      <c r="C44" s="63">
        <f t="shared" si="5"/>
        <v>0</v>
      </c>
      <c r="D44" s="63">
        <f t="shared" si="6"/>
        <v>11</v>
      </c>
      <c r="E44" s="62" t="e">
        <f t="shared" si="2"/>
        <v>#N/A</v>
      </c>
      <c r="F44" s="62" t="e">
        <f t="shared" si="7"/>
        <v>#N/A</v>
      </c>
      <c r="G44" s="62" t="e">
        <f t="shared" si="8"/>
        <v>#N/A</v>
      </c>
    </row>
    <row r="45" spans="1:9" x14ac:dyDescent="0.25">
      <c r="A45" s="62" t="str">
        <f t="shared" si="3"/>
        <v>BARCELONA</v>
      </c>
      <c r="B45" s="63">
        <f t="shared" si="4"/>
        <v>9</v>
      </c>
      <c r="C45" s="63">
        <f t="shared" si="5"/>
        <v>7</v>
      </c>
      <c r="D45" s="63">
        <f t="shared" si="6"/>
        <v>4</v>
      </c>
      <c r="E45" s="62" t="e">
        <f t="shared" si="2"/>
        <v>#N/A</v>
      </c>
      <c r="F45" s="62" t="e">
        <f t="shared" si="7"/>
        <v>#N/A</v>
      </c>
      <c r="G45" s="62" t="e">
        <f t="shared" si="8"/>
        <v>#N/A</v>
      </c>
    </row>
    <row r="46" spans="1:9" x14ac:dyDescent="0.25">
      <c r="A46" s="62" t="str">
        <f t="shared" si="3"/>
        <v>BILBAO</v>
      </c>
      <c r="B46" s="63">
        <f t="shared" si="4"/>
        <v>0</v>
      </c>
      <c r="C46" s="63">
        <f t="shared" si="5"/>
        <v>0</v>
      </c>
      <c r="D46" s="63">
        <f t="shared" si="6"/>
        <v>28</v>
      </c>
      <c r="E46" s="62" t="e">
        <f t="shared" si="2"/>
        <v>#N/A</v>
      </c>
      <c r="F46" s="62" t="e">
        <f t="shared" si="7"/>
        <v>#N/A</v>
      </c>
      <c r="G46" s="62" t="e">
        <f t="shared" si="8"/>
        <v>#N/A</v>
      </c>
    </row>
    <row r="47" spans="1:9" x14ac:dyDescent="0.25">
      <c r="A47" s="62" t="str">
        <f t="shared" si="3"/>
        <v>CARTAGENA</v>
      </c>
      <c r="B47" s="63">
        <f t="shared" si="4"/>
        <v>0</v>
      </c>
      <c r="C47" s="63">
        <f t="shared" si="5"/>
        <v>0</v>
      </c>
      <c r="D47" s="63">
        <f t="shared" si="6"/>
        <v>28</v>
      </c>
      <c r="E47" s="62" t="e">
        <f t="shared" si="2"/>
        <v>#N/A</v>
      </c>
      <c r="F47" s="62" t="e">
        <f t="shared" si="7"/>
        <v>#N/A</v>
      </c>
      <c r="G47" s="62" t="e">
        <f t="shared" si="8"/>
        <v>#N/A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0</v>
      </c>
      <c r="D48" s="63">
        <f t="shared" si="6"/>
        <v>28</v>
      </c>
      <c r="E48" s="62" t="str">
        <f t="shared" si="2"/>
        <v>ALMERIA</v>
      </c>
      <c r="F48" s="62">
        <f t="shared" si="7"/>
        <v>1</v>
      </c>
      <c r="G48" s="62">
        <f t="shared" si="8"/>
        <v>0</v>
      </c>
    </row>
    <row r="49" spans="1:7" x14ac:dyDescent="0.25">
      <c r="A49" s="62" t="str">
        <f t="shared" si="3"/>
        <v>CEUTA</v>
      </c>
      <c r="B49" s="63">
        <f t="shared" si="4"/>
        <v>0</v>
      </c>
      <c r="C49" s="63">
        <f t="shared" si="5"/>
        <v>0</v>
      </c>
      <c r="D49" s="63">
        <f t="shared" si="6"/>
        <v>28</v>
      </c>
      <c r="E49" s="62" t="e">
        <f t="shared" si="2"/>
        <v>#N/A</v>
      </c>
      <c r="F49" s="62" t="e">
        <f t="shared" si="7"/>
        <v>#N/A</v>
      </c>
      <c r="G49" s="62" t="e">
        <f t="shared" si="8"/>
        <v>#N/A</v>
      </c>
    </row>
    <row r="50" spans="1:7" x14ac:dyDescent="0.25">
      <c r="A50" s="62" t="str">
        <f t="shared" si="3"/>
        <v>FERROL-SAN CIBRAO</v>
      </c>
      <c r="B50" s="63">
        <f t="shared" si="4"/>
        <v>0</v>
      </c>
      <c r="C50" s="63">
        <f t="shared" si="5"/>
        <v>0</v>
      </c>
      <c r="D50" s="63">
        <f t="shared" si="6"/>
        <v>28</v>
      </c>
      <c r="E50" s="62" t="e">
        <f t="shared" si="2"/>
        <v>#N/A</v>
      </c>
      <c r="F50" s="62" t="e">
        <f t="shared" si="7"/>
        <v>#N/A</v>
      </c>
      <c r="G50" s="62" t="e">
        <f t="shared" si="8"/>
        <v>#N/A</v>
      </c>
    </row>
    <row r="51" spans="1:7" x14ac:dyDescent="0.25">
      <c r="A51" s="62" t="str">
        <f t="shared" si="3"/>
        <v>GIJON</v>
      </c>
      <c r="B51" s="63">
        <f t="shared" si="4"/>
        <v>0</v>
      </c>
      <c r="C51" s="63">
        <f t="shared" si="5"/>
        <v>0</v>
      </c>
      <c r="D51" s="63">
        <f t="shared" si="6"/>
        <v>28</v>
      </c>
      <c r="E51" s="62" t="e">
        <f t="shared" si="2"/>
        <v>#N/A</v>
      </c>
      <c r="F51" s="62" t="e">
        <f t="shared" si="7"/>
        <v>#N/A</v>
      </c>
      <c r="G51" s="62" t="e">
        <f t="shared" si="8"/>
        <v>#N/A</v>
      </c>
    </row>
    <row r="52" spans="1:7" x14ac:dyDescent="0.25">
      <c r="A52" s="62" t="str">
        <f t="shared" si="3"/>
        <v>HUELVA</v>
      </c>
      <c r="B52" s="63">
        <f t="shared" si="4"/>
        <v>0</v>
      </c>
      <c r="C52" s="63">
        <f t="shared" si="5"/>
        <v>0</v>
      </c>
      <c r="D52" s="63">
        <f t="shared" si="6"/>
        <v>28</v>
      </c>
      <c r="E52" s="62" t="e">
        <f t="shared" si="2"/>
        <v>#N/A</v>
      </c>
      <c r="F52" s="62" t="e">
        <f t="shared" si="7"/>
        <v>#N/A</v>
      </c>
      <c r="G52" s="62" t="e">
        <f t="shared" si="8"/>
        <v>#N/A</v>
      </c>
    </row>
    <row r="53" spans="1:7" x14ac:dyDescent="0.25">
      <c r="A53" s="62" t="str">
        <f t="shared" si="3"/>
        <v>LAS PALMAS</v>
      </c>
      <c r="B53" s="63">
        <f t="shared" si="4"/>
        <v>30</v>
      </c>
      <c r="C53" s="63">
        <f t="shared" si="5"/>
        <v>29</v>
      </c>
      <c r="D53" s="63">
        <f t="shared" si="6"/>
        <v>2</v>
      </c>
      <c r="E53" s="62" t="e">
        <f t="shared" si="2"/>
        <v>#N/A</v>
      </c>
      <c r="F53" s="62" t="e">
        <f t="shared" si="7"/>
        <v>#N/A</v>
      </c>
      <c r="G53" s="62" t="e">
        <f t="shared" si="8"/>
        <v>#N/A</v>
      </c>
    </row>
    <row r="54" spans="1:7" x14ac:dyDescent="0.25">
      <c r="A54" s="62" t="str">
        <f t="shared" si="3"/>
        <v>MALAGA</v>
      </c>
      <c r="B54" s="63">
        <f t="shared" si="4"/>
        <v>9</v>
      </c>
      <c r="C54" s="63">
        <f t="shared" si="5"/>
        <v>5</v>
      </c>
      <c r="D54" s="63">
        <f t="shared" si="6"/>
        <v>4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0</v>
      </c>
      <c r="C56" s="63">
        <f t="shared" si="5"/>
        <v>0</v>
      </c>
      <c r="D56" s="63">
        <f t="shared" si="6"/>
        <v>28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</v>
      </c>
      <c r="C57" s="63">
        <f t="shared" si="5"/>
        <v>0</v>
      </c>
      <c r="D57" s="63">
        <f t="shared" si="6"/>
        <v>11</v>
      </c>
      <c r="E57" s="62" t="e">
        <f t="shared" si="2"/>
        <v>#N/A</v>
      </c>
      <c r="F57" s="62" t="e">
        <f t="shared" si="9"/>
        <v>#N/A</v>
      </c>
      <c r="G57" s="62" t="e">
        <f t="shared" si="8"/>
        <v>#N/A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e">
        <f t="shared" si="2"/>
        <v>#N/A</v>
      </c>
      <c r="F58" s="62" t="e">
        <f t="shared" si="9"/>
        <v>#N/A</v>
      </c>
      <c r="G58" s="62" t="e">
        <f t="shared" si="8"/>
        <v>#N/A</v>
      </c>
    </row>
    <row r="59" spans="1:7" x14ac:dyDescent="0.25">
      <c r="A59" s="62" t="str">
        <f t="shared" si="3"/>
        <v>SANTA CRUZ DE TENERIFE</v>
      </c>
      <c r="B59" s="63">
        <f t="shared" si="4"/>
        <v>32</v>
      </c>
      <c r="C59" s="63">
        <f t="shared" si="5"/>
        <v>29</v>
      </c>
      <c r="D59" s="63">
        <f t="shared" si="6"/>
        <v>1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0</v>
      </c>
      <c r="C60" s="63">
        <f t="shared" si="5"/>
        <v>0</v>
      </c>
      <c r="D60" s="63">
        <f t="shared" si="6"/>
        <v>28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0</v>
      </c>
      <c r="C61" s="63">
        <f t="shared" si="5"/>
        <v>1</v>
      </c>
      <c r="D61" s="63">
        <f t="shared" si="6"/>
        <v>28</v>
      </c>
      <c r="E61" s="62" t="e">
        <f t="shared" si="2"/>
        <v>#N/A</v>
      </c>
      <c r="F61" s="62" t="e">
        <f t="shared" si="9"/>
        <v>#N/A</v>
      </c>
      <c r="G61" s="62" t="e">
        <f t="shared" si="8"/>
        <v>#N/A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0</v>
      </c>
      <c r="C63" s="63">
        <f t="shared" si="5"/>
        <v>1</v>
      </c>
      <c r="D63" s="63">
        <f t="shared" si="6"/>
        <v>28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0</v>
      </c>
      <c r="C64" s="63">
        <f t="shared" si="5"/>
        <v>1</v>
      </c>
      <c r="D64" s="63">
        <f t="shared" si="6"/>
        <v>28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0</v>
      </c>
      <c r="C65" s="63">
        <f t="shared" si="5"/>
        <v>0</v>
      </c>
      <c r="D65" s="63">
        <f t="shared" si="6"/>
        <v>28</v>
      </c>
      <c r="E65" s="62" t="str">
        <f t="shared" si="2"/>
        <v>AVILES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36F25954-5CF6-4313-8944-2AA4EA6DA2B9}"/>
</file>

<file path=customXml/itemProps2.xml><?xml version="1.0" encoding="utf-8"?>
<ds:datastoreItem xmlns:ds="http://schemas.openxmlformats.org/officeDocument/2006/customXml" ds:itemID="{18AB14FD-A393-41EA-8E0A-3E9C31D6E6A2}"/>
</file>

<file path=customXml/itemProps3.xml><?xml version="1.0" encoding="utf-8"?>
<ds:datastoreItem xmlns:ds="http://schemas.openxmlformats.org/officeDocument/2006/customXml" ds:itemID="{6F6C5348-3995-47BC-A05E-0A1A84C632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2017-10-05T11:22:28Z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