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G19" i="4" l="1"/>
  <c r="D19" i="4"/>
  <c r="E19" i="4"/>
  <c r="F19" i="4"/>
  <c r="H19" i="4" l="1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3" i="16"/>
  <c r="F32" i="16"/>
  <c r="F31" i="16"/>
  <c r="F30" i="16"/>
  <c r="F29" i="16"/>
  <c r="F28" i="16"/>
  <c r="F26" i="16"/>
  <c r="F25" i="16"/>
  <c r="F24" i="16"/>
  <c r="F23" i="16"/>
  <c r="F22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6" i="21"/>
  <c r="F25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9" i="21"/>
  <c r="F8" i="21"/>
  <c r="F34" i="22"/>
  <c r="F33" i="22"/>
  <c r="F32" i="22"/>
  <c r="F31" i="22"/>
  <c r="F30" i="22"/>
  <c r="F29" i="22"/>
  <c r="F28" i="22"/>
  <c r="F26" i="22"/>
  <c r="F25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15" l="1"/>
  <c r="F35" i="23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G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F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I10" i="4"/>
  <c r="I13" i="4"/>
  <c r="I18" i="4"/>
  <c r="I19" i="4" l="1"/>
</calcChain>
</file>

<file path=xl/sharedStrings.xml><?xml version="1.0" encoding="utf-8"?>
<sst xmlns="http://schemas.openxmlformats.org/spreadsheetml/2006/main" count="653" uniqueCount="93">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</sst>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5" xfId="0" applyFont="1" applyBorder="1" applyAlignment="1"/>
    <xf numFmtId="0" fontId="38" fillId="4" borderId="1" xfId="0" applyFont="1" applyFill="1" applyBorder="1" applyAlignment="1">
      <alignment horizontal="center"/>
    </xf>
    <xf numFmtId="0" fontId="38" fillId="2" borderId="2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HUELVA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18538984</c:v>
                </c:pt>
                <c:pt idx="1">
                  <c:v>13813244</c:v>
                </c:pt>
                <c:pt idx="2">
                  <c:v>12663181</c:v>
                </c:pt>
                <c:pt idx="3">
                  <c:v>9242561</c:v>
                </c:pt>
                <c:pt idx="4">
                  <c:v>8952394</c:v>
                </c:pt>
                <c:pt idx="5">
                  <c:v>7402207</c:v>
                </c:pt>
                <c:pt idx="6">
                  <c:v>6525696</c:v>
                </c:pt>
                <c:pt idx="7">
                  <c:v>4934466</c:v>
                </c:pt>
                <c:pt idx="8">
                  <c:v>4856025</c:v>
                </c:pt>
                <c:pt idx="9">
                  <c:v>4520399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HUELVA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17887585</c:v>
                </c:pt>
                <c:pt idx="1">
                  <c:v>12895282</c:v>
                </c:pt>
                <c:pt idx="2">
                  <c:v>12280225</c:v>
                </c:pt>
                <c:pt idx="3">
                  <c:v>9122675</c:v>
                </c:pt>
                <c:pt idx="4">
                  <c:v>8730423</c:v>
                </c:pt>
                <c:pt idx="5">
                  <c:v>5523136</c:v>
                </c:pt>
                <c:pt idx="6">
                  <c:v>6435278</c:v>
                </c:pt>
                <c:pt idx="7">
                  <c:v>4232322</c:v>
                </c:pt>
                <c:pt idx="8">
                  <c:v>4693028</c:v>
                </c:pt>
                <c:pt idx="9">
                  <c:v>4524211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HUELVA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17417449</c:v>
                </c:pt>
                <c:pt idx="1">
                  <c:v>13742876</c:v>
                </c:pt>
                <c:pt idx="2">
                  <c:v>12428903</c:v>
                </c:pt>
                <c:pt idx="3">
                  <c:v>8985022</c:v>
                </c:pt>
                <c:pt idx="4">
                  <c:v>8915901</c:v>
                </c:pt>
                <c:pt idx="5">
                  <c:v>7379124</c:v>
                </c:pt>
                <c:pt idx="6">
                  <c:v>5949650</c:v>
                </c:pt>
                <c:pt idx="7">
                  <c:v>4914295</c:v>
                </c:pt>
                <c:pt idx="8">
                  <c:v>4519825</c:v>
                </c:pt>
                <c:pt idx="9">
                  <c:v>4504490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HUELVA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16475666</c:v>
                </c:pt>
                <c:pt idx="1">
                  <c:v>12821161</c:v>
                </c:pt>
                <c:pt idx="2">
                  <c:v>12029500</c:v>
                </c:pt>
                <c:pt idx="3">
                  <c:v>8913918</c:v>
                </c:pt>
                <c:pt idx="4">
                  <c:v>8681542</c:v>
                </c:pt>
                <c:pt idx="5">
                  <c:v>5500874</c:v>
                </c:pt>
                <c:pt idx="6">
                  <c:v>5926879</c:v>
                </c:pt>
                <c:pt idx="7">
                  <c:v>4163853</c:v>
                </c:pt>
                <c:pt idx="8">
                  <c:v>4435517</c:v>
                </c:pt>
                <c:pt idx="9">
                  <c:v>4493512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CARTAGENA</c:v>
                </c:pt>
                <c:pt idx="2">
                  <c:v>TARRAGONA</c:v>
                </c:pt>
                <c:pt idx="3">
                  <c:v>BAHIA DE ALGECIRAS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5586675</c:v>
                </c:pt>
                <c:pt idx="1">
                  <c:v>5577042</c:v>
                </c:pt>
                <c:pt idx="2">
                  <c:v>4741040</c:v>
                </c:pt>
                <c:pt idx="3">
                  <c:v>4693915</c:v>
                </c:pt>
                <c:pt idx="4">
                  <c:v>3150416</c:v>
                </c:pt>
                <c:pt idx="5">
                  <c:v>2991253</c:v>
                </c:pt>
                <c:pt idx="6">
                  <c:v>2363218</c:v>
                </c:pt>
                <c:pt idx="7">
                  <c:v>2012749</c:v>
                </c:pt>
                <c:pt idx="8">
                  <c:v>1900666</c:v>
                </c:pt>
                <c:pt idx="9">
                  <c:v>1533500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CARTAGENA</c:v>
                </c:pt>
                <c:pt idx="2">
                  <c:v>TARRAGONA</c:v>
                </c:pt>
                <c:pt idx="3">
                  <c:v>BAHIA DE ALGECIRAS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5612918</c:v>
                </c:pt>
                <c:pt idx="1">
                  <c:v>4182616</c:v>
                </c:pt>
                <c:pt idx="2">
                  <c:v>5131705</c:v>
                </c:pt>
                <c:pt idx="3">
                  <c:v>4692398</c:v>
                </c:pt>
                <c:pt idx="4">
                  <c:v>2985610</c:v>
                </c:pt>
                <c:pt idx="5">
                  <c:v>2620354</c:v>
                </c:pt>
                <c:pt idx="6">
                  <c:v>2155517</c:v>
                </c:pt>
                <c:pt idx="7">
                  <c:v>2043454</c:v>
                </c:pt>
                <c:pt idx="8">
                  <c:v>2026707</c:v>
                </c:pt>
                <c:pt idx="9">
                  <c:v>1241239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VALENCIA</c:v>
                </c:pt>
                <c:pt idx="5">
                  <c:v>ALMERIA</c:v>
                </c:pt>
                <c:pt idx="6">
                  <c:v>BILBAO</c:v>
                </c:pt>
                <c:pt idx="7">
                  <c:v>HUELVA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4320517</c:v>
                </c:pt>
                <c:pt idx="1">
                  <c:v>3714528</c:v>
                </c:pt>
                <c:pt idx="2">
                  <c:v>2383349</c:v>
                </c:pt>
                <c:pt idx="3">
                  <c:v>1591706</c:v>
                </c:pt>
                <c:pt idx="4">
                  <c:v>1461366</c:v>
                </c:pt>
                <c:pt idx="5">
                  <c:v>1347702</c:v>
                </c:pt>
                <c:pt idx="6">
                  <c:v>1247963</c:v>
                </c:pt>
                <c:pt idx="7">
                  <c:v>1242425</c:v>
                </c:pt>
                <c:pt idx="8">
                  <c:v>1015536</c:v>
                </c:pt>
                <c:pt idx="9">
                  <c:v>962028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VALENCIA</c:v>
                </c:pt>
                <c:pt idx="5">
                  <c:v>ALMERIA</c:v>
                </c:pt>
                <c:pt idx="6">
                  <c:v>BILBAO</c:v>
                </c:pt>
                <c:pt idx="7">
                  <c:v>HUELVA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3614151</c:v>
                </c:pt>
                <c:pt idx="1">
                  <c:v>3164448</c:v>
                </c:pt>
                <c:pt idx="2">
                  <c:v>1952616</c:v>
                </c:pt>
                <c:pt idx="3">
                  <c:v>1119702</c:v>
                </c:pt>
                <c:pt idx="4">
                  <c:v>1871178</c:v>
                </c:pt>
                <c:pt idx="5">
                  <c:v>1407908</c:v>
                </c:pt>
                <c:pt idx="6">
                  <c:v>1093683</c:v>
                </c:pt>
                <c:pt idx="7">
                  <c:v>1376324</c:v>
                </c:pt>
                <c:pt idx="8">
                  <c:v>898141</c:v>
                </c:pt>
                <c:pt idx="9">
                  <c:v>894166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12154627</c:v>
                </c:pt>
                <c:pt idx="1">
                  <c:v>10748010</c:v>
                </c:pt>
                <c:pt idx="2">
                  <c:v>8600669</c:v>
                </c:pt>
                <c:pt idx="3">
                  <c:v>4329066</c:v>
                </c:pt>
                <c:pt idx="4">
                  <c:v>2159958</c:v>
                </c:pt>
                <c:pt idx="5">
                  <c:v>2150384</c:v>
                </c:pt>
                <c:pt idx="6">
                  <c:v>1659788</c:v>
                </c:pt>
                <c:pt idx="7">
                  <c:v>1093464</c:v>
                </c:pt>
                <c:pt idx="8">
                  <c:v>1009932</c:v>
                </c:pt>
                <c:pt idx="9">
                  <c:v>707110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11109969</c:v>
                </c:pt>
                <c:pt idx="1">
                  <c:v>9708744</c:v>
                </c:pt>
                <c:pt idx="2">
                  <c:v>8439099</c:v>
                </c:pt>
                <c:pt idx="3">
                  <c:v>4374736</c:v>
                </c:pt>
                <c:pt idx="4">
                  <c:v>2396328</c:v>
                </c:pt>
                <c:pt idx="5">
                  <c:v>2207317</c:v>
                </c:pt>
                <c:pt idx="6">
                  <c:v>1933212</c:v>
                </c:pt>
                <c:pt idx="7">
                  <c:v>1176186</c:v>
                </c:pt>
                <c:pt idx="8">
                  <c:v>983996</c:v>
                </c:pt>
                <c:pt idx="9">
                  <c:v>606932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AVILES</c:v>
                </c:pt>
                <c:pt idx="3">
                  <c:v>BAHIA DE CADIZ</c:v>
                </c:pt>
                <c:pt idx="4">
                  <c:v>PASAIA</c:v>
                </c:pt>
                <c:pt idx="5">
                  <c:v>SANTANDER</c:v>
                </c:pt>
                <c:pt idx="6">
                  <c:v>GIJON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MARIN Y RIA DE PONTEVEDRA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15296</c:v>
                </c:pt>
                <c:pt idx="1">
                  <c:v>6987</c:v>
                </c:pt>
                <c:pt idx="2">
                  <c:v>4841</c:v>
                </c:pt>
                <c:pt idx="3">
                  <c:v>4071</c:v>
                </c:pt>
                <c:pt idx="4">
                  <c:v>3470</c:v>
                </c:pt>
                <c:pt idx="5">
                  <c:v>3065</c:v>
                </c:pt>
                <c:pt idx="6">
                  <c:v>2837</c:v>
                </c:pt>
                <c:pt idx="7">
                  <c:v>994</c:v>
                </c:pt>
                <c:pt idx="8">
                  <c:v>882</c:v>
                </c:pt>
                <c:pt idx="9">
                  <c:v>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AVILES</c:v>
                </c:pt>
                <c:pt idx="3">
                  <c:v>BAHIA DE CADIZ</c:v>
                </c:pt>
                <c:pt idx="4">
                  <c:v>PASAIA</c:v>
                </c:pt>
                <c:pt idx="5">
                  <c:v>SANTANDER</c:v>
                </c:pt>
                <c:pt idx="6">
                  <c:v>GIJON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MARIN Y RIA DE PONTEVEDRA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14605</c:v>
                </c:pt>
                <c:pt idx="1">
                  <c:v>7900</c:v>
                </c:pt>
                <c:pt idx="2">
                  <c:v>2791</c:v>
                </c:pt>
                <c:pt idx="3">
                  <c:v>5579</c:v>
                </c:pt>
                <c:pt idx="4">
                  <c:v>2836</c:v>
                </c:pt>
                <c:pt idx="5">
                  <c:v>2661</c:v>
                </c:pt>
                <c:pt idx="6">
                  <c:v>2779</c:v>
                </c:pt>
                <c:pt idx="7">
                  <c:v>757</c:v>
                </c:pt>
                <c:pt idx="8">
                  <c:v>1555</c:v>
                </c:pt>
                <c:pt idx="9">
                  <c:v>1017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710128</c:v>
                </c:pt>
                <c:pt idx="1">
                  <c:v>575581</c:v>
                </c:pt>
                <c:pt idx="2">
                  <c:v>272955</c:v>
                </c:pt>
                <c:pt idx="3">
                  <c:v>234278</c:v>
                </c:pt>
                <c:pt idx="4">
                  <c:v>135149</c:v>
                </c:pt>
                <c:pt idx="5">
                  <c:v>94134</c:v>
                </c:pt>
                <c:pt idx="6">
                  <c:v>70081</c:v>
                </c:pt>
                <c:pt idx="7">
                  <c:v>37220</c:v>
                </c:pt>
                <c:pt idx="8">
                  <c:v>35927</c:v>
                </c:pt>
                <c:pt idx="9">
                  <c:v>24621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816419</c:v>
                </c:pt>
                <c:pt idx="1">
                  <c:v>507431</c:v>
                </c:pt>
                <c:pt idx="2">
                  <c:v>247255</c:v>
                </c:pt>
                <c:pt idx="3">
                  <c:v>249963</c:v>
                </c:pt>
                <c:pt idx="4">
                  <c:v>134568</c:v>
                </c:pt>
                <c:pt idx="5">
                  <c:v>93997</c:v>
                </c:pt>
                <c:pt idx="6">
                  <c:v>73802</c:v>
                </c:pt>
                <c:pt idx="7">
                  <c:v>33265</c:v>
                </c:pt>
                <c:pt idx="8">
                  <c:v>48124</c:v>
                </c:pt>
                <c:pt idx="9">
                  <c:v>25009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GIJON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10306344</c:v>
                </c:pt>
                <c:pt idx="1">
                  <c:v>4458094</c:v>
                </c:pt>
                <c:pt idx="2">
                  <c:v>3078698</c:v>
                </c:pt>
                <c:pt idx="3">
                  <c:v>2664952</c:v>
                </c:pt>
                <c:pt idx="4">
                  <c:v>1096863</c:v>
                </c:pt>
                <c:pt idx="5">
                  <c:v>975390</c:v>
                </c:pt>
                <c:pt idx="6">
                  <c:v>235183</c:v>
                </c:pt>
                <c:pt idx="7">
                  <c:v>182362</c:v>
                </c:pt>
                <c:pt idx="8">
                  <c:v>124113</c:v>
                </c:pt>
                <c:pt idx="9">
                  <c:v>64074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GIJON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9258387</c:v>
                </c:pt>
                <c:pt idx="1">
                  <c:v>3329644</c:v>
                </c:pt>
                <c:pt idx="2">
                  <c:v>2890375</c:v>
                </c:pt>
                <c:pt idx="3">
                  <c:v>2556829</c:v>
                </c:pt>
                <c:pt idx="4">
                  <c:v>956905</c:v>
                </c:pt>
                <c:pt idx="5">
                  <c:v>388651</c:v>
                </c:pt>
                <c:pt idx="6">
                  <c:v>196933</c:v>
                </c:pt>
                <c:pt idx="7">
                  <c:v>41264</c:v>
                </c:pt>
                <c:pt idx="8">
                  <c:v>182128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CASTELLON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10296329</c:v>
                </c:pt>
                <c:pt idx="1">
                  <c:v>4445229</c:v>
                </c:pt>
                <c:pt idx="2">
                  <c:v>2963475</c:v>
                </c:pt>
                <c:pt idx="3">
                  <c:v>2623784</c:v>
                </c:pt>
                <c:pt idx="4">
                  <c:v>973832</c:v>
                </c:pt>
                <c:pt idx="5">
                  <c:v>38765</c:v>
                </c:pt>
                <c:pt idx="6">
                  <c:v>38490</c:v>
                </c:pt>
                <c:pt idx="7">
                  <c:v>8465</c:v>
                </c:pt>
                <c:pt idx="8">
                  <c:v>4979</c:v>
                </c:pt>
                <c:pt idx="9">
                  <c:v>1338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CASTELLON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9219590</c:v>
                </c:pt>
                <c:pt idx="1">
                  <c:v>3317431</c:v>
                </c:pt>
                <c:pt idx="2">
                  <c:v>2830815</c:v>
                </c:pt>
                <c:pt idx="3">
                  <c:v>2530900</c:v>
                </c:pt>
                <c:pt idx="4">
                  <c:v>388651</c:v>
                </c:pt>
                <c:pt idx="5">
                  <c:v>103753</c:v>
                </c:pt>
                <c:pt idx="6">
                  <c:v>30572</c:v>
                </c:pt>
                <c:pt idx="7">
                  <c:v>8350</c:v>
                </c:pt>
                <c:pt idx="8">
                  <c:v>1039</c:v>
                </c:pt>
                <c:pt idx="9">
                  <c:v>4177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10771936</c:v>
                </c:pt>
                <c:pt idx="1">
                  <c:v>8816404</c:v>
                </c:pt>
                <c:pt idx="2">
                  <c:v>6207252</c:v>
                </c:pt>
                <c:pt idx="3">
                  <c:v>3525139</c:v>
                </c:pt>
                <c:pt idx="4">
                  <c:v>1377064</c:v>
                </c:pt>
                <c:pt idx="5">
                  <c:v>992006</c:v>
                </c:pt>
                <c:pt idx="6">
                  <c:v>794975</c:v>
                </c:pt>
                <c:pt idx="7">
                  <c:v>590167</c:v>
                </c:pt>
                <c:pt idx="8">
                  <c:v>336339</c:v>
                </c:pt>
                <c:pt idx="9">
                  <c:v>304210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9763132</c:v>
                </c:pt>
                <c:pt idx="1">
                  <c:v>7797348</c:v>
                </c:pt>
                <c:pt idx="2">
                  <c:v>6188013</c:v>
                </c:pt>
                <c:pt idx="3">
                  <c:v>3533587</c:v>
                </c:pt>
                <c:pt idx="4">
                  <c:v>1323160</c:v>
                </c:pt>
                <c:pt idx="5">
                  <c:v>1065214</c:v>
                </c:pt>
                <c:pt idx="6">
                  <c:v>1000850</c:v>
                </c:pt>
                <c:pt idx="7">
                  <c:v>562870</c:v>
                </c:pt>
                <c:pt idx="8">
                  <c:v>286646</c:v>
                </c:pt>
                <c:pt idx="9">
                  <c:v>291348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2546201</c:v>
                </c:pt>
                <c:pt idx="1">
                  <c:v>2125980</c:v>
                </c:pt>
                <c:pt idx="2">
                  <c:v>1298473</c:v>
                </c:pt>
                <c:pt idx="3">
                  <c:v>1209492</c:v>
                </c:pt>
                <c:pt idx="4">
                  <c:v>898806</c:v>
                </c:pt>
                <c:pt idx="5">
                  <c:v>665441</c:v>
                </c:pt>
                <c:pt idx="6">
                  <c:v>366751</c:v>
                </c:pt>
                <c:pt idx="7">
                  <c:v>353616</c:v>
                </c:pt>
                <c:pt idx="8">
                  <c:v>269787</c:v>
                </c:pt>
                <c:pt idx="9">
                  <c:v>229550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2385062</c:v>
                </c:pt>
                <c:pt idx="1">
                  <c:v>2376956</c:v>
                </c:pt>
                <c:pt idx="2">
                  <c:v>1295850</c:v>
                </c:pt>
                <c:pt idx="3">
                  <c:v>1153584</c:v>
                </c:pt>
                <c:pt idx="4">
                  <c:v>973585</c:v>
                </c:pt>
                <c:pt idx="5">
                  <c:v>665918</c:v>
                </c:pt>
                <c:pt idx="6">
                  <c:v>334131</c:v>
                </c:pt>
                <c:pt idx="7">
                  <c:v>338702</c:v>
                </c:pt>
                <c:pt idx="8">
                  <c:v>211468</c:v>
                </c:pt>
                <c:pt idx="9">
                  <c:v>236510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800840</c:v>
                </c:pt>
                <c:pt idx="1">
                  <c:v>782888</c:v>
                </c:pt>
                <c:pt idx="2">
                  <c:v>623327.5</c:v>
                </c:pt>
                <c:pt idx="3">
                  <c:v>313970</c:v>
                </c:pt>
                <c:pt idx="4">
                  <c:v>129266</c:v>
                </c:pt>
                <c:pt idx="5">
                  <c:v>106534</c:v>
                </c:pt>
                <c:pt idx="6">
                  <c:v>104642</c:v>
                </c:pt>
                <c:pt idx="7">
                  <c:v>64628</c:v>
                </c:pt>
                <c:pt idx="8">
                  <c:v>40678</c:v>
                </c:pt>
                <c:pt idx="9">
                  <c:v>37973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816633</c:v>
                </c:pt>
                <c:pt idx="1">
                  <c:v>723850</c:v>
                </c:pt>
                <c:pt idx="2">
                  <c:v>625322</c:v>
                </c:pt>
                <c:pt idx="3">
                  <c:v>321606</c:v>
                </c:pt>
                <c:pt idx="4">
                  <c:v>125231</c:v>
                </c:pt>
                <c:pt idx="5">
                  <c:v>123564</c:v>
                </c:pt>
                <c:pt idx="6">
                  <c:v>126920</c:v>
                </c:pt>
                <c:pt idx="7">
                  <c:v>53271</c:v>
                </c:pt>
                <c:pt idx="8">
                  <c:v>46966</c:v>
                </c:pt>
                <c:pt idx="9">
                  <c:v>47384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763048</c:v>
                </c:pt>
                <c:pt idx="1">
                  <c:v>294897</c:v>
                </c:pt>
                <c:pt idx="2">
                  <c:v>246399.5</c:v>
                </c:pt>
                <c:pt idx="3">
                  <c:v>190967</c:v>
                </c:pt>
                <c:pt idx="4">
                  <c:v>103936</c:v>
                </c:pt>
                <c:pt idx="5">
                  <c:v>3218</c:v>
                </c:pt>
                <c:pt idx="6">
                  <c:v>2253</c:v>
                </c:pt>
                <c:pt idx="7">
                  <c:v>601</c:v>
                </c:pt>
                <c:pt idx="8">
                  <c:v>575</c:v>
                </c:pt>
                <c:pt idx="9">
                  <c:v>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775008</c:v>
                </c:pt>
                <c:pt idx="1">
                  <c:v>239445</c:v>
                </c:pt>
                <c:pt idx="2">
                  <c:v>234204.5</c:v>
                </c:pt>
                <c:pt idx="3">
                  <c:v>192302</c:v>
                </c:pt>
                <c:pt idx="4">
                  <c:v>119611</c:v>
                </c:pt>
                <c:pt idx="5">
                  <c:v>7208</c:v>
                </c:pt>
                <c:pt idx="6">
                  <c:v>2116</c:v>
                </c:pt>
                <c:pt idx="7">
                  <c:v>519</c:v>
                </c:pt>
                <c:pt idx="8">
                  <c:v>2043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1208430</c:v>
                </c:pt>
                <c:pt idx="1">
                  <c:v>992779</c:v>
                </c:pt>
                <c:pt idx="2">
                  <c:v>565045</c:v>
                </c:pt>
                <c:pt idx="3">
                  <c:v>545412</c:v>
                </c:pt>
                <c:pt idx="4">
                  <c:v>306513</c:v>
                </c:pt>
                <c:pt idx="5">
                  <c:v>258326</c:v>
                </c:pt>
                <c:pt idx="6">
                  <c:v>141215</c:v>
                </c:pt>
                <c:pt idx="7">
                  <c:v>105838</c:v>
                </c:pt>
                <c:pt idx="8">
                  <c:v>95254</c:v>
                </c:pt>
                <c:pt idx="9">
                  <c:v>53336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1075941</c:v>
                </c:pt>
                <c:pt idx="1">
                  <c:v>957437</c:v>
                </c:pt>
                <c:pt idx="2">
                  <c:v>481945</c:v>
                </c:pt>
                <c:pt idx="3">
                  <c:v>496403</c:v>
                </c:pt>
                <c:pt idx="4">
                  <c:v>178313</c:v>
                </c:pt>
                <c:pt idx="5">
                  <c:v>200821</c:v>
                </c:pt>
                <c:pt idx="6">
                  <c:v>131775</c:v>
                </c:pt>
                <c:pt idx="7">
                  <c:v>83255</c:v>
                </c:pt>
                <c:pt idx="8">
                  <c:v>81047</c:v>
                </c:pt>
                <c:pt idx="9">
                  <c:v>39040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ALICANTE</c:v>
                </c:pt>
                <c:pt idx="7">
                  <c:v>ALMERIA</c:v>
                </c:pt>
                <c:pt idx="8">
                  <c:v>SANTANDER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205618</c:v>
                </c:pt>
                <c:pt idx="1">
                  <c:v>178264</c:v>
                </c:pt>
                <c:pt idx="2">
                  <c:v>89954</c:v>
                </c:pt>
                <c:pt idx="3">
                  <c:v>51912</c:v>
                </c:pt>
                <c:pt idx="4">
                  <c:v>30862</c:v>
                </c:pt>
                <c:pt idx="5">
                  <c:v>11967</c:v>
                </c:pt>
                <c:pt idx="6">
                  <c:v>6418</c:v>
                </c:pt>
                <c:pt idx="7">
                  <c:v>4311</c:v>
                </c:pt>
                <c:pt idx="8">
                  <c:v>3096</c:v>
                </c:pt>
                <c:pt idx="9">
                  <c:v>2860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ALICANTE</c:v>
                </c:pt>
                <c:pt idx="7">
                  <c:v>ALMERIA</c:v>
                </c:pt>
                <c:pt idx="8">
                  <c:v>SANTANDER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162736</c:v>
                </c:pt>
                <c:pt idx="1">
                  <c:v>115881</c:v>
                </c:pt>
                <c:pt idx="2">
                  <c:v>62143</c:v>
                </c:pt>
                <c:pt idx="3">
                  <c:v>35490</c:v>
                </c:pt>
                <c:pt idx="4">
                  <c:v>20823</c:v>
                </c:pt>
                <c:pt idx="5">
                  <c:v>10104</c:v>
                </c:pt>
                <c:pt idx="6">
                  <c:v>644</c:v>
                </c:pt>
                <c:pt idx="7">
                  <c:v>506</c:v>
                </c:pt>
                <c:pt idx="8">
                  <c:v>502</c:v>
                </c:pt>
                <c:pt idx="9">
                  <c:v>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VALENCIA</c:v>
                </c:pt>
                <c:pt idx="8">
                  <c:v>MELILLA</c:v>
                </c:pt>
                <c:pt idx="9">
                  <c:v>MALAGA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254077</c:v>
                </c:pt>
                <c:pt idx="1">
                  <c:v>165527</c:v>
                </c:pt>
                <c:pt idx="2">
                  <c:v>159002</c:v>
                </c:pt>
                <c:pt idx="3">
                  <c:v>83602</c:v>
                </c:pt>
                <c:pt idx="4">
                  <c:v>49288</c:v>
                </c:pt>
                <c:pt idx="5">
                  <c:v>36168</c:v>
                </c:pt>
                <c:pt idx="6">
                  <c:v>27550</c:v>
                </c:pt>
                <c:pt idx="7">
                  <c:v>16080</c:v>
                </c:pt>
                <c:pt idx="8">
                  <c:v>15688</c:v>
                </c:pt>
                <c:pt idx="9">
                  <c:v>7246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VALENCIA</c:v>
                </c:pt>
                <c:pt idx="8">
                  <c:v>MELILLA</c:v>
                </c:pt>
                <c:pt idx="9">
                  <c:v>MALAGA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212517</c:v>
                </c:pt>
                <c:pt idx="1">
                  <c:v>135846</c:v>
                </c:pt>
                <c:pt idx="2">
                  <c:v>102591</c:v>
                </c:pt>
                <c:pt idx="3">
                  <c:v>73979</c:v>
                </c:pt>
                <c:pt idx="4">
                  <c:v>19318</c:v>
                </c:pt>
                <c:pt idx="5">
                  <c:v>27873</c:v>
                </c:pt>
                <c:pt idx="6">
                  <c:v>27246</c:v>
                </c:pt>
                <c:pt idx="7">
                  <c:v>10002</c:v>
                </c:pt>
                <c:pt idx="8">
                  <c:v>13536</c:v>
                </c:pt>
                <c:pt idx="9">
                  <c:v>6767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5706</c:v>
                </c:pt>
                <c:pt idx="1">
                  <c:v>4511</c:v>
                </c:pt>
                <c:pt idx="2">
                  <c:v>3016</c:v>
                </c:pt>
                <c:pt idx="3">
                  <c:v>2790</c:v>
                </c:pt>
                <c:pt idx="4">
                  <c:v>2147</c:v>
                </c:pt>
                <c:pt idx="5">
                  <c:v>2141</c:v>
                </c:pt>
                <c:pt idx="6">
                  <c:v>1690</c:v>
                </c:pt>
                <c:pt idx="7">
                  <c:v>877</c:v>
                </c:pt>
                <c:pt idx="8">
                  <c:v>658</c:v>
                </c:pt>
                <c:pt idx="9">
                  <c:v>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5762</c:v>
                </c:pt>
                <c:pt idx="1">
                  <c:v>4362</c:v>
                </c:pt>
                <c:pt idx="2">
                  <c:v>3125</c:v>
                </c:pt>
                <c:pt idx="3">
                  <c:v>2662</c:v>
                </c:pt>
                <c:pt idx="4">
                  <c:v>2028</c:v>
                </c:pt>
                <c:pt idx="5">
                  <c:v>2075</c:v>
                </c:pt>
                <c:pt idx="6">
                  <c:v>1629</c:v>
                </c:pt>
                <c:pt idx="7">
                  <c:v>799</c:v>
                </c:pt>
                <c:pt idx="8">
                  <c:v>690</c:v>
                </c:pt>
                <c:pt idx="9">
                  <c:v>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62650617</c:v>
                </c:pt>
                <c:pt idx="1">
                  <c:v>51799181</c:v>
                </c:pt>
                <c:pt idx="2">
                  <c:v>45313985</c:v>
                </c:pt>
                <c:pt idx="3">
                  <c:v>42693890</c:v>
                </c:pt>
                <c:pt idx="4">
                  <c:v>36994168</c:v>
                </c:pt>
                <c:pt idx="5">
                  <c:v>26422055</c:v>
                </c:pt>
                <c:pt idx="6">
                  <c:v>16152006</c:v>
                </c:pt>
                <c:pt idx="7">
                  <c:v>11416042</c:v>
                </c:pt>
                <c:pt idx="8">
                  <c:v>9615766</c:v>
                </c:pt>
                <c:pt idx="9">
                  <c:v>8143184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58747171</c:v>
                </c:pt>
                <c:pt idx="1">
                  <c:v>45174054</c:v>
                </c:pt>
                <c:pt idx="2">
                  <c:v>40920778</c:v>
                </c:pt>
                <c:pt idx="3">
                  <c:v>33411917</c:v>
                </c:pt>
                <c:pt idx="4">
                  <c:v>33198813</c:v>
                </c:pt>
                <c:pt idx="5">
                  <c:v>23125884</c:v>
                </c:pt>
                <c:pt idx="6">
                  <c:v>16308472</c:v>
                </c:pt>
                <c:pt idx="7">
                  <c:v>11020738</c:v>
                </c:pt>
                <c:pt idx="8">
                  <c:v>10490032</c:v>
                </c:pt>
                <c:pt idx="9">
                  <c:v>8306757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BALEARES</c:v>
                </c:pt>
                <c:pt idx="6">
                  <c:v>SEVILLA</c:v>
                </c:pt>
                <c:pt idx="7">
                  <c:v>ALICANTE</c:v>
                </c:pt>
                <c:pt idx="8">
                  <c:v>A CORUÑA</c:v>
                </c:pt>
                <c:pt idx="9">
                  <c:v>ALMERIA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139</c:v>
                </c:pt>
                <c:pt idx="1">
                  <c:v>92</c:v>
                </c:pt>
                <c:pt idx="2">
                  <c:v>44</c:v>
                </c:pt>
                <c:pt idx="3">
                  <c:v>26</c:v>
                </c:pt>
                <c:pt idx="4">
                  <c:v>24</c:v>
                </c:pt>
                <c:pt idx="5">
                  <c:v>14</c:v>
                </c:pt>
                <c:pt idx="6">
                  <c:v>12</c:v>
                </c:pt>
                <c:pt idx="7">
                  <c:v>7</c:v>
                </c:pt>
                <c:pt idx="8">
                  <c:v>4</c:v>
                </c:pt>
                <c:pt idx="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BALEARES</c:v>
                </c:pt>
                <c:pt idx="6">
                  <c:v>SEVILLA</c:v>
                </c:pt>
                <c:pt idx="7">
                  <c:v>ALICANTE</c:v>
                </c:pt>
                <c:pt idx="8">
                  <c:v>A CORUÑA</c:v>
                </c:pt>
                <c:pt idx="9">
                  <c:v>ALMERIA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121</c:v>
                </c:pt>
                <c:pt idx="1">
                  <c:v>115</c:v>
                </c:pt>
                <c:pt idx="2">
                  <c:v>37</c:v>
                </c:pt>
                <c:pt idx="3">
                  <c:v>21</c:v>
                </c:pt>
                <c:pt idx="4">
                  <c:v>11</c:v>
                </c:pt>
                <c:pt idx="5">
                  <c:v>12</c:v>
                </c:pt>
                <c:pt idx="6">
                  <c:v>2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D21" sqref="D21:H31"/>
    </sheetView>
  </sheetViews>
  <sheetFormatPr baseColWidth="10" defaultRowHeight="15" x14ac:dyDescent="0.25"/>
  <cols>
    <col min="1" max="1" width="28.28515625" style="75" bestFit="1" customWidth="1"/>
    <col min="2" max="2" width="16" style="75" bestFit="1" customWidth="1"/>
    <col min="3" max="3" width="26.5703125" style="75" bestFit="1" customWidth="1"/>
    <col min="4" max="16384" width="11.42578125" style="75"/>
  </cols>
  <sheetData>
    <row r="1" spans="1:9" ht="22.5" customHeight="1" x14ac:dyDescent="0.35">
      <c r="D1" s="76" t="s">
        <v>36</v>
      </c>
    </row>
    <row r="4" spans="1:9" x14ac:dyDescent="0.25">
      <c r="F4" s="77"/>
      <c r="G4" s="77"/>
      <c r="I4" s="78">
        <v>39588</v>
      </c>
    </row>
    <row r="6" spans="1:9" x14ac:dyDescent="0.25">
      <c r="A6" s="79" t="s">
        <v>39</v>
      </c>
      <c r="B6" s="80"/>
      <c r="C6" s="80"/>
      <c r="D6" s="81" t="s">
        <v>92</v>
      </c>
      <c r="E6" s="82"/>
      <c r="F6" s="81" t="s">
        <v>37</v>
      </c>
      <c r="G6" s="82"/>
      <c r="H6" s="81" t="s">
        <v>38</v>
      </c>
      <c r="I6" s="82"/>
    </row>
    <row r="7" spans="1:9" x14ac:dyDescent="0.25">
      <c r="A7" s="83"/>
      <c r="B7" s="83"/>
      <c r="C7" s="83"/>
      <c r="D7" s="84">
        <v>2007</v>
      </c>
      <c r="E7" s="84">
        <v>2008</v>
      </c>
      <c r="F7" s="84">
        <v>2007</v>
      </c>
      <c r="G7" s="84">
        <v>2008</v>
      </c>
      <c r="H7" s="84" t="s">
        <v>0</v>
      </c>
      <c r="I7" s="84" t="s">
        <v>3</v>
      </c>
    </row>
    <row r="8" spans="1:9" x14ac:dyDescent="0.25">
      <c r="A8" s="85" t="s">
        <v>12</v>
      </c>
      <c r="B8" s="85" t="s">
        <v>13</v>
      </c>
      <c r="C8" s="86" t="s">
        <v>14</v>
      </c>
      <c r="D8" s="87">
        <v>11981178</v>
      </c>
      <c r="E8" s="87">
        <v>12983599</v>
      </c>
      <c r="F8" s="87">
        <v>36036767</v>
      </c>
      <c r="G8" s="87">
        <v>38312326</v>
      </c>
      <c r="H8" s="87">
        <v>2275559</v>
      </c>
      <c r="I8" s="88">
        <f>((G8*100/F8)-100)</f>
        <v>6.3145481391269129</v>
      </c>
    </row>
    <row r="9" spans="1:9" x14ac:dyDescent="0.25">
      <c r="A9" s="89"/>
      <c r="B9" s="90"/>
      <c r="C9" s="86" t="s">
        <v>15</v>
      </c>
      <c r="D9" s="87">
        <v>9349676</v>
      </c>
      <c r="E9" s="87">
        <v>9150424</v>
      </c>
      <c r="F9" s="87">
        <v>25771320</v>
      </c>
      <c r="G9" s="87">
        <v>26802924</v>
      </c>
      <c r="H9" s="87">
        <v>1031604</v>
      </c>
      <c r="I9" s="88">
        <f t="shared" ref="I9:I19" si="0">((G9*100/F9)-100)</f>
        <v>4.00291486815577</v>
      </c>
    </row>
    <row r="10" spans="1:9" x14ac:dyDescent="0.25">
      <c r="A10" s="89"/>
      <c r="B10" s="85" t="s">
        <v>16</v>
      </c>
      <c r="C10" s="86" t="s">
        <v>17</v>
      </c>
      <c r="D10" s="87">
        <v>5468077</v>
      </c>
      <c r="E10" s="87">
        <v>4943118</v>
      </c>
      <c r="F10" s="87">
        <v>14807536</v>
      </c>
      <c r="G10" s="87">
        <v>14592945</v>
      </c>
      <c r="H10" s="87">
        <v>-214591</v>
      </c>
      <c r="I10" s="88">
        <f t="shared" si="0"/>
        <v>-1.4492012715687537</v>
      </c>
    </row>
    <row r="11" spans="1:9" x14ac:dyDescent="0.25">
      <c r="A11" s="89"/>
      <c r="B11" s="89"/>
      <c r="C11" s="86" t="s">
        <v>18</v>
      </c>
      <c r="D11" s="87">
        <v>12148429</v>
      </c>
      <c r="E11" s="87">
        <v>11824398</v>
      </c>
      <c r="F11" s="87">
        <v>33064981</v>
      </c>
      <c r="G11" s="87">
        <v>34922421</v>
      </c>
      <c r="H11" s="87">
        <v>1857440</v>
      </c>
      <c r="I11" s="88">
        <f t="shared" si="0"/>
        <v>5.617544434699667</v>
      </c>
    </row>
    <row r="12" spans="1:9" x14ac:dyDescent="0.25">
      <c r="A12" s="90"/>
      <c r="B12" s="90"/>
      <c r="C12" s="86" t="s">
        <v>2</v>
      </c>
      <c r="D12" s="87">
        <v>17616506</v>
      </c>
      <c r="E12" s="87">
        <v>16767516</v>
      </c>
      <c r="F12" s="87">
        <v>47872517</v>
      </c>
      <c r="G12" s="87">
        <v>49515366</v>
      </c>
      <c r="H12" s="87">
        <v>1642849</v>
      </c>
      <c r="I12" s="88">
        <f t="shared" si="0"/>
        <v>3.4317163645270625</v>
      </c>
    </row>
    <row r="13" spans="1:9" x14ac:dyDescent="0.25">
      <c r="A13" s="91"/>
      <c r="B13" s="91"/>
      <c r="C13" s="92" t="s">
        <v>2</v>
      </c>
      <c r="D13" s="93">
        <v>38947360</v>
      </c>
      <c r="E13" s="93">
        <v>38901539</v>
      </c>
      <c r="F13" s="93">
        <v>109680604</v>
      </c>
      <c r="G13" s="93">
        <v>114630616</v>
      </c>
      <c r="H13" s="93">
        <v>4950012</v>
      </c>
      <c r="I13" s="94">
        <f t="shared" si="0"/>
        <v>4.5131151903576381</v>
      </c>
    </row>
    <row r="14" spans="1:9" x14ac:dyDescent="0.25">
      <c r="A14" s="85" t="s">
        <v>4</v>
      </c>
      <c r="B14" s="95" t="s">
        <v>5</v>
      </c>
      <c r="C14" s="86" t="s">
        <v>6</v>
      </c>
      <c r="D14" s="87">
        <v>19669</v>
      </c>
      <c r="E14" s="87">
        <v>19036</v>
      </c>
      <c r="F14" s="87">
        <v>49397</v>
      </c>
      <c r="G14" s="87">
        <v>47933</v>
      </c>
      <c r="H14" s="87">
        <v>-1464</v>
      </c>
      <c r="I14" s="88">
        <f t="shared" si="0"/>
        <v>-2.9637427374131988</v>
      </c>
    </row>
    <row r="15" spans="1:9" x14ac:dyDescent="0.25">
      <c r="A15" s="89"/>
      <c r="B15" s="85" t="s">
        <v>7</v>
      </c>
      <c r="C15" s="86" t="s">
        <v>8</v>
      </c>
      <c r="D15" s="87">
        <v>672441</v>
      </c>
      <c r="E15" s="87">
        <v>607230</v>
      </c>
      <c r="F15" s="87">
        <v>1823384</v>
      </c>
      <c r="G15" s="87">
        <v>1764687</v>
      </c>
      <c r="H15" s="87">
        <v>-58697</v>
      </c>
      <c r="I15" s="88">
        <f t="shared" si="0"/>
        <v>-3.2191244411489777</v>
      </c>
    </row>
    <row r="16" spans="1:9" x14ac:dyDescent="0.25">
      <c r="A16" s="89"/>
      <c r="B16" s="90"/>
      <c r="C16" s="86" t="s">
        <v>9</v>
      </c>
      <c r="D16" s="87">
        <v>235487</v>
      </c>
      <c r="E16" s="87">
        <v>213264</v>
      </c>
      <c r="F16" s="87">
        <v>669372</v>
      </c>
      <c r="G16" s="87">
        <v>602268</v>
      </c>
      <c r="H16" s="87">
        <v>-67104</v>
      </c>
      <c r="I16" s="88">
        <f t="shared" si="0"/>
        <v>-10.024918879188249</v>
      </c>
    </row>
    <row r="17" spans="1:9" x14ac:dyDescent="0.25">
      <c r="A17" s="90"/>
      <c r="B17" s="95" t="s">
        <v>10</v>
      </c>
      <c r="C17" s="86" t="s">
        <v>11</v>
      </c>
      <c r="D17" s="87">
        <v>355917</v>
      </c>
      <c r="E17" s="87">
        <v>156203</v>
      </c>
      <c r="F17" s="87">
        <v>869920</v>
      </c>
      <c r="G17" s="87">
        <v>772451</v>
      </c>
      <c r="H17" s="87">
        <v>-97469</v>
      </c>
      <c r="I17" s="88">
        <f t="shared" si="0"/>
        <v>-11.204363619643189</v>
      </c>
    </row>
    <row r="18" spans="1:9" x14ac:dyDescent="0.25">
      <c r="A18" s="96"/>
      <c r="B18" s="96"/>
      <c r="C18" s="92" t="s">
        <v>2</v>
      </c>
      <c r="D18" s="93">
        <v>1283514</v>
      </c>
      <c r="E18" s="93">
        <v>995733</v>
      </c>
      <c r="F18" s="93">
        <v>3412073</v>
      </c>
      <c r="G18" s="93">
        <v>3187339</v>
      </c>
      <c r="H18" s="93">
        <v>-224734</v>
      </c>
      <c r="I18" s="94">
        <f t="shared" si="0"/>
        <v>-6.5864358705103854</v>
      </c>
    </row>
    <row r="19" spans="1:9" x14ac:dyDescent="0.25">
      <c r="A19" s="97"/>
      <c r="B19" s="97"/>
      <c r="C19" s="98" t="s">
        <v>1</v>
      </c>
      <c r="D19" s="99">
        <f>+D13+D18</f>
        <v>40230874</v>
      </c>
      <c r="E19" s="99">
        <f t="shared" ref="E19:G19" si="1">+E13+E18</f>
        <v>39897272</v>
      </c>
      <c r="F19" s="99">
        <f t="shared" si="1"/>
        <v>113092677</v>
      </c>
      <c r="G19" s="99">
        <f t="shared" si="1"/>
        <v>117817955</v>
      </c>
      <c r="H19" s="99">
        <f t="shared" ref="H19" si="2">G19-F19</f>
        <v>4725278</v>
      </c>
      <c r="I19" s="100">
        <f t="shared" si="0"/>
        <v>4.1782351654829029</v>
      </c>
    </row>
    <row r="20" spans="1:9" x14ac:dyDescent="0.25">
      <c r="A20" s="96"/>
      <c r="B20" s="96"/>
      <c r="I20" s="101"/>
    </row>
    <row r="21" spans="1:9" x14ac:dyDescent="0.25">
      <c r="A21" s="85" t="s">
        <v>19</v>
      </c>
      <c r="B21" s="85" t="s">
        <v>20</v>
      </c>
      <c r="C21" s="86" t="s">
        <v>21</v>
      </c>
      <c r="D21" s="87">
        <v>7379608</v>
      </c>
      <c r="E21" s="87">
        <v>7945353</v>
      </c>
      <c r="F21" s="87">
        <v>20271981</v>
      </c>
      <c r="G21" s="87">
        <v>23335523</v>
      </c>
      <c r="H21" s="87">
        <v>3063542</v>
      </c>
      <c r="I21" s="88">
        <f t="shared" ref="I21:I31" si="3">((G21*100/F21)-100)</f>
        <v>15.11219845756564</v>
      </c>
    </row>
    <row r="22" spans="1:9" x14ac:dyDescent="0.25">
      <c r="A22" s="89"/>
      <c r="B22" s="90"/>
      <c r="C22" s="86" t="s">
        <v>22</v>
      </c>
      <c r="D22" s="87">
        <v>6777424</v>
      </c>
      <c r="E22" s="87">
        <v>7229979</v>
      </c>
      <c r="F22" s="87">
        <v>18436515</v>
      </c>
      <c r="G22" s="87">
        <v>21397992</v>
      </c>
      <c r="H22" s="87">
        <v>2961477</v>
      </c>
      <c r="I22" s="88">
        <f t="shared" si="3"/>
        <v>16.063106286627374</v>
      </c>
    </row>
    <row r="23" spans="1:9" x14ac:dyDescent="0.25">
      <c r="A23" s="89"/>
      <c r="B23" s="95" t="s">
        <v>23</v>
      </c>
      <c r="C23" s="86" t="s">
        <v>24</v>
      </c>
      <c r="D23" s="87">
        <v>4088021</v>
      </c>
      <c r="E23" s="87">
        <v>3724502</v>
      </c>
      <c r="F23" s="87">
        <v>11029303</v>
      </c>
      <c r="G23" s="87">
        <v>10924979</v>
      </c>
      <c r="H23" s="87">
        <v>-104324</v>
      </c>
      <c r="I23" s="88">
        <f t="shared" si="3"/>
        <v>-0.94588026097387967</v>
      </c>
    </row>
    <row r="24" spans="1:9" x14ac:dyDescent="0.25">
      <c r="A24" s="89"/>
      <c r="B24" s="85" t="s">
        <v>25</v>
      </c>
      <c r="C24" s="86" t="s">
        <v>26</v>
      </c>
      <c r="D24" s="87">
        <v>1150310.5</v>
      </c>
      <c r="E24" s="87">
        <v>1049463.5</v>
      </c>
      <c r="F24" s="87">
        <v>3144797</v>
      </c>
      <c r="G24" s="87">
        <v>3146258</v>
      </c>
      <c r="H24" s="87">
        <v>1461</v>
      </c>
      <c r="I24" s="88">
        <f t="shared" si="3"/>
        <v>4.6457688683887E-2</v>
      </c>
    </row>
    <row r="25" spans="1:9" x14ac:dyDescent="0.25">
      <c r="A25" s="89"/>
      <c r="B25" s="89"/>
      <c r="C25" s="86" t="s">
        <v>21</v>
      </c>
      <c r="D25" s="87">
        <v>571187.5</v>
      </c>
      <c r="E25" s="87">
        <v>530075</v>
      </c>
      <c r="F25" s="87">
        <v>1572828.5</v>
      </c>
      <c r="G25" s="87">
        <v>1606928.5</v>
      </c>
      <c r="H25" s="87">
        <v>34100</v>
      </c>
      <c r="I25" s="88">
        <f t="shared" si="3"/>
        <v>2.1680685465707228</v>
      </c>
    </row>
    <row r="26" spans="1:9" x14ac:dyDescent="0.25">
      <c r="A26" s="89"/>
      <c r="B26" s="85" t="s">
        <v>27</v>
      </c>
      <c r="C26" s="86" t="s">
        <v>28</v>
      </c>
      <c r="D26" s="87">
        <v>1466315</v>
      </c>
      <c r="E26" s="87">
        <v>1864719</v>
      </c>
      <c r="F26" s="87">
        <v>3820605</v>
      </c>
      <c r="G26" s="87">
        <v>4362721</v>
      </c>
      <c r="H26" s="87">
        <v>542116</v>
      </c>
      <c r="I26" s="88">
        <f t="shared" si="3"/>
        <v>14.189271070942951</v>
      </c>
    </row>
    <row r="27" spans="1:9" x14ac:dyDescent="0.25">
      <c r="A27" s="89"/>
      <c r="B27" s="90"/>
      <c r="C27" s="86" t="s">
        <v>29</v>
      </c>
      <c r="D27" s="87">
        <v>194205</v>
      </c>
      <c r="E27" s="87">
        <v>268261</v>
      </c>
      <c r="F27" s="87">
        <v>426565</v>
      </c>
      <c r="G27" s="87">
        <v>590961</v>
      </c>
      <c r="H27" s="87">
        <v>164396</v>
      </c>
      <c r="I27" s="88">
        <f t="shared" si="3"/>
        <v>38.53949573921912</v>
      </c>
    </row>
    <row r="28" spans="1:9" x14ac:dyDescent="0.25">
      <c r="A28" s="89"/>
      <c r="B28" s="95" t="s">
        <v>30</v>
      </c>
      <c r="C28" s="86" t="s">
        <v>31</v>
      </c>
      <c r="D28" s="87">
        <v>228514</v>
      </c>
      <c r="E28" s="87">
        <v>334273</v>
      </c>
      <c r="F28" s="87">
        <v>649811</v>
      </c>
      <c r="G28" s="87">
        <v>831601</v>
      </c>
      <c r="H28" s="87">
        <v>181790</v>
      </c>
      <c r="I28" s="88">
        <f t="shared" si="3"/>
        <v>27.975826817336113</v>
      </c>
    </row>
    <row r="29" spans="1:9" x14ac:dyDescent="0.25">
      <c r="A29" s="89"/>
      <c r="B29" s="85" t="s">
        <v>32</v>
      </c>
      <c r="C29" s="86" t="s">
        <v>33</v>
      </c>
      <c r="D29" s="87">
        <v>10318</v>
      </c>
      <c r="E29" s="87">
        <v>10400</v>
      </c>
      <c r="F29" s="87">
        <v>29174</v>
      </c>
      <c r="G29" s="87">
        <v>29579</v>
      </c>
      <c r="H29" s="87">
        <v>405</v>
      </c>
      <c r="I29" s="88">
        <f t="shared" si="3"/>
        <v>1.3882223897991395</v>
      </c>
    </row>
    <row r="30" spans="1:9" x14ac:dyDescent="0.25">
      <c r="A30" s="89"/>
      <c r="B30" s="89"/>
      <c r="C30" s="86" t="s">
        <v>34</v>
      </c>
      <c r="D30" s="87">
        <v>121603924</v>
      </c>
      <c r="E30" s="87">
        <v>131531156</v>
      </c>
      <c r="F30" s="87">
        <v>339428148</v>
      </c>
      <c r="G30" s="87">
        <v>374113233</v>
      </c>
      <c r="H30" s="87">
        <v>34685085</v>
      </c>
      <c r="I30" s="88">
        <f t="shared" si="3"/>
        <v>10.218682570780786</v>
      </c>
    </row>
    <row r="31" spans="1:9" x14ac:dyDescent="0.25">
      <c r="A31" s="102"/>
      <c r="B31" s="103"/>
      <c r="C31" s="86" t="s">
        <v>35</v>
      </c>
      <c r="D31" s="87">
        <v>175</v>
      </c>
      <c r="E31" s="87">
        <v>169</v>
      </c>
      <c r="F31" s="87">
        <v>342</v>
      </c>
      <c r="G31" s="87">
        <v>372</v>
      </c>
      <c r="H31" s="87">
        <v>30</v>
      </c>
      <c r="I31" s="88">
        <f t="shared" si="3"/>
        <v>8.771929824561397</v>
      </c>
    </row>
  </sheetData>
  <mergeCells count="14">
    <mergeCell ref="A21:A31"/>
    <mergeCell ref="B21:B22"/>
    <mergeCell ref="B24:B25"/>
    <mergeCell ref="B26:B27"/>
    <mergeCell ref="B29:B31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39588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961339</v>
      </c>
      <c r="C7" s="37">
        <v>1002578</v>
      </c>
      <c r="D7" s="37">
        <v>3367137</v>
      </c>
      <c r="E7" s="37">
        <v>3192652</v>
      </c>
      <c r="F7" s="10">
        <f>((E7*100)/D7)-100</f>
        <v>-5.1819988316483716</v>
      </c>
      <c r="G7" s="1"/>
      <c r="H7" s="1"/>
      <c r="I7" s="1"/>
    </row>
    <row r="8" spans="1:12" x14ac:dyDescent="0.25">
      <c r="A8" s="11" t="s">
        <v>42</v>
      </c>
      <c r="B8" s="38">
        <v>434051</v>
      </c>
      <c r="C8" s="38">
        <v>246255</v>
      </c>
      <c r="D8" s="38">
        <v>1188095</v>
      </c>
      <c r="E8" s="38">
        <v>742383</v>
      </c>
      <c r="F8" s="13">
        <f t="shared" ref="F8:F35" si="0">((E8*100)/D8)-100</f>
        <v>-37.514845193355747</v>
      </c>
      <c r="G8" s="1"/>
      <c r="H8" s="1"/>
      <c r="I8" s="1"/>
    </row>
    <row r="9" spans="1:12" x14ac:dyDescent="0.25">
      <c r="A9" s="8" t="s">
        <v>43</v>
      </c>
      <c r="B9" s="37">
        <v>825112</v>
      </c>
      <c r="C9" s="37">
        <v>571376</v>
      </c>
      <c r="D9" s="37">
        <v>1596955</v>
      </c>
      <c r="E9" s="37">
        <v>1547434</v>
      </c>
      <c r="F9" s="10">
        <f t="shared" si="0"/>
        <v>-3.1009640221546562</v>
      </c>
      <c r="G9" s="1"/>
      <c r="H9" s="1"/>
      <c r="I9" s="1"/>
    </row>
    <row r="10" spans="1:12" x14ac:dyDescent="0.25">
      <c r="A10" s="11" t="s">
        <v>44</v>
      </c>
      <c r="B10" s="38">
        <v>440017</v>
      </c>
      <c r="C10" s="38">
        <v>427014</v>
      </c>
      <c r="D10" s="38">
        <v>1174258</v>
      </c>
      <c r="E10" s="38">
        <v>1269995</v>
      </c>
      <c r="F10" s="13">
        <f t="shared" si="0"/>
        <v>8.1529783063006533</v>
      </c>
      <c r="G10" s="1"/>
      <c r="H10" s="1"/>
      <c r="I10" s="1"/>
    </row>
    <row r="11" spans="1:12" x14ac:dyDescent="0.25">
      <c r="A11" s="8" t="s">
        <v>45</v>
      </c>
      <c r="B11" s="37">
        <v>6719572</v>
      </c>
      <c r="C11" s="37">
        <v>6216609</v>
      </c>
      <c r="D11" s="37">
        <v>17887585</v>
      </c>
      <c r="E11" s="37">
        <v>18538984</v>
      </c>
      <c r="F11" s="10">
        <f t="shared" si="0"/>
        <v>3.6416263011468573</v>
      </c>
      <c r="G11" s="1"/>
      <c r="H11" s="1"/>
      <c r="I11" s="1"/>
    </row>
    <row r="12" spans="1:12" x14ac:dyDescent="0.25">
      <c r="A12" s="11" t="s">
        <v>46</v>
      </c>
      <c r="B12" s="38">
        <v>638981</v>
      </c>
      <c r="C12" s="38">
        <v>433306</v>
      </c>
      <c r="D12" s="38">
        <v>1485131</v>
      </c>
      <c r="E12" s="38">
        <v>1342191</v>
      </c>
      <c r="F12" s="13">
        <f t="shared" si="0"/>
        <v>-9.6247401744357859</v>
      </c>
      <c r="G12" s="1"/>
      <c r="H12" s="1"/>
      <c r="I12" s="1"/>
    </row>
    <row r="13" spans="1:12" x14ac:dyDescent="0.25">
      <c r="A13" s="8" t="s">
        <v>47</v>
      </c>
      <c r="B13" s="37">
        <v>1280935</v>
      </c>
      <c r="C13" s="37">
        <v>1057570</v>
      </c>
      <c r="D13" s="37">
        <v>3498737</v>
      </c>
      <c r="E13" s="37">
        <v>3086364</v>
      </c>
      <c r="F13" s="10">
        <f t="shared" si="0"/>
        <v>-11.786338898865509</v>
      </c>
      <c r="G13" s="1"/>
      <c r="H13" s="1"/>
      <c r="I13" s="1"/>
    </row>
    <row r="14" spans="1:12" x14ac:dyDescent="0.25">
      <c r="A14" s="11" t="s">
        <v>48</v>
      </c>
      <c r="B14" s="38">
        <v>4288595</v>
      </c>
      <c r="C14" s="38">
        <v>4325306</v>
      </c>
      <c r="D14" s="38">
        <v>12280225</v>
      </c>
      <c r="E14" s="38">
        <v>12663181</v>
      </c>
      <c r="F14" s="13">
        <f t="shared" si="0"/>
        <v>3.1184770637345878</v>
      </c>
      <c r="G14" s="1"/>
      <c r="H14" s="1"/>
      <c r="I14" s="1"/>
    </row>
    <row r="15" spans="1:12" x14ac:dyDescent="0.25">
      <c r="A15" s="8" t="s">
        <v>49</v>
      </c>
      <c r="B15" s="37">
        <v>3268278</v>
      </c>
      <c r="C15" s="37">
        <v>3023364</v>
      </c>
      <c r="D15" s="37">
        <v>9122675</v>
      </c>
      <c r="E15" s="37">
        <v>9242561</v>
      </c>
      <c r="F15" s="10">
        <f t="shared" si="0"/>
        <v>1.3141540173249666</v>
      </c>
      <c r="G15" s="1"/>
      <c r="H15" s="1"/>
      <c r="I15" s="1"/>
    </row>
    <row r="16" spans="1:12" x14ac:dyDescent="0.25">
      <c r="A16" s="11" t="s">
        <v>50</v>
      </c>
      <c r="B16" s="38">
        <v>1972049</v>
      </c>
      <c r="C16" s="38">
        <v>2552429</v>
      </c>
      <c r="D16" s="38">
        <v>5523136</v>
      </c>
      <c r="E16" s="38">
        <v>7402207</v>
      </c>
      <c r="F16" s="13">
        <f t="shared" si="0"/>
        <v>34.021812970022836</v>
      </c>
      <c r="G16" s="1"/>
      <c r="H16" s="1"/>
      <c r="I16" s="1"/>
    </row>
    <row r="17" spans="1:9" x14ac:dyDescent="0.25">
      <c r="A17" s="8" t="s">
        <v>51</v>
      </c>
      <c r="B17" s="37">
        <v>1077752</v>
      </c>
      <c r="C17" s="37">
        <v>1161469</v>
      </c>
      <c r="D17" s="37">
        <v>3386057</v>
      </c>
      <c r="E17" s="37">
        <v>3468484</v>
      </c>
      <c r="F17" s="10">
        <f t="shared" si="0"/>
        <v>2.4343063332956234</v>
      </c>
      <c r="G17" s="1"/>
      <c r="H17" s="1"/>
      <c r="I17" s="1"/>
    </row>
    <row r="18" spans="1:9" x14ac:dyDescent="0.25">
      <c r="A18" s="11" t="s">
        <v>52</v>
      </c>
      <c r="B18" s="38">
        <v>201081</v>
      </c>
      <c r="C18" s="38">
        <v>206732</v>
      </c>
      <c r="D18" s="38">
        <v>610959</v>
      </c>
      <c r="E18" s="38">
        <v>640671</v>
      </c>
      <c r="F18" s="13">
        <f t="shared" si="0"/>
        <v>4.86317412461392</v>
      </c>
      <c r="G18" s="1"/>
      <c r="H18" s="1"/>
      <c r="I18" s="1"/>
    </row>
    <row r="19" spans="1:9" x14ac:dyDescent="0.25">
      <c r="A19" s="8" t="s">
        <v>53</v>
      </c>
      <c r="B19" s="37">
        <v>842831</v>
      </c>
      <c r="C19" s="37">
        <v>1177273</v>
      </c>
      <c r="D19" s="37">
        <v>2319173</v>
      </c>
      <c r="E19" s="37">
        <v>3119557</v>
      </c>
      <c r="F19" s="10">
        <f t="shared" si="0"/>
        <v>34.511612544644152</v>
      </c>
      <c r="G19" s="1"/>
      <c r="H19" s="1"/>
      <c r="I19" s="1"/>
    </row>
    <row r="20" spans="1:9" x14ac:dyDescent="0.25">
      <c r="A20" s="11" t="s">
        <v>54</v>
      </c>
      <c r="B20" s="38">
        <v>1402331</v>
      </c>
      <c r="C20" s="38">
        <v>1535201</v>
      </c>
      <c r="D20" s="38">
        <v>4232322</v>
      </c>
      <c r="E20" s="38">
        <v>4934466</v>
      </c>
      <c r="F20" s="13">
        <f t="shared" si="0"/>
        <v>16.590042062017019</v>
      </c>
      <c r="G20" s="1"/>
      <c r="H20" s="1"/>
      <c r="I20" s="1"/>
    </row>
    <row r="21" spans="1:9" x14ac:dyDescent="0.25">
      <c r="A21" s="8" t="s">
        <v>55</v>
      </c>
      <c r="B21" s="37">
        <v>1653092</v>
      </c>
      <c r="C21" s="37">
        <v>1603754</v>
      </c>
      <c r="D21" s="37">
        <v>4524211</v>
      </c>
      <c r="E21" s="37">
        <v>4520399</v>
      </c>
      <c r="F21" s="10">
        <f t="shared" si="0"/>
        <v>-8.4257785501165472E-2</v>
      </c>
      <c r="G21" s="1"/>
      <c r="H21" s="1"/>
      <c r="I21" s="1"/>
    </row>
    <row r="22" spans="1:9" x14ac:dyDescent="0.25">
      <c r="A22" s="11" t="s">
        <v>56</v>
      </c>
      <c r="B22" s="38">
        <v>2358945</v>
      </c>
      <c r="C22" s="38">
        <v>2194396</v>
      </c>
      <c r="D22" s="38">
        <v>6435278</v>
      </c>
      <c r="E22" s="38">
        <v>6525696</v>
      </c>
      <c r="F22" s="13">
        <f t="shared" si="0"/>
        <v>1.4050364257767853</v>
      </c>
      <c r="G22" s="1"/>
      <c r="H22" s="1"/>
      <c r="I22" s="1"/>
    </row>
    <row r="23" spans="1:9" x14ac:dyDescent="0.25">
      <c r="A23" s="8" t="s">
        <v>57</v>
      </c>
      <c r="B23" s="37">
        <v>502006</v>
      </c>
      <c r="C23" s="37">
        <v>485651</v>
      </c>
      <c r="D23" s="37">
        <v>1603586</v>
      </c>
      <c r="E23" s="37">
        <v>1654740</v>
      </c>
      <c r="F23" s="10">
        <f t="shared" si="0"/>
        <v>3.1899754674835066</v>
      </c>
      <c r="G23" s="1"/>
      <c r="H23" s="1"/>
      <c r="I23" s="1"/>
    </row>
    <row r="24" spans="1:9" x14ac:dyDescent="0.25">
      <c r="A24" s="11" t="s">
        <v>58</v>
      </c>
      <c r="B24" s="38">
        <v>153892</v>
      </c>
      <c r="C24" s="38">
        <v>121020</v>
      </c>
      <c r="D24" s="38">
        <v>400539</v>
      </c>
      <c r="E24" s="38">
        <v>351476</v>
      </c>
      <c r="F24" s="13">
        <f t="shared" si="0"/>
        <v>-12.249244143516606</v>
      </c>
      <c r="G24" s="1"/>
      <c r="H24" s="1"/>
      <c r="I24" s="1"/>
    </row>
    <row r="25" spans="1:9" x14ac:dyDescent="0.25">
      <c r="A25" s="8" t="s">
        <v>59</v>
      </c>
      <c r="B25" s="37">
        <v>75985</v>
      </c>
      <c r="C25" s="37">
        <v>59514</v>
      </c>
      <c r="D25" s="37">
        <v>201054</v>
      </c>
      <c r="E25" s="37">
        <v>180302</v>
      </c>
      <c r="F25" s="10">
        <f t="shared" si="0"/>
        <v>-10.321605140907423</v>
      </c>
      <c r="G25" s="1"/>
      <c r="H25" s="1"/>
      <c r="I25" s="1"/>
    </row>
    <row r="26" spans="1:9" x14ac:dyDescent="0.25">
      <c r="A26" s="11" t="s">
        <v>60</v>
      </c>
      <c r="B26" s="38">
        <v>228359</v>
      </c>
      <c r="C26" s="38">
        <v>193097</v>
      </c>
      <c r="D26" s="38">
        <v>656298</v>
      </c>
      <c r="E26" s="38">
        <v>665884</v>
      </c>
      <c r="F26" s="13">
        <f t="shared" si="0"/>
        <v>1.4606169758250047</v>
      </c>
      <c r="G26" s="1"/>
      <c r="H26" s="1"/>
      <c r="I26" s="1"/>
    </row>
    <row r="27" spans="1:9" x14ac:dyDescent="0.25">
      <c r="A27" s="8" t="s">
        <v>61</v>
      </c>
      <c r="B27" s="37">
        <v>429889</v>
      </c>
      <c r="C27" s="37">
        <v>409631</v>
      </c>
      <c r="D27" s="37">
        <v>1155972</v>
      </c>
      <c r="E27" s="37">
        <v>1127564</v>
      </c>
      <c r="F27" s="10">
        <f t="shared" si="0"/>
        <v>-2.4574989705633072</v>
      </c>
      <c r="G27" s="1"/>
      <c r="H27" s="1"/>
      <c r="I27" s="1"/>
    </row>
    <row r="28" spans="1:9" x14ac:dyDescent="0.25">
      <c r="A28" s="11" t="s">
        <v>62</v>
      </c>
      <c r="B28" s="38">
        <v>1545317</v>
      </c>
      <c r="C28" s="38">
        <v>1654292</v>
      </c>
      <c r="D28" s="38">
        <v>4693028</v>
      </c>
      <c r="E28" s="38">
        <v>4856025</v>
      </c>
      <c r="F28" s="13">
        <f t="shared" si="0"/>
        <v>3.4731733967920064</v>
      </c>
      <c r="G28" s="1"/>
      <c r="H28" s="1"/>
      <c r="I28" s="1"/>
    </row>
    <row r="29" spans="1:9" x14ac:dyDescent="0.25">
      <c r="A29" s="8" t="s">
        <v>63</v>
      </c>
      <c r="B29" s="37">
        <v>500225</v>
      </c>
      <c r="C29" s="37">
        <v>435411</v>
      </c>
      <c r="D29" s="37">
        <v>1366190</v>
      </c>
      <c r="E29" s="37">
        <v>1390992</v>
      </c>
      <c r="F29" s="10">
        <f t="shared" si="0"/>
        <v>1.8154136686698052</v>
      </c>
      <c r="G29" s="1"/>
      <c r="H29" s="1"/>
      <c r="I29" s="1"/>
    </row>
    <row r="30" spans="1:9" x14ac:dyDescent="0.25">
      <c r="A30" s="11" t="s">
        <v>64</v>
      </c>
      <c r="B30" s="38">
        <v>424932</v>
      </c>
      <c r="C30" s="38">
        <v>417918</v>
      </c>
      <c r="D30" s="38">
        <v>1216422</v>
      </c>
      <c r="E30" s="38">
        <v>1123794</v>
      </c>
      <c r="F30" s="13">
        <f t="shared" si="0"/>
        <v>-7.6147915772651231</v>
      </c>
      <c r="G30" s="1"/>
      <c r="H30" s="1"/>
      <c r="I30" s="1"/>
    </row>
    <row r="31" spans="1:9" x14ac:dyDescent="0.25">
      <c r="A31" s="8" t="s">
        <v>65</v>
      </c>
      <c r="B31" s="37">
        <v>2736847</v>
      </c>
      <c r="C31" s="37">
        <v>3311003</v>
      </c>
      <c r="D31" s="37">
        <v>8730423</v>
      </c>
      <c r="E31" s="37">
        <v>8952394</v>
      </c>
      <c r="F31" s="10">
        <f t="shared" si="0"/>
        <v>2.5424999453062043</v>
      </c>
      <c r="G31" s="1"/>
      <c r="H31" s="1"/>
      <c r="I31" s="1"/>
    </row>
    <row r="32" spans="1:9" x14ac:dyDescent="0.25">
      <c r="A32" s="11" t="s">
        <v>66</v>
      </c>
      <c r="B32" s="38">
        <v>4754397</v>
      </c>
      <c r="C32" s="38">
        <v>4543460</v>
      </c>
      <c r="D32" s="38">
        <v>12895282</v>
      </c>
      <c r="E32" s="38">
        <v>13813244</v>
      </c>
      <c r="F32" s="13">
        <f t="shared" si="0"/>
        <v>7.1185880231234933</v>
      </c>
      <c r="G32" s="1"/>
      <c r="H32" s="1"/>
      <c r="I32" s="1"/>
    </row>
    <row r="33" spans="1:9" x14ac:dyDescent="0.25">
      <c r="A33" s="8" t="s">
        <v>67</v>
      </c>
      <c r="B33" s="37">
        <v>456869</v>
      </c>
      <c r="C33" s="37">
        <v>469684</v>
      </c>
      <c r="D33" s="37">
        <v>1272224</v>
      </c>
      <c r="E33" s="37">
        <v>1259371</v>
      </c>
      <c r="F33" s="10">
        <f t="shared" si="0"/>
        <v>-1.0102780642402536</v>
      </c>
      <c r="G33" s="1"/>
      <c r="H33" s="1"/>
      <c r="I33" s="1"/>
    </row>
    <row r="34" spans="1:9" x14ac:dyDescent="0.25">
      <c r="A34" s="11" t="s">
        <v>68</v>
      </c>
      <c r="B34" s="38">
        <v>57195</v>
      </c>
      <c r="C34" s="38">
        <v>61959</v>
      </c>
      <c r="D34" s="38">
        <v>269725</v>
      </c>
      <c r="E34" s="38">
        <v>204944</v>
      </c>
      <c r="F34" s="13">
        <f t="shared" si="0"/>
        <v>-24.01742515525072</v>
      </c>
      <c r="G34" s="1"/>
      <c r="H34" s="1"/>
      <c r="I34" s="1"/>
    </row>
    <row r="35" spans="1:9" x14ac:dyDescent="0.25">
      <c r="A35" s="14" t="s">
        <v>69</v>
      </c>
      <c r="B35" s="15">
        <f>SUM(B7:B34)</f>
        <v>40230874</v>
      </c>
      <c r="C35" s="15">
        <f t="shared" ref="C35:E35" si="1">SUM(C7:C34)</f>
        <v>39897272</v>
      </c>
      <c r="D35" s="15">
        <f t="shared" si="1"/>
        <v>113092677</v>
      </c>
      <c r="E35" s="15">
        <f t="shared" si="1"/>
        <v>117817955</v>
      </c>
      <c r="F35" s="16">
        <f t="shared" si="0"/>
        <v>4.1782351654829029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3192652</v>
      </c>
      <c r="C38" s="41">
        <f>D7</f>
        <v>3367137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18538984</v>
      </c>
      <c r="G38" s="42">
        <f>LOOKUP(E38,$A$38:$A$65,$C$38:$C$65)</f>
        <v>17887585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742383</v>
      </c>
      <c r="C39" s="41">
        <f t="shared" ref="C39:C65" si="5">D8</f>
        <v>1188095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13813244</v>
      </c>
      <c r="G39" s="42">
        <f t="shared" ref="G39:G65" si="8">LOOKUP(E39,$A$38:$A$65,$C$38:$C$65)</f>
        <v>12895282</v>
      </c>
    </row>
    <row r="40" spans="1:9" x14ac:dyDescent="0.25">
      <c r="A40" s="42" t="str">
        <f t="shared" si="3"/>
        <v>ALMERIA</v>
      </c>
      <c r="B40" s="41">
        <f t="shared" si="4"/>
        <v>1547434</v>
      </c>
      <c r="C40" s="41">
        <f t="shared" si="5"/>
        <v>1596955</v>
      </c>
      <c r="D40" s="41">
        <f t="shared" si="6"/>
        <v>16</v>
      </c>
      <c r="E40" s="42" t="str">
        <f t="shared" si="2"/>
        <v>BARCELONA</v>
      </c>
      <c r="F40" s="42">
        <f t="shared" si="7"/>
        <v>12663181</v>
      </c>
      <c r="G40" s="42">
        <f t="shared" si="8"/>
        <v>12280225</v>
      </c>
    </row>
    <row r="41" spans="1:9" x14ac:dyDescent="0.25">
      <c r="A41" s="42" t="str">
        <f t="shared" si="3"/>
        <v>AVILES</v>
      </c>
      <c r="B41" s="41">
        <f t="shared" si="4"/>
        <v>1269995</v>
      </c>
      <c r="C41" s="41">
        <f t="shared" si="5"/>
        <v>1174258</v>
      </c>
      <c r="D41" s="41">
        <f t="shared" si="6"/>
        <v>19</v>
      </c>
      <c r="E41" s="42" t="str">
        <f t="shared" si="2"/>
        <v>BILBAO</v>
      </c>
      <c r="F41" s="42">
        <f t="shared" si="7"/>
        <v>9242561</v>
      </c>
      <c r="G41" s="42">
        <f t="shared" si="8"/>
        <v>9122675</v>
      </c>
    </row>
    <row r="42" spans="1:9" x14ac:dyDescent="0.25">
      <c r="A42" s="42" t="str">
        <f t="shared" si="3"/>
        <v>BAHIA DE ALGECIRAS</v>
      </c>
      <c r="B42" s="41">
        <f t="shared" si="4"/>
        <v>18538984</v>
      </c>
      <c r="C42" s="41">
        <f t="shared" si="5"/>
        <v>17887585</v>
      </c>
      <c r="D42" s="41">
        <f t="shared" si="6"/>
        <v>1</v>
      </c>
      <c r="E42" s="42" t="str">
        <f t="shared" si="2"/>
        <v>TARRAGONA</v>
      </c>
      <c r="F42" s="42">
        <f t="shared" si="7"/>
        <v>8952394</v>
      </c>
      <c r="G42" s="42">
        <f t="shared" si="8"/>
        <v>8730423</v>
      </c>
    </row>
    <row r="43" spans="1:9" x14ac:dyDescent="0.25">
      <c r="A43" s="42" t="str">
        <f t="shared" si="3"/>
        <v>BAHIA DE CADIZ</v>
      </c>
      <c r="B43" s="41">
        <f t="shared" si="4"/>
        <v>1342191</v>
      </c>
      <c r="C43" s="41">
        <f t="shared" si="5"/>
        <v>1485131</v>
      </c>
      <c r="D43" s="41">
        <f t="shared" si="6"/>
        <v>18</v>
      </c>
      <c r="E43" s="42" t="str">
        <f t="shared" si="2"/>
        <v>CARTAGENA</v>
      </c>
      <c r="F43" s="42">
        <f t="shared" si="7"/>
        <v>7402207</v>
      </c>
      <c r="G43" s="42">
        <f t="shared" si="8"/>
        <v>5523136</v>
      </c>
    </row>
    <row r="44" spans="1:9" x14ac:dyDescent="0.25">
      <c r="A44" s="42" t="str">
        <f t="shared" si="3"/>
        <v>BALEARES</v>
      </c>
      <c r="B44" s="41">
        <f t="shared" si="4"/>
        <v>3086364</v>
      </c>
      <c r="C44" s="41">
        <f t="shared" si="5"/>
        <v>3498737</v>
      </c>
      <c r="D44" s="41">
        <f t="shared" si="6"/>
        <v>14</v>
      </c>
      <c r="E44" s="42" t="str">
        <f t="shared" si="2"/>
        <v>LAS PALMAS</v>
      </c>
      <c r="F44" s="42">
        <f t="shared" si="7"/>
        <v>6525696</v>
      </c>
      <c r="G44" s="42">
        <f t="shared" si="8"/>
        <v>6435278</v>
      </c>
    </row>
    <row r="45" spans="1:9" x14ac:dyDescent="0.25">
      <c r="A45" s="42" t="str">
        <f t="shared" si="3"/>
        <v>BARCELONA</v>
      </c>
      <c r="B45" s="41">
        <f t="shared" si="4"/>
        <v>12663181</v>
      </c>
      <c r="C45" s="41">
        <f t="shared" si="5"/>
        <v>12280225</v>
      </c>
      <c r="D45" s="41">
        <f t="shared" si="6"/>
        <v>3</v>
      </c>
      <c r="E45" s="42" t="str">
        <f t="shared" si="2"/>
        <v>GIJON</v>
      </c>
      <c r="F45" s="42">
        <f t="shared" si="7"/>
        <v>4934466</v>
      </c>
      <c r="G45" s="42">
        <f t="shared" si="8"/>
        <v>4232322</v>
      </c>
    </row>
    <row r="46" spans="1:9" x14ac:dyDescent="0.25">
      <c r="A46" s="42" t="str">
        <f t="shared" si="3"/>
        <v>BILBAO</v>
      </c>
      <c r="B46" s="41">
        <f t="shared" si="4"/>
        <v>9242561</v>
      </c>
      <c r="C46" s="41">
        <f t="shared" si="5"/>
        <v>9122675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4856025</v>
      </c>
      <c r="G46" s="42">
        <f t="shared" si="8"/>
        <v>4693028</v>
      </c>
    </row>
    <row r="47" spans="1:9" x14ac:dyDescent="0.25">
      <c r="A47" s="42" t="str">
        <f t="shared" si="3"/>
        <v>CARTAGENA</v>
      </c>
      <c r="B47" s="41">
        <f t="shared" si="4"/>
        <v>7402207</v>
      </c>
      <c r="C47" s="41">
        <f t="shared" si="5"/>
        <v>5523136</v>
      </c>
      <c r="D47" s="41">
        <f t="shared" si="6"/>
        <v>6</v>
      </c>
      <c r="E47" s="42" t="str">
        <f t="shared" si="2"/>
        <v>HUELVA</v>
      </c>
      <c r="F47" s="42">
        <f t="shared" si="7"/>
        <v>4520399</v>
      </c>
      <c r="G47" s="42">
        <f t="shared" si="8"/>
        <v>4524211</v>
      </c>
    </row>
    <row r="48" spans="1:9" x14ac:dyDescent="0.25">
      <c r="A48" s="42" t="str">
        <f t="shared" si="3"/>
        <v>CASTELLON</v>
      </c>
      <c r="B48" s="41">
        <f t="shared" si="4"/>
        <v>3468484</v>
      </c>
      <c r="C48" s="41">
        <f t="shared" si="5"/>
        <v>3386057</v>
      </c>
      <c r="D48" s="41">
        <f t="shared" si="6"/>
        <v>11</v>
      </c>
      <c r="E48" s="42" t="str">
        <f t="shared" si="2"/>
        <v>CASTELLON</v>
      </c>
      <c r="F48" s="42">
        <f t="shared" si="7"/>
        <v>3468484</v>
      </c>
      <c r="G48" s="42">
        <f t="shared" si="8"/>
        <v>3386057</v>
      </c>
    </row>
    <row r="49" spans="1:7" x14ac:dyDescent="0.25">
      <c r="A49" s="42" t="str">
        <f t="shared" si="3"/>
        <v>CEUTA</v>
      </c>
      <c r="B49" s="41">
        <f t="shared" si="4"/>
        <v>640671</v>
      </c>
      <c r="C49" s="41">
        <f t="shared" si="5"/>
        <v>610959</v>
      </c>
      <c r="D49" s="41">
        <f t="shared" si="6"/>
        <v>25</v>
      </c>
      <c r="E49" s="42" t="str">
        <f t="shared" si="2"/>
        <v>A CORUÑA</v>
      </c>
      <c r="F49" s="42">
        <f t="shared" si="7"/>
        <v>3192652</v>
      </c>
      <c r="G49" s="42">
        <f t="shared" si="8"/>
        <v>3367137</v>
      </c>
    </row>
    <row r="50" spans="1:7" x14ac:dyDescent="0.25">
      <c r="A50" s="42" t="str">
        <f t="shared" si="3"/>
        <v>FERROL-SAN CIBRAO</v>
      </c>
      <c r="B50" s="41">
        <f t="shared" si="4"/>
        <v>3119557</v>
      </c>
      <c r="C50" s="41">
        <f t="shared" si="5"/>
        <v>2319173</v>
      </c>
      <c r="D50" s="41">
        <f t="shared" si="6"/>
        <v>13</v>
      </c>
      <c r="E50" s="42" t="str">
        <f t="shared" si="2"/>
        <v>FERROL-SAN CIBRAO</v>
      </c>
      <c r="F50" s="42">
        <f t="shared" si="7"/>
        <v>3119557</v>
      </c>
      <c r="G50" s="42">
        <f t="shared" si="8"/>
        <v>2319173</v>
      </c>
    </row>
    <row r="51" spans="1:7" x14ac:dyDescent="0.25">
      <c r="A51" s="42" t="str">
        <f t="shared" si="3"/>
        <v>GIJON</v>
      </c>
      <c r="B51" s="41">
        <f t="shared" si="4"/>
        <v>4934466</v>
      </c>
      <c r="C51" s="41">
        <f t="shared" si="5"/>
        <v>4232322</v>
      </c>
      <c r="D51" s="41">
        <f t="shared" si="6"/>
        <v>8</v>
      </c>
      <c r="E51" s="42" t="str">
        <f t="shared" si="2"/>
        <v>BALEARES</v>
      </c>
      <c r="F51" s="42">
        <f t="shared" si="7"/>
        <v>3086364</v>
      </c>
      <c r="G51" s="42">
        <f t="shared" si="8"/>
        <v>3498737</v>
      </c>
    </row>
    <row r="52" spans="1:7" x14ac:dyDescent="0.25">
      <c r="A52" s="42" t="str">
        <f t="shared" si="3"/>
        <v>HUELVA</v>
      </c>
      <c r="B52" s="41">
        <f t="shared" si="4"/>
        <v>4520399</v>
      </c>
      <c r="C52" s="41">
        <f t="shared" si="5"/>
        <v>4524211</v>
      </c>
      <c r="D52" s="41">
        <f t="shared" si="6"/>
        <v>10</v>
      </c>
      <c r="E52" s="42" t="str">
        <f t="shared" si="2"/>
        <v>MALAGA</v>
      </c>
      <c r="F52" s="42">
        <f t="shared" si="7"/>
        <v>1654740</v>
      </c>
      <c r="G52" s="42">
        <f t="shared" si="8"/>
        <v>1603586</v>
      </c>
    </row>
    <row r="53" spans="1:7" x14ac:dyDescent="0.25">
      <c r="A53" s="42" t="str">
        <f t="shared" si="3"/>
        <v>LAS PALMAS</v>
      </c>
      <c r="B53" s="41">
        <f t="shared" si="4"/>
        <v>6525696</v>
      </c>
      <c r="C53" s="41">
        <f t="shared" si="5"/>
        <v>6435278</v>
      </c>
      <c r="D53" s="41">
        <f t="shared" si="6"/>
        <v>7</v>
      </c>
      <c r="E53" s="42" t="str">
        <f t="shared" si="2"/>
        <v>ALMERIA</v>
      </c>
      <c r="F53" s="42">
        <f t="shared" si="7"/>
        <v>1547434</v>
      </c>
      <c r="G53" s="42">
        <f t="shared" si="8"/>
        <v>1596955</v>
      </c>
    </row>
    <row r="54" spans="1:7" x14ac:dyDescent="0.25">
      <c r="A54" s="42" t="str">
        <f t="shared" si="3"/>
        <v>MALAGA</v>
      </c>
      <c r="B54" s="41">
        <f t="shared" si="4"/>
        <v>1654740</v>
      </c>
      <c r="C54" s="41">
        <f t="shared" si="5"/>
        <v>1603586</v>
      </c>
      <c r="D54" s="41">
        <f t="shared" si="6"/>
        <v>15</v>
      </c>
      <c r="E54" s="42" t="str">
        <f t="shared" si="2"/>
        <v>SANTANDER</v>
      </c>
      <c r="F54" s="42">
        <f t="shared" si="7"/>
        <v>1390992</v>
      </c>
      <c r="G54" s="42">
        <f t="shared" si="8"/>
        <v>1366190</v>
      </c>
    </row>
    <row r="55" spans="1:7" x14ac:dyDescent="0.25">
      <c r="A55" s="42" t="str">
        <f t="shared" si="3"/>
        <v>MARIN Y RIA DE PONTEVEDRA</v>
      </c>
      <c r="B55" s="41">
        <f t="shared" si="4"/>
        <v>351476</v>
      </c>
      <c r="C55" s="41">
        <f t="shared" si="5"/>
        <v>400539</v>
      </c>
      <c r="D55" s="41">
        <f t="shared" si="6"/>
        <v>26</v>
      </c>
      <c r="E55" s="42" t="str">
        <f t="shared" si="2"/>
        <v>BAHIA DE CADIZ</v>
      </c>
      <c r="F55" s="42">
        <f t="shared" si="7"/>
        <v>1342191</v>
      </c>
      <c r="G55" s="42">
        <f t="shared" si="8"/>
        <v>1485131</v>
      </c>
    </row>
    <row r="56" spans="1:7" x14ac:dyDescent="0.25">
      <c r="A56" s="42" t="str">
        <f t="shared" si="3"/>
        <v>MELILLA</v>
      </c>
      <c r="B56" s="41">
        <f t="shared" si="4"/>
        <v>180302</v>
      </c>
      <c r="C56" s="41">
        <f t="shared" si="5"/>
        <v>201054</v>
      </c>
      <c r="D56" s="41">
        <f t="shared" si="6"/>
        <v>28</v>
      </c>
      <c r="E56" s="42" t="str">
        <f t="shared" si="2"/>
        <v>AVILES</v>
      </c>
      <c r="F56" s="42">
        <f t="shared" si="7"/>
        <v>1269995</v>
      </c>
      <c r="G56" s="42">
        <f t="shared" si="8"/>
        <v>1174258</v>
      </c>
    </row>
    <row r="57" spans="1:7" x14ac:dyDescent="0.25">
      <c r="A57" s="42" t="str">
        <f t="shared" si="3"/>
        <v>MOTRIL</v>
      </c>
      <c r="B57" s="41">
        <f t="shared" si="4"/>
        <v>665884</v>
      </c>
      <c r="C57" s="41">
        <f t="shared" si="5"/>
        <v>656298</v>
      </c>
      <c r="D57" s="41">
        <f t="shared" si="6"/>
        <v>24</v>
      </c>
      <c r="E57" s="42" t="str">
        <f t="shared" si="2"/>
        <v>VIGO</v>
      </c>
      <c r="F57" s="42">
        <f t="shared" si="7"/>
        <v>1259371</v>
      </c>
      <c r="G57" s="42">
        <f t="shared" si="8"/>
        <v>1272224</v>
      </c>
    </row>
    <row r="58" spans="1:7" x14ac:dyDescent="0.25">
      <c r="A58" s="42" t="str">
        <f t="shared" si="3"/>
        <v>PASAIA</v>
      </c>
      <c r="B58" s="41">
        <f t="shared" si="4"/>
        <v>1127564</v>
      </c>
      <c r="C58" s="41">
        <f t="shared" si="5"/>
        <v>1155972</v>
      </c>
      <c r="D58" s="41">
        <f t="shared" si="6"/>
        <v>21</v>
      </c>
      <c r="E58" s="42" t="str">
        <f t="shared" si="2"/>
        <v>PASAIA</v>
      </c>
      <c r="F58" s="42">
        <f t="shared" si="7"/>
        <v>1127564</v>
      </c>
      <c r="G58" s="42">
        <f t="shared" si="8"/>
        <v>1155972</v>
      </c>
    </row>
    <row r="59" spans="1:7" x14ac:dyDescent="0.25">
      <c r="A59" s="42" t="str">
        <f t="shared" si="3"/>
        <v>SANTA CRUZ DE TENERIFE</v>
      </c>
      <c r="B59" s="41">
        <f t="shared" si="4"/>
        <v>4856025</v>
      </c>
      <c r="C59" s="41">
        <f t="shared" si="5"/>
        <v>4693028</v>
      </c>
      <c r="D59" s="41">
        <f t="shared" si="6"/>
        <v>9</v>
      </c>
      <c r="E59" s="42" t="str">
        <f t="shared" si="2"/>
        <v>SEVILLA</v>
      </c>
      <c r="F59" s="42">
        <f t="shared" si="7"/>
        <v>1123794</v>
      </c>
      <c r="G59" s="42">
        <f t="shared" si="8"/>
        <v>1216422</v>
      </c>
    </row>
    <row r="60" spans="1:7" x14ac:dyDescent="0.25">
      <c r="A60" s="42" t="str">
        <f t="shared" si="3"/>
        <v>SANTANDER</v>
      </c>
      <c r="B60" s="41">
        <f t="shared" si="4"/>
        <v>1390992</v>
      </c>
      <c r="C60" s="41">
        <f t="shared" si="5"/>
        <v>1366190</v>
      </c>
      <c r="D60" s="41">
        <f t="shared" si="6"/>
        <v>17</v>
      </c>
      <c r="E60" s="42" t="str">
        <f t="shared" si="2"/>
        <v>ALICANTE</v>
      </c>
      <c r="F60" s="42">
        <f t="shared" si="7"/>
        <v>742383</v>
      </c>
      <c r="G60" s="42">
        <f t="shared" si="8"/>
        <v>1188095</v>
      </c>
    </row>
    <row r="61" spans="1:7" x14ac:dyDescent="0.25">
      <c r="A61" s="42" t="str">
        <f t="shared" si="3"/>
        <v>SEVILLA</v>
      </c>
      <c r="B61" s="41">
        <f t="shared" si="4"/>
        <v>1123794</v>
      </c>
      <c r="C61" s="41">
        <f t="shared" si="5"/>
        <v>1216422</v>
      </c>
      <c r="D61" s="41">
        <f t="shared" si="6"/>
        <v>22</v>
      </c>
      <c r="E61" s="42" t="str">
        <f t="shared" si="2"/>
        <v>MOTRIL</v>
      </c>
      <c r="F61" s="42">
        <f t="shared" si="7"/>
        <v>665884</v>
      </c>
      <c r="G61" s="42">
        <f t="shared" si="8"/>
        <v>656298</v>
      </c>
    </row>
    <row r="62" spans="1:7" x14ac:dyDescent="0.25">
      <c r="A62" s="42" t="str">
        <f t="shared" si="3"/>
        <v>TARRAGONA</v>
      </c>
      <c r="B62" s="41">
        <f t="shared" si="4"/>
        <v>8952394</v>
      </c>
      <c r="C62" s="41">
        <f t="shared" si="5"/>
        <v>8730423</v>
      </c>
      <c r="D62" s="41">
        <f t="shared" si="6"/>
        <v>5</v>
      </c>
      <c r="E62" s="42" t="str">
        <f t="shared" si="2"/>
        <v>CEUTA</v>
      </c>
      <c r="F62" s="42">
        <f t="shared" si="7"/>
        <v>640671</v>
      </c>
      <c r="G62" s="42">
        <f t="shared" si="8"/>
        <v>610959</v>
      </c>
    </row>
    <row r="63" spans="1:7" x14ac:dyDescent="0.25">
      <c r="A63" s="42" t="str">
        <f t="shared" si="3"/>
        <v>VALENCIA</v>
      </c>
      <c r="B63" s="41">
        <f t="shared" si="4"/>
        <v>13813244</v>
      </c>
      <c r="C63" s="41">
        <f t="shared" si="5"/>
        <v>12895282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351476</v>
      </c>
      <c r="G63" s="42">
        <f t="shared" si="8"/>
        <v>400539</v>
      </c>
    </row>
    <row r="64" spans="1:7" x14ac:dyDescent="0.25">
      <c r="A64" s="42" t="str">
        <f t="shared" si="3"/>
        <v>VIGO</v>
      </c>
      <c r="B64" s="41">
        <f t="shared" si="4"/>
        <v>1259371</v>
      </c>
      <c r="C64" s="41">
        <f t="shared" si="5"/>
        <v>1272224</v>
      </c>
      <c r="D64" s="41">
        <f t="shared" si="6"/>
        <v>20</v>
      </c>
      <c r="E64" s="42" t="str">
        <f t="shared" si="2"/>
        <v>VILAGARCIA</v>
      </c>
      <c r="F64" s="42">
        <f t="shared" si="7"/>
        <v>204944</v>
      </c>
      <c r="G64" s="42">
        <f t="shared" si="8"/>
        <v>269725</v>
      </c>
    </row>
    <row r="65" spans="1:7" x14ac:dyDescent="0.25">
      <c r="A65" s="42" t="str">
        <f t="shared" si="3"/>
        <v>VILAGARCIA</v>
      </c>
      <c r="B65" s="41">
        <f t="shared" si="4"/>
        <v>204944</v>
      </c>
      <c r="C65" s="41">
        <f t="shared" si="5"/>
        <v>269725</v>
      </c>
      <c r="D65" s="41">
        <f t="shared" si="6"/>
        <v>27</v>
      </c>
      <c r="E65" s="42" t="str">
        <f t="shared" si="2"/>
        <v>MELILLA</v>
      </c>
      <c r="F65" s="42">
        <f t="shared" si="7"/>
        <v>180302</v>
      </c>
      <c r="G65" s="42">
        <f t="shared" si="8"/>
        <v>201054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69" t="s">
        <v>70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39588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922583</v>
      </c>
      <c r="C7" s="37">
        <v>974899</v>
      </c>
      <c r="D7" s="37">
        <v>3263112</v>
      </c>
      <c r="E7" s="37">
        <v>3094451</v>
      </c>
      <c r="F7" s="10">
        <f>((E7*100)/D7)-100</f>
        <v>-5.1687162438800698</v>
      </c>
      <c r="G7" s="1"/>
      <c r="H7" s="1"/>
      <c r="I7" s="1"/>
    </row>
    <row r="8" spans="1:12" x14ac:dyDescent="0.25">
      <c r="A8" s="11" t="s">
        <v>42</v>
      </c>
      <c r="B8" s="38">
        <v>429845</v>
      </c>
      <c r="C8" s="38">
        <v>243673</v>
      </c>
      <c r="D8" s="38">
        <v>1174213</v>
      </c>
      <c r="E8" s="38">
        <v>734982</v>
      </c>
      <c r="F8" s="13">
        <f t="shared" ref="F8:F35" si="0">((E8*100)/D8)-100</f>
        <v>-37.406416042063917</v>
      </c>
      <c r="G8" s="1"/>
      <c r="H8" s="1"/>
      <c r="I8" s="1"/>
    </row>
    <row r="9" spans="1:12" x14ac:dyDescent="0.25">
      <c r="A9" s="8" t="s">
        <v>43</v>
      </c>
      <c r="B9" s="37">
        <v>817973</v>
      </c>
      <c r="C9" s="37">
        <v>563162</v>
      </c>
      <c r="D9" s="37">
        <v>1571326</v>
      </c>
      <c r="E9" s="37">
        <v>1522098</v>
      </c>
      <c r="F9" s="10">
        <f t="shared" si="0"/>
        <v>-3.132895401718045</v>
      </c>
      <c r="G9" s="1"/>
      <c r="H9" s="1"/>
      <c r="I9" s="1"/>
    </row>
    <row r="10" spans="1:12" x14ac:dyDescent="0.25">
      <c r="A10" s="11" t="s">
        <v>44</v>
      </c>
      <c r="B10" s="38">
        <v>434928</v>
      </c>
      <c r="C10" s="38">
        <v>421626</v>
      </c>
      <c r="D10" s="38">
        <v>1160782</v>
      </c>
      <c r="E10" s="38">
        <v>1253604</v>
      </c>
      <c r="F10" s="13">
        <f t="shared" si="0"/>
        <v>7.9965058038460342</v>
      </c>
      <c r="G10" s="1"/>
      <c r="H10" s="1"/>
      <c r="I10" s="1"/>
    </row>
    <row r="11" spans="1:12" x14ac:dyDescent="0.25">
      <c r="A11" s="8" t="s">
        <v>45</v>
      </c>
      <c r="B11" s="37">
        <v>6183900</v>
      </c>
      <c r="C11" s="37">
        <v>5911264</v>
      </c>
      <c r="D11" s="37">
        <v>16475666</v>
      </c>
      <c r="E11" s="37">
        <v>17417449</v>
      </c>
      <c r="F11" s="10">
        <f t="shared" si="0"/>
        <v>5.716205948821738</v>
      </c>
      <c r="G11" s="1"/>
      <c r="H11" s="1"/>
      <c r="I11" s="1"/>
    </row>
    <row r="12" spans="1:12" x14ac:dyDescent="0.25">
      <c r="A12" s="11" t="s">
        <v>46</v>
      </c>
      <c r="B12" s="38">
        <v>631418</v>
      </c>
      <c r="C12" s="38">
        <v>427179</v>
      </c>
      <c r="D12" s="38">
        <v>1464154</v>
      </c>
      <c r="E12" s="38">
        <v>1325536</v>
      </c>
      <c r="F12" s="13">
        <f t="shared" si="0"/>
        <v>-9.4674467303302805</v>
      </c>
      <c r="G12" s="1"/>
      <c r="H12" s="1"/>
      <c r="I12" s="1"/>
    </row>
    <row r="13" spans="1:12" x14ac:dyDescent="0.25">
      <c r="A13" s="8" t="s">
        <v>47</v>
      </c>
      <c r="B13" s="37">
        <v>1274440</v>
      </c>
      <c r="C13" s="37">
        <v>1051471</v>
      </c>
      <c r="D13" s="37">
        <v>3484687</v>
      </c>
      <c r="E13" s="37">
        <v>3077446</v>
      </c>
      <c r="F13" s="10">
        <f t="shared" si="0"/>
        <v>-11.686587633265191</v>
      </c>
      <c r="G13" s="1"/>
      <c r="H13" s="1"/>
      <c r="I13" s="1"/>
    </row>
    <row r="14" spans="1:12" x14ac:dyDescent="0.25">
      <c r="A14" s="11" t="s">
        <v>48</v>
      </c>
      <c r="B14" s="38">
        <v>4192418</v>
      </c>
      <c r="C14" s="38">
        <v>4227075</v>
      </c>
      <c r="D14" s="38">
        <v>12029500</v>
      </c>
      <c r="E14" s="38">
        <v>12428903</v>
      </c>
      <c r="F14" s="13">
        <f t="shared" si="0"/>
        <v>3.320196184380066</v>
      </c>
      <c r="G14" s="1"/>
      <c r="H14" s="1"/>
      <c r="I14" s="1"/>
    </row>
    <row r="15" spans="1:12" x14ac:dyDescent="0.25">
      <c r="A15" s="8" t="s">
        <v>49</v>
      </c>
      <c r="B15" s="37">
        <v>3179556</v>
      </c>
      <c r="C15" s="37">
        <v>2934633</v>
      </c>
      <c r="D15" s="37">
        <v>8913918</v>
      </c>
      <c r="E15" s="37">
        <v>8985022</v>
      </c>
      <c r="F15" s="10">
        <f t="shared" si="0"/>
        <v>0.79767392969063167</v>
      </c>
      <c r="G15" s="1"/>
      <c r="H15" s="1"/>
      <c r="I15" s="1"/>
    </row>
    <row r="16" spans="1:12" x14ac:dyDescent="0.25">
      <c r="A16" s="11" t="s">
        <v>50</v>
      </c>
      <c r="B16" s="38">
        <v>1961024</v>
      </c>
      <c r="C16" s="38">
        <v>2542328</v>
      </c>
      <c r="D16" s="38">
        <v>5500874</v>
      </c>
      <c r="E16" s="38">
        <v>7379124</v>
      </c>
      <c r="F16" s="13">
        <f t="shared" si="0"/>
        <v>34.144574116767615</v>
      </c>
      <c r="G16" s="1"/>
      <c r="H16" s="1"/>
      <c r="I16" s="1"/>
    </row>
    <row r="17" spans="1:9" x14ac:dyDescent="0.25">
      <c r="A17" s="8" t="s">
        <v>51</v>
      </c>
      <c r="B17" s="37">
        <v>1072826</v>
      </c>
      <c r="C17" s="37">
        <v>1155980</v>
      </c>
      <c r="D17" s="37">
        <v>3372517</v>
      </c>
      <c r="E17" s="37">
        <v>3454793</v>
      </c>
      <c r="F17" s="10">
        <f t="shared" si="0"/>
        <v>2.439602231804912</v>
      </c>
      <c r="G17" s="1"/>
      <c r="H17" s="1"/>
      <c r="I17" s="1"/>
    </row>
    <row r="18" spans="1:9" x14ac:dyDescent="0.25">
      <c r="A18" s="11" t="s">
        <v>52</v>
      </c>
      <c r="B18" s="38">
        <v>151666</v>
      </c>
      <c r="C18" s="38">
        <v>164159</v>
      </c>
      <c r="D18" s="38">
        <v>476336</v>
      </c>
      <c r="E18" s="38">
        <v>504632</v>
      </c>
      <c r="F18" s="13">
        <f t="shared" si="0"/>
        <v>5.9403446306808689</v>
      </c>
      <c r="G18" s="1"/>
      <c r="H18" s="1"/>
      <c r="I18" s="1"/>
    </row>
    <row r="19" spans="1:9" x14ac:dyDescent="0.25">
      <c r="A19" s="8" t="s">
        <v>53</v>
      </c>
      <c r="B19" s="37">
        <v>841391</v>
      </c>
      <c r="C19" s="37">
        <v>1175175</v>
      </c>
      <c r="D19" s="37">
        <v>2315056</v>
      </c>
      <c r="E19" s="37">
        <v>3112414</v>
      </c>
      <c r="F19" s="10">
        <f t="shared" si="0"/>
        <v>34.442276990275843</v>
      </c>
      <c r="G19" s="1"/>
      <c r="H19" s="1"/>
      <c r="I19" s="1"/>
    </row>
    <row r="20" spans="1:9" x14ac:dyDescent="0.25">
      <c r="A20" s="11" t="s">
        <v>54</v>
      </c>
      <c r="B20" s="38">
        <v>1374361</v>
      </c>
      <c r="C20" s="38">
        <v>1533062</v>
      </c>
      <c r="D20" s="38">
        <v>4163853</v>
      </c>
      <c r="E20" s="38">
        <v>4914295</v>
      </c>
      <c r="F20" s="13">
        <f t="shared" si="0"/>
        <v>18.022778421812689</v>
      </c>
      <c r="G20" s="1"/>
      <c r="H20" s="1"/>
      <c r="I20" s="1"/>
    </row>
    <row r="21" spans="1:9" x14ac:dyDescent="0.25">
      <c r="A21" s="8" t="s">
        <v>55</v>
      </c>
      <c r="B21" s="37">
        <v>1637628</v>
      </c>
      <c r="C21" s="37">
        <v>1595484</v>
      </c>
      <c r="D21" s="37">
        <v>4493512</v>
      </c>
      <c r="E21" s="37">
        <v>4504490</v>
      </c>
      <c r="F21" s="10">
        <f t="shared" si="0"/>
        <v>0.24430779310259254</v>
      </c>
      <c r="G21" s="1"/>
      <c r="H21" s="1"/>
      <c r="I21" s="1"/>
    </row>
    <row r="22" spans="1:9" x14ac:dyDescent="0.25">
      <c r="A22" s="11" t="s">
        <v>56</v>
      </c>
      <c r="B22" s="38">
        <v>2176241</v>
      </c>
      <c r="C22" s="38">
        <v>2007370</v>
      </c>
      <c r="D22" s="38">
        <v>5926879</v>
      </c>
      <c r="E22" s="38">
        <v>5949650</v>
      </c>
      <c r="F22" s="13">
        <f t="shared" si="0"/>
        <v>0.38419883382130138</v>
      </c>
      <c r="G22" s="1"/>
      <c r="H22" s="1"/>
      <c r="I22" s="1"/>
    </row>
    <row r="23" spans="1:9" x14ac:dyDescent="0.25">
      <c r="A23" s="8" t="s">
        <v>57</v>
      </c>
      <c r="B23" s="37">
        <v>496057</v>
      </c>
      <c r="C23" s="37">
        <v>480559</v>
      </c>
      <c r="D23" s="37">
        <v>1588806</v>
      </c>
      <c r="E23" s="37">
        <v>1642888</v>
      </c>
      <c r="F23" s="10">
        <f t="shared" si="0"/>
        <v>3.4039398139231594</v>
      </c>
      <c r="G23" s="1"/>
      <c r="H23" s="1"/>
      <c r="I23" s="1"/>
    </row>
    <row r="24" spans="1:9" x14ac:dyDescent="0.25">
      <c r="A24" s="11" t="s">
        <v>58</v>
      </c>
      <c r="B24" s="38">
        <v>148867</v>
      </c>
      <c r="C24" s="38">
        <v>117601</v>
      </c>
      <c r="D24" s="38">
        <v>383247</v>
      </c>
      <c r="E24" s="38">
        <v>340572</v>
      </c>
      <c r="F24" s="13">
        <f t="shared" si="0"/>
        <v>-11.135116517546123</v>
      </c>
      <c r="G24" s="1"/>
      <c r="H24" s="1"/>
      <c r="I24" s="1"/>
    </row>
    <row r="25" spans="1:9" x14ac:dyDescent="0.25">
      <c r="A25" s="8" t="s">
        <v>59</v>
      </c>
      <c r="B25" s="37">
        <v>70508</v>
      </c>
      <c r="C25" s="37">
        <v>59498</v>
      </c>
      <c r="D25" s="37">
        <v>194456</v>
      </c>
      <c r="E25" s="37">
        <v>180257</v>
      </c>
      <c r="F25" s="10">
        <f t="shared" si="0"/>
        <v>-7.3019089151273278</v>
      </c>
      <c r="G25" s="1"/>
      <c r="H25" s="1"/>
      <c r="I25" s="1"/>
    </row>
    <row r="26" spans="1:9" x14ac:dyDescent="0.25">
      <c r="A26" s="11" t="s">
        <v>60</v>
      </c>
      <c r="B26" s="38">
        <v>227076</v>
      </c>
      <c r="C26" s="38">
        <v>191621</v>
      </c>
      <c r="D26" s="38">
        <v>652649</v>
      </c>
      <c r="E26" s="38">
        <v>661610</v>
      </c>
      <c r="F26" s="13">
        <f t="shared" si="0"/>
        <v>1.3730198008424139</v>
      </c>
      <c r="G26" s="1"/>
      <c r="H26" s="1"/>
      <c r="I26" s="1"/>
    </row>
    <row r="27" spans="1:9" x14ac:dyDescent="0.25">
      <c r="A27" s="8" t="s">
        <v>61</v>
      </c>
      <c r="B27" s="37">
        <v>424660</v>
      </c>
      <c r="C27" s="37">
        <v>405558</v>
      </c>
      <c r="D27" s="37">
        <v>1142834</v>
      </c>
      <c r="E27" s="37">
        <v>1115182</v>
      </c>
      <c r="F27" s="10">
        <f t="shared" si="0"/>
        <v>-2.4195989968796852</v>
      </c>
      <c r="G27" s="1"/>
      <c r="H27" s="1"/>
      <c r="I27" s="1"/>
    </row>
    <row r="28" spans="1:9" x14ac:dyDescent="0.25">
      <c r="A28" s="11" t="s">
        <v>62</v>
      </c>
      <c r="B28" s="38">
        <v>1448274</v>
      </c>
      <c r="C28" s="38">
        <v>1550565</v>
      </c>
      <c r="D28" s="38">
        <v>4435517</v>
      </c>
      <c r="E28" s="38">
        <v>4519825</v>
      </c>
      <c r="F28" s="13">
        <f t="shared" si="0"/>
        <v>1.9007479849586844</v>
      </c>
      <c r="G28" s="1"/>
      <c r="H28" s="1"/>
      <c r="I28" s="1"/>
    </row>
    <row r="29" spans="1:9" x14ac:dyDescent="0.25">
      <c r="A29" s="8" t="s">
        <v>63</v>
      </c>
      <c r="B29" s="37">
        <v>493002</v>
      </c>
      <c r="C29" s="37">
        <v>429776</v>
      </c>
      <c r="D29" s="37">
        <v>1346786</v>
      </c>
      <c r="E29" s="37">
        <v>1374768</v>
      </c>
      <c r="F29" s="10">
        <f t="shared" si="0"/>
        <v>2.0776871752453587</v>
      </c>
      <c r="G29" s="1"/>
      <c r="H29" s="1"/>
      <c r="I29" s="1"/>
    </row>
    <row r="30" spans="1:9" x14ac:dyDescent="0.25">
      <c r="A30" s="11" t="s">
        <v>64</v>
      </c>
      <c r="B30" s="38">
        <v>424932</v>
      </c>
      <c r="C30" s="38">
        <v>417918</v>
      </c>
      <c r="D30" s="38">
        <v>1216422</v>
      </c>
      <c r="E30" s="38">
        <v>1123794</v>
      </c>
      <c r="F30" s="13">
        <f t="shared" si="0"/>
        <v>-7.6147915772651231</v>
      </c>
      <c r="G30" s="1"/>
      <c r="H30" s="1"/>
      <c r="I30" s="1"/>
    </row>
    <row r="31" spans="1:9" x14ac:dyDescent="0.25">
      <c r="A31" s="8" t="s">
        <v>65</v>
      </c>
      <c r="B31" s="37">
        <v>2722927</v>
      </c>
      <c r="C31" s="37">
        <v>3296471</v>
      </c>
      <c r="D31" s="37">
        <v>8681542</v>
      </c>
      <c r="E31" s="37">
        <v>8915901</v>
      </c>
      <c r="F31" s="10">
        <f t="shared" si="0"/>
        <v>2.6995089121264471</v>
      </c>
      <c r="G31" s="1"/>
      <c r="H31" s="1"/>
      <c r="I31" s="1"/>
    </row>
    <row r="32" spans="1:9" x14ac:dyDescent="0.25">
      <c r="A32" s="11" t="s">
        <v>66</v>
      </c>
      <c r="B32" s="38">
        <v>4731325</v>
      </c>
      <c r="C32" s="38">
        <v>4525413</v>
      </c>
      <c r="D32" s="38">
        <v>12821161</v>
      </c>
      <c r="E32" s="38">
        <v>13742876</v>
      </c>
      <c r="F32" s="13">
        <f t="shared" si="0"/>
        <v>7.1890135378535547</v>
      </c>
      <c r="G32" s="1"/>
      <c r="H32" s="1"/>
      <c r="I32" s="1"/>
    </row>
    <row r="33" spans="1:9" x14ac:dyDescent="0.25">
      <c r="A33" s="8" t="s">
        <v>67</v>
      </c>
      <c r="B33" s="37">
        <v>421581</v>
      </c>
      <c r="C33" s="37">
        <v>436155</v>
      </c>
      <c r="D33" s="37">
        <v>1163528</v>
      </c>
      <c r="E33" s="37">
        <v>1149695</v>
      </c>
      <c r="F33" s="10">
        <f t="shared" si="0"/>
        <v>-1.1888841523366835</v>
      </c>
      <c r="G33" s="1"/>
      <c r="H33" s="1"/>
      <c r="I33" s="1"/>
    </row>
    <row r="34" spans="1:9" x14ac:dyDescent="0.25">
      <c r="A34" s="11" t="s">
        <v>68</v>
      </c>
      <c r="B34" s="38">
        <v>55953</v>
      </c>
      <c r="C34" s="38">
        <v>61864</v>
      </c>
      <c r="D34" s="38">
        <v>267271</v>
      </c>
      <c r="E34" s="38">
        <v>204359</v>
      </c>
      <c r="F34" s="13">
        <f t="shared" si="0"/>
        <v>-23.538655521923445</v>
      </c>
      <c r="G34" s="1"/>
      <c r="H34" s="1"/>
      <c r="I34" s="1"/>
    </row>
    <row r="35" spans="1:9" x14ac:dyDescent="0.25">
      <c r="A35" s="14" t="s">
        <v>69</v>
      </c>
      <c r="B35" s="15">
        <f>SUM(B7:B34)</f>
        <v>38947360</v>
      </c>
      <c r="C35" s="15">
        <f t="shared" ref="C35:E35" si="1">SUM(C7:C34)</f>
        <v>38901539</v>
      </c>
      <c r="D35" s="15">
        <f t="shared" si="1"/>
        <v>109680604</v>
      </c>
      <c r="E35" s="15">
        <f t="shared" si="1"/>
        <v>114630616</v>
      </c>
      <c r="F35" s="16">
        <f t="shared" si="0"/>
        <v>4.5131151903576381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3094451</v>
      </c>
      <c r="C38" s="41">
        <f>D7</f>
        <v>3263112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17417449</v>
      </c>
      <c r="G38" s="42">
        <f>LOOKUP(E38,$A$38:$A$65,$C$38:$C$65)</f>
        <v>16475666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734982</v>
      </c>
      <c r="C39" s="41">
        <f t="shared" ref="C39:C65" si="5">D8</f>
        <v>1174213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13742876</v>
      </c>
      <c r="G39" s="42">
        <f t="shared" ref="G39:G65" si="8">LOOKUP(E39,$A$38:$A$65,$C$38:$C$65)</f>
        <v>12821161</v>
      </c>
    </row>
    <row r="40" spans="1:9" x14ac:dyDescent="0.25">
      <c r="A40" s="42" t="str">
        <f t="shared" si="3"/>
        <v>ALMERIA</v>
      </c>
      <c r="B40" s="41">
        <f t="shared" si="4"/>
        <v>1522098</v>
      </c>
      <c r="C40" s="41">
        <f t="shared" si="5"/>
        <v>1571326</v>
      </c>
      <c r="D40" s="41">
        <f t="shared" si="6"/>
        <v>16</v>
      </c>
      <c r="E40" s="42" t="str">
        <f t="shared" si="2"/>
        <v>BARCELONA</v>
      </c>
      <c r="F40" s="42">
        <f t="shared" si="7"/>
        <v>12428903</v>
      </c>
      <c r="G40" s="42">
        <f t="shared" si="8"/>
        <v>12029500</v>
      </c>
    </row>
    <row r="41" spans="1:9" x14ac:dyDescent="0.25">
      <c r="A41" s="42" t="str">
        <f t="shared" si="3"/>
        <v>AVILES</v>
      </c>
      <c r="B41" s="41">
        <f t="shared" si="4"/>
        <v>1253604</v>
      </c>
      <c r="C41" s="41">
        <f t="shared" si="5"/>
        <v>1160782</v>
      </c>
      <c r="D41" s="41">
        <f t="shared" si="6"/>
        <v>19</v>
      </c>
      <c r="E41" s="42" t="str">
        <f t="shared" si="2"/>
        <v>BILBAO</v>
      </c>
      <c r="F41" s="42">
        <f t="shared" si="7"/>
        <v>8985022</v>
      </c>
      <c r="G41" s="42">
        <f t="shared" si="8"/>
        <v>8913918</v>
      </c>
    </row>
    <row r="42" spans="1:9" x14ac:dyDescent="0.25">
      <c r="A42" s="42" t="str">
        <f t="shared" si="3"/>
        <v>BAHIA DE ALGECIRAS</v>
      </c>
      <c r="B42" s="41">
        <f t="shared" si="4"/>
        <v>17417449</v>
      </c>
      <c r="C42" s="41">
        <f t="shared" si="5"/>
        <v>16475666</v>
      </c>
      <c r="D42" s="41">
        <f t="shared" si="6"/>
        <v>1</v>
      </c>
      <c r="E42" s="42" t="str">
        <f t="shared" si="2"/>
        <v>TARRAGONA</v>
      </c>
      <c r="F42" s="42">
        <f t="shared" si="7"/>
        <v>8915901</v>
      </c>
      <c r="G42" s="42">
        <f t="shared" si="8"/>
        <v>8681542</v>
      </c>
    </row>
    <row r="43" spans="1:9" x14ac:dyDescent="0.25">
      <c r="A43" s="42" t="str">
        <f t="shared" si="3"/>
        <v>BAHIA DE CADIZ</v>
      </c>
      <c r="B43" s="41">
        <f t="shared" si="4"/>
        <v>1325536</v>
      </c>
      <c r="C43" s="41">
        <f t="shared" si="5"/>
        <v>1464154</v>
      </c>
      <c r="D43" s="41">
        <f t="shared" si="6"/>
        <v>18</v>
      </c>
      <c r="E43" s="42" t="str">
        <f t="shared" si="2"/>
        <v>CARTAGENA</v>
      </c>
      <c r="F43" s="42">
        <f t="shared" si="7"/>
        <v>7379124</v>
      </c>
      <c r="G43" s="42">
        <f t="shared" si="8"/>
        <v>5500874</v>
      </c>
    </row>
    <row r="44" spans="1:9" x14ac:dyDescent="0.25">
      <c r="A44" s="42" t="str">
        <f t="shared" si="3"/>
        <v>BALEARES</v>
      </c>
      <c r="B44" s="41">
        <f t="shared" si="4"/>
        <v>3077446</v>
      </c>
      <c r="C44" s="41">
        <f t="shared" si="5"/>
        <v>3484687</v>
      </c>
      <c r="D44" s="41">
        <f t="shared" si="6"/>
        <v>14</v>
      </c>
      <c r="E44" s="42" t="str">
        <f t="shared" si="2"/>
        <v>LAS PALMAS</v>
      </c>
      <c r="F44" s="42">
        <f t="shared" si="7"/>
        <v>5949650</v>
      </c>
      <c r="G44" s="42">
        <f t="shared" si="8"/>
        <v>5926879</v>
      </c>
    </row>
    <row r="45" spans="1:9" x14ac:dyDescent="0.25">
      <c r="A45" s="42" t="str">
        <f t="shared" si="3"/>
        <v>BARCELONA</v>
      </c>
      <c r="B45" s="41">
        <f t="shared" si="4"/>
        <v>12428903</v>
      </c>
      <c r="C45" s="41">
        <f t="shared" si="5"/>
        <v>12029500</v>
      </c>
      <c r="D45" s="41">
        <f t="shared" si="6"/>
        <v>3</v>
      </c>
      <c r="E45" s="42" t="str">
        <f t="shared" si="2"/>
        <v>GIJON</v>
      </c>
      <c r="F45" s="42">
        <f t="shared" si="7"/>
        <v>4914295</v>
      </c>
      <c r="G45" s="42">
        <f t="shared" si="8"/>
        <v>4163853</v>
      </c>
    </row>
    <row r="46" spans="1:9" x14ac:dyDescent="0.25">
      <c r="A46" s="42" t="str">
        <f t="shared" si="3"/>
        <v>BILBAO</v>
      </c>
      <c r="B46" s="41">
        <f t="shared" si="4"/>
        <v>8985022</v>
      </c>
      <c r="C46" s="41">
        <f t="shared" si="5"/>
        <v>8913918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4519825</v>
      </c>
      <c r="G46" s="42">
        <f t="shared" si="8"/>
        <v>4435517</v>
      </c>
    </row>
    <row r="47" spans="1:9" x14ac:dyDescent="0.25">
      <c r="A47" s="42" t="str">
        <f t="shared" si="3"/>
        <v>CARTAGENA</v>
      </c>
      <c r="B47" s="41">
        <f t="shared" si="4"/>
        <v>7379124</v>
      </c>
      <c r="C47" s="41">
        <f t="shared" si="5"/>
        <v>5500874</v>
      </c>
      <c r="D47" s="41">
        <f t="shared" si="6"/>
        <v>6</v>
      </c>
      <c r="E47" s="42" t="str">
        <f t="shared" si="2"/>
        <v>HUELVA</v>
      </c>
      <c r="F47" s="42">
        <f t="shared" si="7"/>
        <v>4504490</v>
      </c>
      <c r="G47" s="42">
        <f t="shared" si="8"/>
        <v>4493512</v>
      </c>
    </row>
    <row r="48" spans="1:9" x14ac:dyDescent="0.25">
      <c r="A48" s="42" t="str">
        <f t="shared" si="3"/>
        <v>CASTELLON</v>
      </c>
      <c r="B48" s="41">
        <f t="shared" si="4"/>
        <v>3454793</v>
      </c>
      <c r="C48" s="41">
        <f t="shared" si="5"/>
        <v>3372517</v>
      </c>
      <c r="D48" s="41">
        <f t="shared" si="6"/>
        <v>11</v>
      </c>
      <c r="E48" s="42" t="str">
        <f t="shared" si="2"/>
        <v>CASTELLON</v>
      </c>
      <c r="F48" s="42">
        <f t="shared" si="7"/>
        <v>3454793</v>
      </c>
      <c r="G48" s="42">
        <f t="shared" si="8"/>
        <v>3372517</v>
      </c>
    </row>
    <row r="49" spans="1:7" x14ac:dyDescent="0.25">
      <c r="A49" s="42" t="str">
        <f t="shared" si="3"/>
        <v>CEUTA</v>
      </c>
      <c r="B49" s="41">
        <f t="shared" si="4"/>
        <v>504632</v>
      </c>
      <c r="C49" s="41">
        <f t="shared" si="5"/>
        <v>476336</v>
      </c>
      <c r="D49" s="41">
        <f t="shared" si="6"/>
        <v>25</v>
      </c>
      <c r="E49" s="42" t="str">
        <f t="shared" si="2"/>
        <v>FERROL-SAN CIBRAO</v>
      </c>
      <c r="F49" s="42">
        <f t="shared" si="7"/>
        <v>3112414</v>
      </c>
      <c r="G49" s="42">
        <f t="shared" si="8"/>
        <v>2315056</v>
      </c>
    </row>
    <row r="50" spans="1:7" x14ac:dyDescent="0.25">
      <c r="A50" s="42" t="str">
        <f t="shared" si="3"/>
        <v>FERROL-SAN CIBRAO</v>
      </c>
      <c r="B50" s="41">
        <f t="shared" si="4"/>
        <v>3112414</v>
      </c>
      <c r="C50" s="41">
        <f t="shared" si="5"/>
        <v>2315056</v>
      </c>
      <c r="D50" s="41">
        <f t="shared" si="6"/>
        <v>12</v>
      </c>
      <c r="E50" s="42" t="str">
        <f t="shared" si="2"/>
        <v>A CORUÑA</v>
      </c>
      <c r="F50" s="42">
        <f t="shared" si="7"/>
        <v>3094451</v>
      </c>
      <c r="G50" s="42">
        <f t="shared" si="8"/>
        <v>3263112</v>
      </c>
    </row>
    <row r="51" spans="1:7" x14ac:dyDescent="0.25">
      <c r="A51" s="42" t="str">
        <f t="shared" si="3"/>
        <v>GIJON</v>
      </c>
      <c r="B51" s="41">
        <f t="shared" si="4"/>
        <v>4914295</v>
      </c>
      <c r="C51" s="41">
        <f t="shared" si="5"/>
        <v>4163853</v>
      </c>
      <c r="D51" s="41">
        <f t="shared" si="6"/>
        <v>8</v>
      </c>
      <c r="E51" s="42" t="str">
        <f t="shared" si="2"/>
        <v>BALEARES</v>
      </c>
      <c r="F51" s="42">
        <f t="shared" si="7"/>
        <v>3077446</v>
      </c>
      <c r="G51" s="42">
        <f t="shared" si="8"/>
        <v>3484687</v>
      </c>
    </row>
    <row r="52" spans="1:7" x14ac:dyDescent="0.25">
      <c r="A52" s="42" t="str">
        <f t="shared" si="3"/>
        <v>HUELVA</v>
      </c>
      <c r="B52" s="41">
        <f t="shared" si="4"/>
        <v>4504490</v>
      </c>
      <c r="C52" s="41">
        <f t="shared" si="5"/>
        <v>4493512</v>
      </c>
      <c r="D52" s="41">
        <f t="shared" si="6"/>
        <v>10</v>
      </c>
      <c r="E52" s="42" t="str">
        <f t="shared" si="2"/>
        <v>MALAGA</v>
      </c>
      <c r="F52" s="42">
        <f t="shared" si="7"/>
        <v>1642888</v>
      </c>
      <c r="G52" s="42">
        <f t="shared" si="8"/>
        <v>1588806</v>
      </c>
    </row>
    <row r="53" spans="1:7" x14ac:dyDescent="0.25">
      <c r="A53" s="42" t="str">
        <f t="shared" si="3"/>
        <v>LAS PALMAS</v>
      </c>
      <c r="B53" s="41">
        <f t="shared" si="4"/>
        <v>5949650</v>
      </c>
      <c r="C53" s="41">
        <f t="shared" si="5"/>
        <v>5926879</v>
      </c>
      <c r="D53" s="41">
        <f t="shared" si="6"/>
        <v>7</v>
      </c>
      <c r="E53" s="42" t="str">
        <f t="shared" si="2"/>
        <v>ALMERIA</v>
      </c>
      <c r="F53" s="42">
        <f t="shared" si="7"/>
        <v>1522098</v>
      </c>
      <c r="G53" s="42">
        <f t="shared" si="8"/>
        <v>1571326</v>
      </c>
    </row>
    <row r="54" spans="1:7" x14ac:dyDescent="0.25">
      <c r="A54" s="42" t="str">
        <f t="shared" si="3"/>
        <v>MALAGA</v>
      </c>
      <c r="B54" s="41">
        <f t="shared" si="4"/>
        <v>1642888</v>
      </c>
      <c r="C54" s="41">
        <f t="shared" si="5"/>
        <v>1588806</v>
      </c>
      <c r="D54" s="41">
        <f t="shared" si="6"/>
        <v>15</v>
      </c>
      <c r="E54" s="42" t="str">
        <f t="shared" si="2"/>
        <v>SANTANDER</v>
      </c>
      <c r="F54" s="42">
        <f t="shared" si="7"/>
        <v>1374768</v>
      </c>
      <c r="G54" s="42">
        <f t="shared" si="8"/>
        <v>1346786</v>
      </c>
    </row>
    <row r="55" spans="1:7" x14ac:dyDescent="0.25">
      <c r="A55" s="42" t="str">
        <f t="shared" si="3"/>
        <v>MARIN Y RIA DE PONTEVEDRA</v>
      </c>
      <c r="B55" s="41">
        <f t="shared" si="4"/>
        <v>340572</v>
      </c>
      <c r="C55" s="41">
        <f t="shared" si="5"/>
        <v>383247</v>
      </c>
      <c r="D55" s="41">
        <f t="shared" si="6"/>
        <v>26</v>
      </c>
      <c r="E55" s="42" t="str">
        <f t="shared" si="2"/>
        <v>BAHIA DE CADIZ</v>
      </c>
      <c r="F55" s="42">
        <f t="shared" ref="F55:F65" si="9">LOOKUP(E55,$A$38:$A$65,$B$38:$B$65)</f>
        <v>1325536</v>
      </c>
      <c r="G55" s="42">
        <f t="shared" si="8"/>
        <v>1464154</v>
      </c>
    </row>
    <row r="56" spans="1:7" x14ac:dyDescent="0.25">
      <c r="A56" s="42" t="str">
        <f t="shared" si="3"/>
        <v>MELILLA</v>
      </c>
      <c r="B56" s="41">
        <f t="shared" si="4"/>
        <v>180257</v>
      </c>
      <c r="C56" s="41">
        <f t="shared" si="5"/>
        <v>194456</v>
      </c>
      <c r="D56" s="41">
        <f t="shared" si="6"/>
        <v>28</v>
      </c>
      <c r="E56" s="42" t="str">
        <f t="shared" si="2"/>
        <v>AVILES</v>
      </c>
      <c r="F56" s="42">
        <f t="shared" si="9"/>
        <v>1253604</v>
      </c>
      <c r="G56" s="42">
        <f t="shared" si="8"/>
        <v>1160782</v>
      </c>
    </row>
    <row r="57" spans="1:7" x14ac:dyDescent="0.25">
      <c r="A57" s="42" t="str">
        <f t="shared" si="3"/>
        <v>MOTRIL</v>
      </c>
      <c r="B57" s="41">
        <f t="shared" si="4"/>
        <v>661610</v>
      </c>
      <c r="C57" s="41">
        <f t="shared" si="5"/>
        <v>652649</v>
      </c>
      <c r="D57" s="41">
        <f t="shared" si="6"/>
        <v>24</v>
      </c>
      <c r="E57" s="42" t="str">
        <f t="shared" si="2"/>
        <v>VIGO</v>
      </c>
      <c r="F57" s="42">
        <f t="shared" si="9"/>
        <v>1149695</v>
      </c>
      <c r="G57" s="42">
        <f t="shared" si="8"/>
        <v>1163528</v>
      </c>
    </row>
    <row r="58" spans="1:7" x14ac:dyDescent="0.25">
      <c r="A58" s="42" t="str">
        <f t="shared" si="3"/>
        <v>PASAIA</v>
      </c>
      <c r="B58" s="41">
        <f t="shared" si="4"/>
        <v>1115182</v>
      </c>
      <c r="C58" s="41">
        <f t="shared" si="5"/>
        <v>1142834</v>
      </c>
      <c r="D58" s="41">
        <f t="shared" si="6"/>
        <v>22</v>
      </c>
      <c r="E58" s="42" t="str">
        <f t="shared" si="2"/>
        <v>SEVILLA</v>
      </c>
      <c r="F58" s="42">
        <f t="shared" si="9"/>
        <v>1123794</v>
      </c>
      <c r="G58" s="42">
        <f t="shared" si="8"/>
        <v>1216422</v>
      </c>
    </row>
    <row r="59" spans="1:7" x14ac:dyDescent="0.25">
      <c r="A59" s="42" t="str">
        <f t="shared" si="3"/>
        <v>SANTA CRUZ DE TENERIFE</v>
      </c>
      <c r="B59" s="41">
        <f t="shared" si="4"/>
        <v>4519825</v>
      </c>
      <c r="C59" s="41">
        <f t="shared" si="5"/>
        <v>4435517</v>
      </c>
      <c r="D59" s="41">
        <f t="shared" si="6"/>
        <v>9</v>
      </c>
      <c r="E59" s="42" t="str">
        <f t="shared" si="2"/>
        <v>PASAIA</v>
      </c>
      <c r="F59" s="42">
        <f t="shared" si="9"/>
        <v>1115182</v>
      </c>
      <c r="G59" s="42">
        <f t="shared" si="8"/>
        <v>1142834</v>
      </c>
    </row>
    <row r="60" spans="1:7" x14ac:dyDescent="0.25">
      <c r="A60" s="42" t="str">
        <f t="shared" si="3"/>
        <v>SANTANDER</v>
      </c>
      <c r="B60" s="41">
        <f t="shared" si="4"/>
        <v>1374768</v>
      </c>
      <c r="C60" s="41">
        <f t="shared" si="5"/>
        <v>1346786</v>
      </c>
      <c r="D60" s="41">
        <f t="shared" si="6"/>
        <v>17</v>
      </c>
      <c r="E60" s="42" t="str">
        <f t="shared" si="2"/>
        <v>ALICANTE</v>
      </c>
      <c r="F60" s="42">
        <f t="shared" si="9"/>
        <v>734982</v>
      </c>
      <c r="G60" s="42">
        <f t="shared" si="8"/>
        <v>1174213</v>
      </c>
    </row>
    <row r="61" spans="1:7" x14ac:dyDescent="0.25">
      <c r="A61" s="42" t="str">
        <f t="shared" si="3"/>
        <v>SEVILLA</v>
      </c>
      <c r="B61" s="41">
        <f t="shared" si="4"/>
        <v>1123794</v>
      </c>
      <c r="C61" s="41">
        <f t="shared" si="5"/>
        <v>1216422</v>
      </c>
      <c r="D61" s="41">
        <f t="shared" si="6"/>
        <v>21</v>
      </c>
      <c r="E61" s="42" t="str">
        <f t="shared" si="2"/>
        <v>MOTRIL</v>
      </c>
      <c r="F61" s="42">
        <f t="shared" si="9"/>
        <v>661610</v>
      </c>
      <c r="G61" s="42">
        <f t="shared" si="8"/>
        <v>652649</v>
      </c>
    </row>
    <row r="62" spans="1:7" x14ac:dyDescent="0.25">
      <c r="A62" s="42" t="str">
        <f t="shared" si="3"/>
        <v>TARRAGONA</v>
      </c>
      <c r="B62" s="41">
        <f t="shared" si="4"/>
        <v>8915901</v>
      </c>
      <c r="C62" s="41">
        <f t="shared" si="5"/>
        <v>8681542</v>
      </c>
      <c r="D62" s="41">
        <f t="shared" si="6"/>
        <v>5</v>
      </c>
      <c r="E62" s="42" t="str">
        <f t="shared" si="2"/>
        <v>CEUTA</v>
      </c>
      <c r="F62" s="42">
        <f t="shared" si="9"/>
        <v>504632</v>
      </c>
      <c r="G62" s="42">
        <f t="shared" si="8"/>
        <v>476336</v>
      </c>
    </row>
    <row r="63" spans="1:7" x14ac:dyDescent="0.25">
      <c r="A63" s="42" t="str">
        <f t="shared" si="3"/>
        <v>VALENCIA</v>
      </c>
      <c r="B63" s="41">
        <f t="shared" si="4"/>
        <v>13742876</v>
      </c>
      <c r="C63" s="41">
        <f t="shared" si="5"/>
        <v>12821161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340572</v>
      </c>
      <c r="G63" s="42">
        <f t="shared" si="8"/>
        <v>383247</v>
      </c>
    </row>
    <row r="64" spans="1:7" x14ac:dyDescent="0.25">
      <c r="A64" s="42" t="str">
        <f t="shared" si="3"/>
        <v>VIGO</v>
      </c>
      <c r="B64" s="41">
        <f t="shared" si="4"/>
        <v>1149695</v>
      </c>
      <c r="C64" s="41">
        <f t="shared" si="5"/>
        <v>1163528</v>
      </c>
      <c r="D64" s="41">
        <f t="shared" si="6"/>
        <v>20</v>
      </c>
      <c r="E64" s="42" t="str">
        <f t="shared" si="2"/>
        <v>VILAGARCIA</v>
      </c>
      <c r="F64" s="42">
        <f t="shared" si="9"/>
        <v>204359</v>
      </c>
      <c r="G64" s="42">
        <f t="shared" si="8"/>
        <v>267271</v>
      </c>
    </row>
    <row r="65" spans="1:7" x14ac:dyDescent="0.25">
      <c r="A65" s="42" t="str">
        <f t="shared" si="3"/>
        <v>VILAGARCIA</v>
      </c>
      <c r="B65" s="41">
        <f t="shared" si="4"/>
        <v>204359</v>
      </c>
      <c r="C65" s="41">
        <f t="shared" si="5"/>
        <v>267271</v>
      </c>
      <c r="D65" s="41">
        <f t="shared" si="6"/>
        <v>27</v>
      </c>
      <c r="E65" s="42" t="str">
        <f t="shared" si="2"/>
        <v>MELILLA</v>
      </c>
      <c r="F65" s="42">
        <f t="shared" si="9"/>
        <v>180257</v>
      </c>
      <c r="G65" s="42">
        <f t="shared" si="8"/>
        <v>194456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39588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590943</v>
      </c>
      <c r="C7" s="37">
        <v>583572</v>
      </c>
      <c r="D7" s="37">
        <v>2026707</v>
      </c>
      <c r="E7" s="37">
        <v>1900666</v>
      </c>
      <c r="F7" s="10">
        <f>((E7*100)/D7)-100</f>
        <v>-6.2190045231007787</v>
      </c>
      <c r="G7" s="1"/>
      <c r="H7" s="1"/>
      <c r="I7" s="1"/>
    </row>
    <row r="8" spans="1:12" x14ac:dyDescent="0.25">
      <c r="A8" s="11" t="s">
        <v>42</v>
      </c>
      <c r="B8" s="38">
        <v>28567</v>
      </c>
      <c r="C8" s="38">
        <v>5779</v>
      </c>
      <c r="D8" s="38">
        <v>53769</v>
      </c>
      <c r="E8" s="38">
        <v>19178</v>
      </c>
      <c r="F8" s="13">
        <f t="shared" ref="F8:F35" si="0">((E8*100)/D8)-100</f>
        <v>-64.332608008331931</v>
      </c>
      <c r="G8" s="1"/>
      <c r="H8" s="1"/>
      <c r="I8" s="1"/>
    </row>
    <row r="9" spans="1:12" x14ac:dyDescent="0.25">
      <c r="A9" s="8" t="s">
        <v>43</v>
      </c>
      <c r="B9" s="37">
        <v>3146</v>
      </c>
      <c r="C9" s="37">
        <v>1700</v>
      </c>
      <c r="D9" s="37">
        <v>3146</v>
      </c>
      <c r="E9" s="37">
        <v>1700</v>
      </c>
      <c r="F9" s="10">
        <f t="shared" si="0"/>
        <v>-45.963127781309602</v>
      </c>
      <c r="G9" s="1"/>
      <c r="H9" s="1"/>
      <c r="I9" s="1"/>
    </row>
    <row r="10" spans="1:12" x14ac:dyDescent="0.25">
      <c r="A10" s="11" t="s">
        <v>44</v>
      </c>
      <c r="B10" s="38">
        <v>64083</v>
      </c>
      <c r="C10" s="38">
        <v>47659</v>
      </c>
      <c r="D10" s="38">
        <v>182585</v>
      </c>
      <c r="E10" s="38">
        <v>154107</v>
      </c>
      <c r="F10" s="13">
        <f t="shared" si="0"/>
        <v>-15.597119149984934</v>
      </c>
      <c r="G10" s="1"/>
      <c r="H10" s="1"/>
      <c r="I10" s="1"/>
    </row>
    <row r="11" spans="1:12" x14ac:dyDescent="0.25">
      <c r="A11" s="8" t="s">
        <v>45</v>
      </c>
      <c r="B11" s="37">
        <v>1748412</v>
      </c>
      <c r="C11" s="37">
        <v>1664939</v>
      </c>
      <c r="D11" s="37">
        <v>4692398</v>
      </c>
      <c r="E11" s="37">
        <v>4693915</v>
      </c>
      <c r="F11" s="10">
        <f t="shared" si="0"/>
        <v>3.2328885998154533E-2</v>
      </c>
      <c r="G11" s="1"/>
      <c r="H11" s="1"/>
      <c r="I11" s="1"/>
    </row>
    <row r="12" spans="1:12" x14ac:dyDescent="0.25">
      <c r="A12" s="11" t="s">
        <v>46</v>
      </c>
      <c r="B12" s="38">
        <v>7514</v>
      </c>
      <c r="C12" s="38">
        <v>9479</v>
      </c>
      <c r="D12" s="38">
        <v>22653</v>
      </c>
      <c r="E12" s="38">
        <v>35971</v>
      </c>
      <c r="F12" s="13">
        <f t="shared" si="0"/>
        <v>58.791330066657849</v>
      </c>
      <c r="G12" s="1"/>
      <c r="H12" s="1"/>
      <c r="I12" s="1"/>
    </row>
    <row r="13" spans="1:12" x14ac:dyDescent="0.25">
      <c r="A13" s="8" t="s">
        <v>47</v>
      </c>
      <c r="B13" s="37">
        <v>128113</v>
      </c>
      <c r="C13" s="37">
        <v>102645</v>
      </c>
      <c r="D13" s="37">
        <v>411389</v>
      </c>
      <c r="E13" s="37">
        <v>378053</v>
      </c>
      <c r="F13" s="10">
        <f t="shared" si="0"/>
        <v>-8.1032793779123864</v>
      </c>
      <c r="G13" s="1"/>
      <c r="H13" s="1"/>
      <c r="I13" s="1"/>
    </row>
    <row r="14" spans="1:12" x14ac:dyDescent="0.25">
      <c r="A14" s="11" t="s">
        <v>48</v>
      </c>
      <c r="B14" s="38">
        <v>758168</v>
      </c>
      <c r="C14" s="38">
        <v>974630</v>
      </c>
      <c r="D14" s="38">
        <v>2620354</v>
      </c>
      <c r="E14" s="38">
        <v>2991253</v>
      </c>
      <c r="F14" s="13">
        <f t="shared" si="0"/>
        <v>14.154537898314501</v>
      </c>
      <c r="G14" s="1"/>
      <c r="H14" s="1"/>
      <c r="I14" s="1"/>
    </row>
    <row r="15" spans="1:12" x14ac:dyDescent="0.25">
      <c r="A15" s="8" t="s">
        <v>49</v>
      </c>
      <c r="B15" s="37">
        <v>1947415</v>
      </c>
      <c r="C15" s="37">
        <v>1789922</v>
      </c>
      <c r="D15" s="37">
        <v>5612918</v>
      </c>
      <c r="E15" s="37">
        <v>5586675</v>
      </c>
      <c r="F15" s="10">
        <f t="shared" si="0"/>
        <v>-0.46754647048112474</v>
      </c>
      <c r="G15" s="1"/>
      <c r="H15" s="1"/>
      <c r="I15" s="1"/>
    </row>
    <row r="16" spans="1:12" x14ac:dyDescent="0.25">
      <c r="A16" s="11" t="s">
        <v>50</v>
      </c>
      <c r="B16" s="38">
        <v>1542209</v>
      </c>
      <c r="C16" s="38">
        <v>1947015</v>
      </c>
      <c r="D16" s="38">
        <v>4182616</v>
      </c>
      <c r="E16" s="38">
        <v>5577042</v>
      </c>
      <c r="F16" s="13">
        <f t="shared" si="0"/>
        <v>33.338609138395697</v>
      </c>
      <c r="G16" s="1"/>
      <c r="H16" s="1"/>
      <c r="I16" s="1"/>
    </row>
    <row r="17" spans="1:9" x14ac:dyDescent="0.25">
      <c r="A17" s="8" t="s">
        <v>51</v>
      </c>
      <c r="B17" s="37">
        <v>604623</v>
      </c>
      <c r="C17" s="37">
        <v>596364</v>
      </c>
      <c r="D17" s="37">
        <v>2043454</v>
      </c>
      <c r="E17" s="37">
        <v>2012749</v>
      </c>
      <c r="F17" s="10">
        <f t="shared" si="0"/>
        <v>-1.5026029457966814</v>
      </c>
      <c r="G17" s="1"/>
      <c r="H17" s="1"/>
      <c r="I17" s="1"/>
    </row>
    <row r="18" spans="1:9" x14ac:dyDescent="0.25">
      <c r="A18" s="11" t="s">
        <v>52</v>
      </c>
      <c r="B18" s="38">
        <v>62655</v>
      </c>
      <c r="C18" s="38">
        <v>81632</v>
      </c>
      <c r="D18" s="38">
        <v>218870</v>
      </c>
      <c r="E18" s="38">
        <v>253981</v>
      </c>
      <c r="F18" s="13">
        <f t="shared" si="0"/>
        <v>16.041942705715726</v>
      </c>
      <c r="G18" s="1"/>
      <c r="H18" s="1"/>
      <c r="I18" s="1"/>
    </row>
    <row r="19" spans="1:9" x14ac:dyDescent="0.25">
      <c r="A19" s="8" t="s">
        <v>53</v>
      </c>
      <c r="B19" s="37">
        <v>50412</v>
      </c>
      <c r="C19" s="37">
        <v>277512</v>
      </c>
      <c r="D19" s="37">
        <v>175921</v>
      </c>
      <c r="E19" s="37">
        <v>521794</v>
      </c>
      <c r="F19" s="10">
        <f t="shared" si="0"/>
        <v>196.60699973283465</v>
      </c>
      <c r="G19" s="1"/>
      <c r="H19" s="1"/>
      <c r="I19" s="1"/>
    </row>
    <row r="20" spans="1:9" x14ac:dyDescent="0.25">
      <c r="A20" s="11" t="s">
        <v>54</v>
      </c>
      <c r="B20" s="38">
        <v>115872</v>
      </c>
      <c r="C20" s="38">
        <v>99784</v>
      </c>
      <c r="D20" s="38">
        <v>391008</v>
      </c>
      <c r="E20" s="38">
        <v>382175</v>
      </c>
      <c r="F20" s="13">
        <f t="shared" si="0"/>
        <v>-2.2590330632621374</v>
      </c>
      <c r="G20" s="1"/>
      <c r="H20" s="1"/>
      <c r="I20" s="1"/>
    </row>
    <row r="21" spans="1:9" x14ac:dyDescent="0.25">
      <c r="A21" s="8" t="s">
        <v>55</v>
      </c>
      <c r="B21" s="37">
        <v>996776</v>
      </c>
      <c r="C21" s="37">
        <v>1014190</v>
      </c>
      <c r="D21" s="37">
        <v>2985610</v>
      </c>
      <c r="E21" s="37">
        <v>3150416</v>
      </c>
      <c r="F21" s="10">
        <f t="shared" si="0"/>
        <v>5.5200109860296607</v>
      </c>
      <c r="G21" s="1"/>
      <c r="H21" s="1"/>
      <c r="I21" s="1"/>
    </row>
    <row r="22" spans="1:9" x14ac:dyDescent="0.25">
      <c r="A22" s="11" t="s">
        <v>56</v>
      </c>
      <c r="B22" s="38">
        <v>387839</v>
      </c>
      <c r="C22" s="38">
        <v>459457</v>
      </c>
      <c r="D22" s="38">
        <v>1141869</v>
      </c>
      <c r="E22" s="38">
        <v>1277426</v>
      </c>
      <c r="F22" s="13">
        <f t="shared" si="0"/>
        <v>11.871501897327974</v>
      </c>
      <c r="G22" s="1"/>
      <c r="H22" s="1"/>
      <c r="I22" s="1"/>
    </row>
    <row r="23" spans="1:9" x14ac:dyDescent="0.25">
      <c r="A23" s="8" t="s">
        <v>57</v>
      </c>
      <c r="B23" s="37">
        <v>17648</v>
      </c>
      <c r="C23" s="37">
        <v>22323</v>
      </c>
      <c r="D23" s="37">
        <v>27422</v>
      </c>
      <c r="E23" s="37">
        <v>50093</v>
      </c>
      <c r="F23" s="10">
        <f t="shared" si="0"/>
        <v>82.674494931077248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10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59</v>
      </c>
      <c r="B25" s="37">
        <v>5964</v>
      </c>
      <c r="C25" s="37">
        <v>6170</v>
      </c>
      <c r="D25" s="37">
        <v>17238</v>
      </c>
      <c r="E25" s="37">
        <v>20650</v>
      </c>
      <c r="F25" s="10">
        <f t="shared" si="0"/>
        <v>19.793479521986313</v>
      </c>
      <c r="G25" s="1"/>
      <c r="H25" s="1"/>
      <c r="I25" s="1"/>
    </row>
    <row r="26" spans="1:9" x14ac:dyDescent="0.25">
      <c r="A26" s="11" t="s">
        <v>60</v>
      </c>
      <c r="B26" s="38">
        <v>122958</v>
      </c>
      <c r="C26" s="38">
        <v>129005</v>
      </c>
      <c r="D26" s="38">
        <v>352409</v>
      </c>
      <c r="E26" s="38">
        <v>394894</v>
      </c>
      <c r="F26" s="13">
        <f t="shared" si="0"/>
        <v>12.055594493897715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636309</v>
      </c>
      <c r="C28" s="38">
        <v>852694</v>
      </c>
      <c r="D28" s="38">
        <v>2155517</v>
      </c>
      <c r="E28" s="38">
        <v>2363218</v>
      </c>
      <c r="F28" s="13">
        <f t="shared" si="0"/>
        <v>9.6357857534874398</v>
      </c>
      <c r="G28" s="1"/>
      <c r="H28" s="1"/>
      <c r="I28" s="1"/>
    </row>
    <row r="29" spans="1:9" x14ac:dyDescent="0.25">
      <c r="A29" s="8" t="s">
        <v>63</v>
      </c>
      <c r="B29" s="37">
        <v>40280</v>
      </c>
      <c r="C29" s="37">
        <v>25612</v>
      </c>
      <c r="D29" s="37">
        <v>126153</v>
      </c>
      <c r="E29" s="37">
        <v>73881</v>
      </c>
      <c r="F29" s="10">
        <f t="shared" si="0"/>
        <v>-41.435399871584508</v>
      </c>
      <c r="G29" s="1"/>
      <c r="H29" s="1"/>
      <c r="I29" s="1"/>
    </row>
    <row r="30" spans="1:9" x14ac:dyDescent="0.25">
      <c r="A30" s="11" t="s">
        <v>64</v>
      </c>
      <c r="B30" s="38">
        <v>29902</v>
      </c>
      <c r="C30" s="38">
        <v>46513</v>
      </c>
      <c r="D30" s="38">
        <v>102806</v>
      </c>
      <c r="E30" s="38">
        <v>100058</v>
      </c>
      <c r="F30" s="13">
        <f t="shared" si="0"/>
        <v>-2.67299573954827</v>
      </c>
      <c r="G30" s="1"/>
      <c r="H30" s="1"/>
      <c r="I30" s="1"/>
    </row>
    <row r="31" spans="1:9" x14ac:dyDescent="0.25">
      <c r="A31" s="8" t="s">
        <v>65</v>
      </c>
      <c r="B31" s="37">
        <v>1657494</v>
      </c>
      <c r="C31" s="37">
        <v>1624670</v>
      </c>
      <c r="D31" s="37">
        <v>5131705</v>
      </c>
      <c r="E31" s="37">
        <v>4741040</v>
      </c>
      <c r="F31" s="10">
        <f t="shared" si="0"/>
        <v>-7.6127719734474226</v>
      </c>
      <c r="G31" s="1"/>
      <c r="H31" s="1"/>
      <c r="I31" s="1"/>
    </row>
    <row r="32" spans="1:9" x14ac:dyDescent="0.25">
      <c r="A32" s="11" t="s">
        <v>66</v>
      </c>
      <c r="B32" s="38">
        <v>423579</v>
      </c>
      <c r="C32" s="38">
        <v>584216</v>
      </c>
      <c r="D32" s="38">
        <v>1241239</v>
      </c>
      <c r="E32" s="38">
        <v>1533500</v>
      </c>
      <c r="F32" s="13">
        <f t="shared" si="0"/>
        <v>23.545908563942959</v>
      </c>
      <c r="G32" s="1"/>
      <c r="H32" s="1"/>
      <c r="I32" s="1"/>
    </row>
    <row r="33" spans="1:9" x14ac:dyDescent="0.25">
      <c r="A33" s="8" t="s">
        <v>67</v>
      </c>
      <c r="B33" s="37">
        <v>3981</v>
      </c>
      <c r="C33" s="37">
        <v>12903</v>
      </c>
      <c r="D33" s="37">
        <v>20555</v>
      </c>
      <c r="E33" s="37">
        <v>19880</v>
      </c>
      <c r="F33" s="10">
        <f t="shared" si="0"/>
        <v>-3.2838725370956041</v>
      </c>
      <c r="G33" s="1"/>
      <c r="H33" s="1"/>
      <c r="I33" s="1"/>
    </row>
    <row r="34" spans="1:9" x14ac:dyDescent="0.25">
      <c r="A34" s="11" t="s">
        <v>68</v>
      </c>
      <c r="B34" s="38">
        <v>6316</v>
      </c>
      <c r="C34" s="38">
        <v>23214</v>
      </c>
      <c r="D34" s="38">
        <v>96446</v>
      </c>
      <c r="E34" s="38">
        <v>78011</v>
      </c>
      <c r="F34" s="13">
        <f t="shared" si="0"/>
        <v>-19.11432304087262</v>
      </c>
      <c r="G34" s="1"/>
      <c r="H34" s="1"/>
      <c r="I34" s="1"/>
    </row>
    <row r="35" spans="1:9" x14ac:dyDescent="0.25">
      <c r="A35" s="14" t="s">
        <v>69</v>
      </c>
      <c r="B35" s="15">
        <f>SUM(B7:B34)</f>
        <v>11981178</v>
      </c>
      <c r="C35" s="15">
        <f t="shared" ref="C35:E35" si="1">SUM(C7:C34)</f>
        <v>12983599</v>
      </c>
      <c r="D35" s="15">
        <f t="shared" si="1"/>
        <v>36036767</v>
      </c>
      <c r="E35" s="15">
        <f t="shared" si="1"/>
        <v>38312326</v>
      </c>
      <c r="F35" s="16">
        <f t="shared" si="0"/>
        <v>6.3145481391269129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1900666</v>
      </c>
      <c r="C38" s="41">
        <f>D7</f>
        <v>2026707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5586675</v>
      </c>
      <c r="G38" s="42">
        <f>LOOKUP(E38,$A$38:$A$65,$C$38:$C$65)</f>
        <v>5612918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19178</v>
      </c>
      <c r="C39" s="41">
        <f t="shared" ref="C39:C65" si="5">D8</f>
        <v>53769</v>
      </c>
      <c r="D39" s="41">
        <f t="shared" ref="D39:D65" si="6">_xlfn.RANK.EQ(B39,$B$38:$B$65)+COUNTIF($B$38:$B$65,B39)-1</f>
        <v>25</v>
      </c>
      <c r="E39" s="42" t="str">
        <f t="shared" si="2"/>
        <v>CARTAGENA</v>
      </c>
      <c r="F39" s="42">
        <f t="shared" ref="F39:F54" si="7">LOOKUP(E39,$A$38:$A$65,$B$38:$B$65)</f>
        <v>5577042</v>
      </c>
      <c r="G39" s="42">
        <f t="shared" ref="G39:G65" si="8">LOOKUP(E39,$A$38:$A$65,$C$38:$C$65)</f>
        <v>4182616</v>
      </c>
    </row>
    <row r="40" spans="1:9" x14ac:dyDescent="0.25">
      <c r="A40" s="42" t="str">
        <f t="shared" si="3"/>
        <v>ALMERIA</v>
      </c>
      <c r="B40" s="41">
        <f t="shared" si="4"/>
        <v>1700</v>
      </c>
      <c r="C40" s="41">
        <f t="shared" si="5"/>
        <v>3146</v>
      </c>
      <c r="D40" s="41">
        <f t="shared" si="6"/>
        <v>26</v>
      </c>
      <c r="E40" s="42" t="str">
        <f t="shared" si="2"/>
        <v>TARRAGONA</v>
      </c>
      <c r="F40" s="42">
        <f t="shared" si="7"/>
        <v>4741040</v>
      </c>
      <c r="G40" s="42">
        <f t="shared" si="8"/>
        <v>5131705</v>
      </c>
    </row>
    <row r="41" spans="1:9" x14ac:dyDescent="0.25">
      <c r="A41" s="42" t="str">
        <f t="shared" si="3"/>
        <v>AVILES</v>
      </c>
      <c r="B41" s="41">
        <f t="shared" si="4"/>
        <v>154107</v>
      </c>
      <c r="C41" s="41">
        <f t="shared" si="5"/>
        <v>182585</v>
      </c>
      <c r="D41" s="41">
        <f t="shared" si="6"/>
        <v>17</v>
      </c>
      <c r="E41" s="42" t="str">
        <f t="shared" si="2"/>
        <v>BAHIA DE ALGECIRAS</v>
      </c>
      <c r="F41" s="42">
        <f t="shared" si="7"/>
        <v>4693915</v>
      </c>
      <c r="G41" s="42">
        <f t="shared" si="8"/>
        <v>4692398</v>
      </c>
    </row>
    <row r="42" spans="1:9" x14ac:dyDescent="0.25">
      <c r="A42" s="42" t="str">
        <f t="shared" si="3"/>
        <v>BAHIA DE ALGECIRAS</v>
      </c>
      <c r="B42" s="41">
        <f t="shared" si="4"/>
        <v>4693915</v>
      </c>
      <c r="C42" s="41">
        <f t="shared" si="5"/>
        <v>4692398</v>
      </c>
      <c r="D42" s="41">
        <f t="shared" si="6"/>
        <v>4</v>
      </c>
      <c r="E42" s="42" t="str">
        <f t="shared" si="2"/>
        <v>HUELVA</v>
      </c>
      <c r="F42" s="42">
        <f t="shared" si="7"/>
        <v>3150416</v>
      </c>
      <c r="G42" s="42">
        <f t="shared" si="8"/>
        <v>2985610</v>
      </c>
    </row>
    <row r="43" spans="1:9" x14ac:dyDescent="0.25">
      <c r="A43" s="42" t="str">
        <f t="shared" si="3"/>
        <v>BAHIA DE CADIZ</v>
      </c>
      <c r="B43" s="41">
        <f t="shared" si="4"/>
        <v>35971</v>
      </c>
      <c r="C43" s="41">
        <f t="shared" si="5"/>
        <v>22653</v>
      </c>
      <c r="D43" s="41">
        <f t="shared" si="6"/>
        <v>22</v>
      </c>
      <c r="E43" s="42" t="str">
        <f t="shared" si="2"/>
        <v>BARCELONA</v>
      </c>
      <c r="F43" s="42">
        <f t="shared" si="7"/>
        <v>2991253</v>
      </c>
      <c r="G43" s="42">
        <f t="shared" si="8"/>
        <v>2620354</v>
      </c>
    </row>
    <row r="44" spans="1:9" x14ac:dyDescent="0.25">
      <c r="A44" s="42" t="str">
        <f t="shared" si="3"/>
        <v>BALEARES</v>
      </c>
      <c r="B44" s="41">
        <f t="shared" si="4"/>
        <v>378053</v>
      </c>
      <c r="C44" s="41">
        <f t="shared" si="5"/>
        <v>411389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2363218</v>
      </c>
      <c r="G44" s="42">
        <f t="shared" si="8"/>
        <v>2155517</v>
      </c>
    </row>
    <row r="45" spans="1:9" x14ac:dyDescent="0.25">
      <c r="A45" s="42" t="str">
        <f t="shared" si="3"/>
        <v>BARCELONA</v>
      </c>
      <c r="B45" s="41">
        <f t="shared" si="4"/>
        <v>2991253</v>
      </c>
      <c r="C45" s="41">
        <f t="shared" si="5"/>
        <v>2620354</v>
      </c>
      <c r="D45" s="41">
        <f t="shared" si="6"/>
        <v>6</v>
      </c>
      <c r="E45" s="42" t="str">
        <f t="shared" si="2"/>
        <v>CASTELLON</v>
      </c>
      <c r="F45" s="42">
        <f t="shared" si="7"/>
        <v>2012749</v>
      </c>
      <c r="G45" s="42">
        <f t="shared" si="8"/>
        <v>2043454</v>
      </c>
    </row>
    <row r="46" spans="1:9" x14ac:dyDescent="0.25">
      <c r="A46" s="42" t="str">
        <f t="shared" si="3"/>
        <v>BILBAO</v>
      </c>
      <c r="B46" s="41">
        <f t="shared" si="4"/>
        <v>5586675</v>
      </c>
      <c r="C46" s="41">
        <f t="shared" si="5"/>
        <v>5612918</v>
      </c>
      <c r="D46" s="41">
        <f t="shared" si="6"/>
        <v>1</v>
      </c>
      <c r="E46" s="42" t="str">
        <f t="shared" si="2"/>
        <v>A CORUÑA</v>
      </c>
      <c r="F46" s="42">
        <f t="shared" si="7"/>
        <v>1900666</v>
      </c>
      <c r="G46" s="42">
        <f t="shared" si="8"/>
        <v>2026707</v>
      </c>
    </row>
    <row r="47" spans="1:9" x14ac:dyDescent="0.25">
      <c r="A47" s="42" t="str">
        <f t="shared" si="3"/>
        <v>CARTAGENA</v>
      </c>
      <c r="B47" s="41">
        <f t="shared" si="4"/>
        <v>5577042</v>
      </c>
      <c r="C47" s="41">
        <f t="shared" si="5"/>
        <v>4182616</v>
      </c>
      <c r="D47" s="41">
        <f t="shared" si="6"/>
        <v>2</v>
      </c>
      <c r="E47" s="42" t="str">
        <f t="shared" si="2"/>
        <v>VALENCIA</v>
      </c>
      <c r="F47" s="42">
        <f t="shared" si="7"/>
        <v>1533500</v>
      </c>
      <c r="G47" s="42">
        <f t="shared" si="8"/>
        <v>1241239</v>
      </c>
    </row>
    <row r="48" spans="1:9" x14ac:dyDescent="0.25">
      <c r="A48" s="42" t="str">
        <f t="shared" si="3"/>
        <v>CASTELLON</v>
      </c>
      <c r="B48" s="41">
        <f t="shared" si="4"/>
        <v>2012749</v>
      </c>
      <c r="C48" s="41">
        <f t="shared" si="5"/>
        <v>2043454</v>
      </c>
      <c r="D48" s="41">
        <f t="shared" si="6"/>
        <v>8</v>
      </c>
      <c r="E48" s="42" t="str">
        <f t="shared" si="2"/>
        <v>LAS PALMAS</v>
      </c>
      <c r="F48" s="42">
        <f t="shared" si="7"/>
        <v>1277426</v>
      </c>
      <c r="G48" s="42">
        <f t="shared" si="8"/>
        <v>1141869</v>
      </c>
    </row>
    <row r="49" spans="1:7" x14ac:dyDescent="0.25">
      <c r="A49" s="42" t="str">
        <f t="shared" si="3"/>
        <v>CEUTA</v>
      </c>
      <c r="B49" s="41">
        <f t="shared" si="4"/>
        <v>253981</v>
      </c>
      <c r="C49" s="41">
        <f t="shared" si="5"/>
        <v>218870</v>
      </c>
      <c r="D49" s="41">
        <f t="shared" si="6"/>
        <v>16</v>
      </c>
      <c r="E49" s="42" t="str">
        <f t="shared" si="2"/>
        <v>FERROL-SAN CIBRAO</v>
      </c>
      <c r="F49" s="42">
        <f t="shared" si="7"/>
        <v>521794</v>
      </c>
      <c r="G49" s="42">
        <f t="shared" si="8"/>
        <v>175921</v>
      </c>
    </row>
    <row r="50" spans="1:7" x14ac:dyDescent="0.25">
      <c r="A50" s="42" t="str">
        <f t="shared" si="3"/>
        <v>FERROL-SAN CIBRAO</v>
      </c>
      <c r="B50" s="41">
        <f t="shared" si="4"/>
        <v>521794</v>
      </c>
      <c r="C50" s="41">
        <f t="shared" si="5"/>
        <v>175921</v>
      </c>
      <c r="D50" s="41">
        <f t="shared" si="6"/>
        <v>12</v>
      </c>
      <c r="E50" s="42" t="str">
        <f t="shared" si="2"/>
        <v>MOTRIL</v>
      </c>
      <c r="F50" s="42">
        <f t="shared" si="7"/>
        <v>394894</v>
      </c>
      <c r="G50" s="42">
        <f t="shared" si="8"/>
        <v>352409</v>
      </c>
    </row>
    <row r="51" spans="1:7" x14ac:dyDescent="0.25">
      <c r="A51" s="42" t="str">
        <f t="shared" si="3"/>
        <v>GIJON</v>
      </c>
      <c r="B51" s="41">
        <f t="shared" si="4"/>
        <v>382175</v>
      </c>
      <c r="C51" s="41">
        <f t="shared" si="5"/>
        <v>391008</v>
      </c>
      <c r="D51" s="41">
        <f t="shared" si="6"/>
        <v>14</v>
      </c>
      <c r="E51" s="42" t="str">
        <f t="shared" si="2"/>
        <v>GIJON</v>
      </c>
      <c r="F51" s="42">
        <f t="shared" si="7"/>
        <v>382175</v>
      </c>
      <c r="G51" s="42">
        <f t="shared" si="8"/>
        <v>391008</v>
      </c>
    </row>
    <row r="52" spans="1:7" x14ac:dyDescent="0.25">
      <c r="A52" s="42" t="str">
        <f t="shared" si="3"/>
        <v>HUELVA</v>
      </c>
      <c r="B52" s="41">
        <f t="shared" si="4"/>
        <v>3150416</v>
      </c>
      <c r="C52" s="41">
        <f t="shared" si="5"/>
        <v>2985610</v>
      </c>
      <c r="D52" s="41">
        <f t="shared" si="6"/>
        <v>5</v>
      </c>
      <c r="E52" s="42" t="str">
        <f t="shared" si="2"/>
        <v>BALEARES</v>
      </c>
      <c r="F52" s="42">
        <f t="shared" si="7"/>
        <v>378053</v>
      </c>
      <c r="G52" s="42">
        <f t="shared" si="8"/>
        <v>411389</v>
      </c>
    </row>
    <row r="53" spans="1:7" x14ac:dyDescent="0.25">
      <c r="A53" s="42" t="str">
        <f t="shared" si="3"/>
        <v>LAS PALMAS</v>
      </c>
      <c r="B53" s="41">
        <f t="shared" si="4"/>
        <v>1277426</v>
      </c>
      <c r="C53" s="41">
        <f t="shared" si="5"/>
        <v>1141869</v>
      </c>
      <c r="D53" s="41">
        <f t="shared" si="6"/>
        <v>11</v>
      </c>
      <c r="E53" s="42" t="str">
        <f t="shared" si="2"/>
        <v>CEUTA</v>
      </c>
      <c r="F53" s="42">
        <f t="shared" si="7"/>
        <v>253981</v>
      </c>
      <c r="G53" s="42">
        <f t="shared" si="8"/>
        <v>218870</v>
      </c>
    </row>
    <row r="54" spans="1:7" x14ac:dyDescent="0.25">
      <c r="A54" s="42" t="str">
        <f t="shared" si="3"/>
        <v>MALAGA</v>
      </c>
      <c r="B54" s="41">
        <f t="shared" si="4"/>
        <v>50093</v>
      </c>
      <c r="C54" s="41">
        <f t="shared" si="5"/>
        <v>27422</v>
      </c>
      <c r="D54" s="41">
        <f t="shared" si="6"/>
        <v>21</v>
      </c>
      <c r="E54" s="42" t="str">
        <f t="shared" si="2"/>
        <v>AVILES</v>
      </c>
      <c r="F54" s="42">
        <f t="shared" si="7"/>
        <v>154107</v>
      </c>
      <c r="G54" s="42">
        <f t="shared" si="8"/>
        <v>182585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100058</v>
      </c>
      <c r="G55" s="42">
        <f t="shared" si="8"/>
        <v>102806</v>
      </c>
    </row>
    <row r="56" spans="1:7" x14ac:dyDescent="0.25">
      <c r="A56" s="42" t="str">
        <f t="shared" si="3"/>
        <v>MELILLA</v>
      </c>
      <c r="B56" s="41">
        <f t="shared" si="4"/>
        <v>20650</v>
      </c>
      <c r="C56" s="41">
        <f t="shared" si="5"/>
        <v>17238</v>
      </c>
      <c r="D56" s="41">
        <f t="shared" si="6"/>
        <v>23</v>
      </c>
      <c r="E56" s="42" t="str">
        <f t="shared" si="2"/>
        <v>VILAGARCIA</v>
      </c>
      <c r="F56" s="42">
        <f t="shared" si="9"/>
        <v>78011</v>
      </c>
      <c r="G56" s="42">
        <f t="shared" si="8"/>
        <v>96446</v>
      </c>
    </row>
    <row r="57" spans="1:7" x14ac:dyDescent="0.25">
      <c r="A57" s="42" t="str">
        <f t="shared" si="3"/>
        <v>MOTRIL</v>
      </c>
      <c r="B57" s="41">
        <f t="shared" si="4"/>
        <v>394894</v>
      </c>
      <c r="C57" s="41">
        <f t="shared" si="5"/>
        <v>352409</v>
      </c>
      <c r="D57" s="41">
        <f t="shared" si="6"/>
        <v>13</v>
      </c>
      <c r="E57" s="42" t="str">
        <f t="shared" si="2"/>
        <v>SANTANDER</v>
      </c>
      <c r="F57" s="42">
        <f t="shared" si="9"/>
        <v>73881</v>
      </c>
      <c r="G57" s="42">
        <f t="shared" si="8"/>
        <v>126153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MALAGA</v>
      </c>
      <c r="F58" s="42">
        <f t="shared" si="9"/>
        <v>50093</v>
      </c>
      <c r="G58" s="42">
        <f t="shared" si="8"/>
        <v>27422</v>
      </c>
    </row>
    <row r="59" spans="1:7" x14ac:dyDescent="0.25">
      <c r="A59" s="42" t="str">
        <f t="shared" si="3"/>
        <v>SANTA CRUZ DE TENERIFE</v>
      </c>
      <c r="B59" s="41">
        <f t="shared" si="4"/>
        <v>2363218</v>
      </c>
      <c r="C59" s="41">
        <f t="shared" si="5"/>
        <v>2155517</v>
      </c>
      <c r="D59" s="41">
        <f t="shared" si="6"/>
        <v>7</v>
      </c>
      <c r="E59" s="42" t="str">
        <f t="shared" si="2"/>
        <v>BAHIA DE CADIZ</v>
      </c>
      <c r="F59" s="42">
        <f t="shared" si="9"/>
        <v>35971</v>
      </c>
      <c r="G59" s="42">
        <f t="shared" si="8"/>
        <v>22653</v>
      </c>
    </row>
    <row r="60" spans="1:7" x14ac:dyDescent="0.25">
      <c r="A60" s="42" t="str">
        <f t="shared" si="3"/>
        <v>SANTANDER</v>
      </c>
      <c r="B60" s="41">
        <f t="shared" si="4"/>
        <v>73881</v>
      </c>
      <c r="C60" s="41">
        <f t="shared" si="5"/>
        <v>126153</v>
      </c>
      <c r="D60" s="41">
        <f t="shared" si="6"/>
        <v>20</v>
      </c>
      <c r="E60" s="42" t="str">
        <f t="shared" si="2"/>
        <v>MELILLA</v>
      </c>
      <c r="F60" s="42">
        <f t="shared" si="9"/>
        <v>20650</v>
      </c>
      <c r="G60" s="42">
        <f t="shared" si="8"/>
        <v>17238</v>
      </c>
    </row>
    <row r="61" spans="1:7" x14ac:dyDescent="0.25">
      <c r="A61" s="42" t="str">
        <f t="shared" si="3"/>
        <v>SEVILLA</v>
      </c>
      <c r="B61" s="41">
        <f t="shared" si="4"/>
        <v>100058</v>
      </c>
      <c r="C61" s="41">
        <f t="shared" si="5"/>
        <v>102806</v>
      </c>
      <c r="D61" s="41">
        <f t="shared" si="6"/>
        <v>18</v>
      </c>
      <c r="E61" s="42" t="str">
        <f t="shared" si="2"/>
        <v>VIGO</v>
      </c>
      <c r="F61" s="42">
        <f t="shared" si="9"/>
        <v>19880</v>
      </c>
      <c r="G61" s="42">
        <f t="shared" si="8"/>
        <v>20555</v>
      </c>
    </row>
    <row r="62" spans="1:7" x14ac:dyDescent="0.25">
      <c r="A62" s="42" t="str">
        <f t="shared" si="3"/>
        <v>TARRAGONA</v>
      </c>
      <c r="B62" s="41">
        <f t="shared" si="4"/>
        <v>4741040</v>
      </c>
      <c r="C62" s="41">
        <f t="shared" si="5"/>
        <v>5131705</v>
      </c>
      <c r="D62" s="41">
        <f t="shared" si="6"/>
        <v>3</v>
      </c>
      <c r="E62" s="42" t="str">
        <f t="shared" si="2"/>
        <v>ALICANTE</v>
      </c>
      <c r="F62" s="42">
        <f t="shared" si="9"/>
        <v>19178</v>
      </c>
      <c r="G62" s="42">
        <f t="shared" si="8"/>
        <v>53769</v>
      </c>
    </row>
    <row r="63" spans="1:7" x14ac:dyDescent="0.25">
      <c r="A63" s="42" t="str">
        <f t="shared" si="3"/>
        <v>VALENCIA</v>
      </c>
      <c r="B63" s="41">
        <f t="shared" si="4"/>
        <v>1533500</v>
      </c>
      <c r="C63" s="41">
        <f t="shared" si="5"/>
        <v>1241239</v>
      </c>
      <c r="D63" s="41">
        <f t="shared" si="6"/>
        <v>10</v>
      </c>
      <c r="E63" s="42" t="str">
        <f t="shared" si="2"/>
        <v>ALMERIA</v>
      </c>
      <c r="F63" s="42">
        <f t="shared" si="9"/>
        <v>1700</v>
      </c>
      <c r="G63" s="42">
        <f t="shared" si="8"/>
        <v>3146</v>
      </c>
    </row>
    <row r="64" spans="1:7" x14ac:dyDescent="0.25">
      <c r="A64" s="42" t="str">
        <f t="shared" si="3"/>
        <v>VIGO</v>
      </c>
      <c r="B64" s="41">
        <f t="shared" si="4"/>
        <v>19880</v>
      </c>
      <c r="C64" s="41">
        <f t="shared" si="5"/>
        <v>20555</v>
      </c>
      <c r="D64" s="41">
        <f t="shared" si="6"/>
        <v>24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78011</v>
      </c>
      <c r="C65" s="41">
        <f t="shared" si="5"/>
        <v>96446</v>
      </c>
      <c r="D65" s="41">
        <f t="shared" si="6"/>
        <v>19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10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39588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19">
        <v>249593</v>
      </c>
      <c r="C7" s="19">
        <v>279687</v>
      </c>
      <c r="D7" s="19">
        <v>965379</v>
      </c>
      <c r="E7" s="19">
        <v>844820</v>
      </c>
      <c r="F7" s="10">
        <f>((E7*100)/D7)-100</f>
        <v>-12.488255907783369</v>
      </c>
      <c r="G7" s="1"/>
      <c r="H7" s="1"/>
      <c r="I7" s="1"/>
    </row>
    <row r="8" spans="1:12" x14ac:dyDescent="0.25">
      <c r="A8" s="11" t="s">
        <v>42</v>
      </c>
      <c r="B8" s="20">
        <v>219148</v>
      </c>
      <c r="C8" s="20">
        <v>86463</v>
      </c>
      <c r="D8" s="20">
        <v>580886</v>
      </c>
      <c r="E8" s="20">
        <v>318556</v>
      </c>
      <c r="F8" s="13">
        <f t="shared" ref="F8:F35" si="0">((E8*100)/D8)-100</f>
        <v>-45.160324056699594</v>
      </c>
      <c r="G8" s="1"/>
      <c r="H8" s="1"/>
      <c r="I8" s="1"/>
    </row>
    <row r="9" spans="1:12" x14ac:dyDescent="0.25">
      <c r="A9" s="8" t="s">
        <v>43</v>
      </c>
      <c r="B9" s="19">
        <v>759412</v>
      </c>
      <c r="C9" s="19">
        <v>517715</v>
      </c>
      <c r="D9" s="19">
        <v>1407908</v>
      </c>
      <c r="E9" s="19">
        <v>1347702</v>
      </c>
      <c r="F9" s="10">
        <f t="shared" si="0"/>
        <v>-4.276273733795108</v>
      </c>
      <c r="G9" s="1"/>
      <c r="H9" s="1"/>
      <c r="I9" s="1"/>
    </row>
    <row r="10" spans="1:12" x14ac:dyDescent="0.25">
      <c r="A10" s="11" t="s">
        <v>44</v>
      </c>
      <c r="B10" s="20">
        <v>264313</v>
      </c>
      <c r="C10" s="20">
        <v>254930</v>
      </c>
      <c r="D10" s="20">
        <v>657764</v>
      </c>
      <c r="E10" s="20">
        <v>743046</v>
      </c>
      <c r="F10" s="13">
        <f t="shared" si="0"/>
        <v>12.965440492334636</v>
      </c>
      <c r="G10" s="1"/>
      <c r="H10" s="1"/>
      <c r="I10" s="1"/>
    </row>
    <row r="11" spans="1:12" x14ac:dyDescent="0.25">
      <c r="A11" s="8" t="s">
        <v>45</v>
      </c>
      <c r="B11" s="19">
        <v>291009</v>
      </c>
      <c r="C11" s="19">
        <v>93496</v>
      </c>
      <c r="D11" s="19">
        <v>673299</v>
      </c>
      <c r="E11" s="19">
        <v>568907</v>
      </c>
      <c r="F11" s="10">
        <f t="shared" si="0"/>
        <v>-15.504552954927902</v>
      </c>
      <c r="G11" s="1"/>
      <c r="H11" s="1"/>
      <c r="I11" s="1"/>
    </row>
    <row r="12" spans="1:12" x14ac:dyDescent="0.25">
      <c r="A12" s="11" t="s">
        <v>46</v>
      </c>
      <c r="B12" s="20">
        <v>406606</v>
      </c>
      <c r="C12" s="20">
        <v>148651</v>
      </c>
      <c r="D12" s="20">
        <v>834569</v>
      </c>
      <c r="E12" s="20">
        <v>582455</v>
      </c>
      <c r="F12" s="13">
        <f t="shared" si="0"/>
        <v>-30.208886263448562</v>
      </c>
      <c r="G12" s="1"/>
      <c r="H12" s="1"/>
      <c r="I12" s="1"/>
    </row>
    <row r="13" spans="1:12" x14ac:dyDescent="0.25">
      <c r="A13" s="8" t="s">
        <v>47</v>
      </c>
      <c r="B13" s="19">
        <v>248481</v>
      </c>
      <c r="C13" s="19">
        <v>213960</v>
      </c>
      <c r="D13" s="19">
        <v>676970</v>
      </c>
      <c r="E13" s="19">
        <v>539435</v>
      </c>
      <c r="F13" s="10">
        <f t="shared" si="0"/>
        <v>-20.316262168190619</v>
      </c>
      <c r="G13" s="1"/>
      <c r="H13" s="1"/>
      <c r="I13" s="1"/>
    </row>
    <row r="14" spans="1:12" x14ac:dyDescent="0.25">
      <c r="A14" s="11" t="s">
        <v>48</v>
      </c>
      <c r="B14" s="20">
        <v>344887</v>
      </c>
      <c r="C14" s="20">
        <v>252034</v>
      </c>
      <c r="D14" s="20">
        <v>970047</v>
      </c>
      <c r="E14" s="20">
        <v>836981</v>
      </c>
      <c r="F14" s="13">
        <f t="shared" si="0"/>
        <v>-13.717479668510904</v>
      </c>
      <c r="G14" s="1"/>
      <c r="H14" s="1"/>
      <c r="I14" s="1"/>
    </row>
    <row r="15" spans="1:12" x14ac:dyDescent="0.25">
      <c r="A15" s="8" t="s">
        <v>49</v>
      </c>
      <c r="B15" s="19">
        <v>335471</v>
      </c>
      <c r="C15" s="19">
        <v>378834</v>
      </c>
      <c r="D15" s="19">
        <v>1093683</v>
      </c>
      <c r="E15" s="19">
        <v>1247963</v>
      </c>
      <c r="F15" s="10">
        <f t="shared" si="0"/>
        <v>14.106464121687907</v>
      </c>
      <c r="G15" s="1"/>
      <c r="H15" s="1"/>
      <c r="I15" s="1"/>
    </row>
    <row r="16" spans="1:12" x14ac:dyDescent="0.25">
      <c r="A16" s="11" t="s">
        <v>50</v>
      </c>
      <c r="B16" s="20">
        <v>353209</v>
      </c>
      <c r="C16" s="20">
        <v>510615</v>
      </c>
      <c r="D16" s="20">
        <v>1119702</v>
      </c>
      <c r="E16" s="20">
        <v>1591706</v>
      </c>
      <c r="F16" s="13">
        <f t="shared" si="0"/>
        <v>42.154430375224848</v>
      </c>
      <c r="G16" s="1"/>
      <c r="H16" s="1"/>
      <c r="I16" s="1"/>
    </row>
    <row r="17" spans="1:9" x14ac:dyDescent="0.25">
      <c r="A17" s="8" t="s">
        <v>51</v>
      </c>
      <c r="B17" s="19">
        <v>304944</v>
      </c>
      <c r="C17" s="19">
        <v>403288</v>
      </c>
      <c r="D17" s="19">
        <v>898141</v>
      </c>
      <c r="E17" s="19">
        <v>1015536</v>
      </c>
      <c r="F17" s="10">
        <f t="shared" si="0"/>
        <v>13.070887533249234</v>
      </c>
      <c r="G17" s="1"/>
      <c r="H17" s="1"/>
      <c r="I17" s="1"/>
    </row>
    <row r="18" spans="1:9" x14ac:dyDescent="0.25">
      <c r="A18" s="11" t="s">
        <v>52</v>
      </c>
      <c r="B18" s="20">
        <v>7239</v>
      </c>
      <c r="C18" s="20">
        <v>7613</v>
      </c>
      <c r="D18" s="20">
        <v>18412</v>
      </c>
      <c r="E18" s="20">
        <v>17700</v>
      </c>
      <c r="F18" s="13">
        <f t="shared" si="0"/>
        <v>-3.867043232674348</v>
      </c>
      <c r="G18" s="1"/>
      <c r="H18" s="1"/>
      <c r="I18" s="1"/>
    </row>
    <row r="19" spans="1:9" x14ac:dyDescent="0.25">
      <c r="A19" s="8" t="s">
        <v>53</v>
      </c>
      <c r="B19" s="19">
        <v>734059</v>
      </c>
      <c r="C19" s="19">
        <v>824543</v>
      </c>
      <c r="D19" s="19">
        <v>1952616</v>
      </c>
      <c r="E19" s="19">
        <v>2383349</v>
      </c>
      <c r="F19" s="10">
        <f t="shared" si="0"/>
        <v>22.059278424431639</v>
      </c>
      <c r="G19" s="1"/>
      <c r="H19" s="1"/>
      <c r="I19" s="1"/>
    </row>
    <row r="20" spans="1:9" x14ac:dyDescent="0.25">
      <c r="A20" s="11" t="s">
        <v>54</v>
      </c>
      <c r="B20" s="20">
        <v>1204129</v>
      </c>
      <c r="C20" s="20">
        <v>1362868</v>
      </c>
      <c r="D20" s="20">
        <v>3614151</v>
      </c>
      <c r="E20" s="20">
        <v>4320517</v>
      </c>
      <c r="F20" s="13">
        <f t="shared" si="0"/>
        <v>19.544451795179555</v>
      </c>
      <c r="G20" s="1"/>
      <c r="H20" s="1"/>
      <c r="I20" s="1"/>
    </row>
    <row r="21" spans="1:9" x14ac:dyDescent="0.25">
      <c r="A21" s="8" t="s">
        <v>55</v>
      </c>
      <c r="B21" s="19">
        <v>597279</v>
      </c>
      <c r="C21" s="19">
        <v>545395</v>
      </c>
      <c r="D21" s="19">
        <v>1376324</v>
      </c>
      <c r="E21" s="19">
        <v>1242425</v>
      </c>
      <c r="F21" s="10">
        <f t="shared" si="0"/>
        <v>-9.7287411975668476</v>
      </c>
      <c r="G21" s="1"/>
      <c r="H21" s="1"/>
      <c r="I21" s="1"/>
    </row>
    <row r="22" spans="1:9" x14ac:dyDescent="0.25">
      <c r="A22" s="11" t="s">
        <v>56</v>
      </c>
      <c r="B22" s="20">
        <v>132637</v>
      </c>
      <c r="C22" s="20">
        <v>105953</v>
      </c>
      <c r="D22" s="20">
        <v>410274</v>
      </c>
      <c r="E22" s="20">
        <v>343158</v>
      </c>
      <c r="F22" s="13">
        <f t="shared" si="0"/>
        <v>-16.358823615437487</v>
      </c>
      <c r="G22" s="1"/>
      <c r="H22" s="1"/>
      <c r="I22" s="1"/>
    </row>
    <row r="23" spans="1:9" x14ac:dyDescent="0.25">
      <c r="A23" s="8" t="s">
        <v>57</v>
      </c>
      <c r="B23" s="19">
        <v>144121</v>
      </c>
      <c r="C23" s="19">
        <v>200898</v>
      </c>
      <c r="D23" s="19">
        <v>385198</v>
      </c>
      <c r="E23" s="19">
        <v>499331</v>
      </c>
      <c r="F23" s="10">
        <f t="shared" si="0"/>
        <v>29.629696935082734</v>
      </c>
      <c r="G23" s="1"/>
      <c r="H23" s="1"/>
      <c r="I23" s="1"/>
    </row>
    <row r="24" spans="1:9" x14ac:dyDescent="0.25">
      <c r="A24" s="11" t="s">
        <v>58</v>
      </c>
      <c r="B24" s="20">
        <v>66464</v>
      </c>
      <c r="C24" s="20">
        <v>67279</v>
      </c>
      <c r="D24" s="20">
        <v>168483</v>
      </c>
      <c r="E24" s="20">
        <v>148930</v>
      </c>
      <c r="F24" s="13">
        <f t="shared" si="0"/>
        <v>-11.605325166337252</v>
      </c>
      <c r="G24" s="1"/>
      <c r="H24" s="1"/>
      <c r="I24" s="1"/>
    </row>
    <row r="25" spans="1:9" x14ac:dyDescent="0.25">
      <c r="A25" s="8" t="s">
        <v>59</v>
      </c>
      <c r="B25" s="19">
        <v>4700</v>
      </c>
      <c r="C25" s="19">
        <v>4046</v>
      </c>
      <c r="D25" s="19">
        <v>11891</v>
      </c>
      <c r="E25" s="19">
        <v>9730</v>
      </c>
      <c r="F25" s="10">
        <f t="shared" si="0"/>
        <v>-18.173408460179971</v>
      </c>
      <c r="G25" s="1"/>
      <c r="H25" s="1"/>
      <c r="I25" s="1"/>
    </row>
    <row r="26" spans="1:9" x14ac:dyDescent="0.25">
      <c r="A26" s="11" t="s">
        <v>60</v>
      </c>
      <c r="B26" s="20">
        <v>80874</v>
      </c>
      <c r="C26" s="20">
        <v>40509</v>
      </c>
      <c r="D26" s="20">
        <v>245523</v>
      </c>
      <c r="E26" s="20">
        <v>206528</v>
      </c>
      <c r="F26" s="13">
        <f t="shared" si="0"/>
        <v>-15.882422420710071</v>
      </c>
      <c r="G26" s="1"/>
      <c r="H26" s="1"/>
      <c r="I26" s="1"/>
    </row>
    <row r="27" spans="1:9" x14ac:dyDescent="0.25">
      <c r="A27" s="8" t="s">
        <v>61</v>
      </c>
      <c r="B27" s="19">
        <v>206303</v>
      </c>
      <c r="C27" s="19">
        <v>200543</v>
      </c>
      <c r="D27" s="19">
        <v>568333</v>
      </c>
      <c r="E27" s="19">
        <v>570446</v>
      </c>
      <c r="F27" s="10">
        <f t="shared" si="0"/>
        <v>0.37178907436309316</v>
      </c>
      <c r="G27" s="1"/>
      <c r="H27" s="1"/>
      <c r="I27" s="1"/>
    </row>
    <row r="28" spans="1:9" x14ac:dyDescent="0.25">
      <c r="A28" s="11" t="s">
        <v>62</v>
      </c>
      <c r="B28" s="20">
        <v>101708</v>
      </c>
      <c r="C28" s="20">
        <v>147556</v>
      </c>
      <c r="D28" s="20">
        <v>346788</v>
      </c>
      <c r="E28" s="20">
        <v>496819</v>
      </c>
      <c r="F28" s="13">
        <f t="shared" si="0"/>
        <v>43.263031016067458</v>
      </c>
      <c r="G28" s="1"/>
      <c r="H28" s="1"/>
      <c r="I28" s="1"/>
    </row>
    <row r="29" spans="1:9" x14ac:dyDescent="0.25">
      <c r="A29" s="8" t="s">
        <v>63</v>
      </c>
      <c r="B29" s="19">
        <v>324014</v>
      </c>
      <c r="C29" s="19">
        <v>273917</v>
      </c>
      <c r="D29" s="19">
        <v>894166</v>
      </c>
      <c r="E29" s="19">
        <v>962028</v>
      </c>
      <c r="F29" s="10">
        <f t="shared" si="0"/>
        <v>7.5894185196037398</v>
      </c>
      <c r="G29" s="1"/>
      <c r="H29" s="1"/>
      <c r="I29" s="1"/>
    </row>
    <row r="30" spans="1:9" x14ac:dyDescent="0.25">
      <c r="A30" s="11" t="s">
        <v>64</v>
      </c>
      <c r="B30" s="20">
        <v>191451</v>
      </c>
      <c r="C30" s="20">
        <v>208922</v>
      </c>
      <c r="D30" s="20">
        <v>581825</v>
      </c>
      <c r="E30" s="20">
        <v>587493</v>
      </c>
      <c r="F30" s="13">
        <f t="shared" si="0"/>
        <v>0.97417608387401344</v>
      </c>
      <c r="G30" s="1"/>
      <c r="H30" s="1"/>
      <c r="I30" s="1"/>
    </row>
    <row r="31" spans="1:9" x14ac:dyDescent="0.25">
      <c r="A31" s="8" t="s">
        <v>65</v>
      </c>
      <c r="B31" s="19">
        <v>909753</v>
      </c>
      <c r="C31" s="19">
        <v>1529168</v>
      </c>
      <c r="D31" s="19">
        <v>3164448</v>
      </c>
      <c r="E31" s="19">
        <v>3714528</v>
      </c>
      <c r="F31" s="10">
        <f t="shared" si="0"/>
        <v>17.383126535812877</v>
      </c>
      <c r="G31" s="1"/>
      <c r="H31" s="1"/>
      <c r="I31" s="1"/>
    </row>
    <row r="32" spans="1:9" x14ac:dyDescent="0.25">
      <c r="A32" s="11" t="s">
        <v>66</v>
      </c>
      <c r="B32" s="20">
        <v>789791</v>
      </c>
      <c r="C32" s="20">
        <v>415394</v>
      </c>
      <c r="D32" s="20">
        <v>1871178</v>
      </c>
      <c r="E32" s="20">
        <v>1461366</v>
      </c>
      <c r="F32" s="13">
        <f t="shared" si="0"/>
        <v>-21.901283576442225</v>
      </c>
      <c r="G32" s="1"/>
      <c r="H32" s="1"/>
      <c r="I32" s="1"/>
    </row>
    <row r="33" spans="1:9" x14ac:dyDescent="0.25">
      <c r="A33" s="8" t="s">
        <v>67</v>
      </c>
      <c r="B33" s="19">
        <v>50575</v>
      </c>
      <c r="C33" s="19">
        <v>52834</v>
      </c>
      <c r="D33" s="19">
        <v>158977</v>
      </c>
      <c r="E33" s="19">
        <v>119883</v>
      </c>
      <c r="F33" s="10">
        <f t="shared" si="0"/>
        <v>-24.590978569226991</v>
      </c>
      <c r="G33" s="1"/>
      <c r="H33" s="1"/>
      <c r="I33" s="1"/>
    </row>
    <row r="34" spans="1:9" x14ac:dyDescent="0.25">
      <c r="A34" s="11" t="s">
        <v>68</v>
      </c>
      <c r="B34" s="20">
        <v>27506</v>
      </c>
      <c r="C34" s="20">
        <v>23313</v>
      </c>
      <c r="D34" s="20">
        <v>124385</v>
      </c>
      <c r="E34" s="20">
        <v>81586</v>
      </c>
      <c r="F34" s="13">
        <f t="shared" si="0"/>
        <v>-34.408489769666758</v>
      </c>
      <c r="G34" s="1"/>
      <c r="H34" s="1"/>
      <c r="I34" s="1"/>
    </row>
    <row r="35" spans="1:9" x14ac:dyDescent="0.25">
      <c r="A35" s="14" t="s">
        <v>69</v>
      </c>
      <c r="B35" s="15">
        <f>SUM(B7:B34)</f>
        <v>9349676</v>
      </c>
      <c r="C35" s="15">
        <f t="shared" ref="C35:E35" si="1">SUM(C7:C34)</f>
        <v>9150424</v>
      </c>
      <c r="D35" s="15">
        <f t="shared" si="1"/>
        <v>25771320</v>
      </c>
      <c r="E35" s="15">
        <f t="shared" si="1"/>
        <v>26802924</v>
      </c>
      <c r="F35" s="16">
        <f t="shared" si="0"/>
        <v>4.00291486815577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844820</v>
      </c>
      <c r="C38" s="41">
        <f>D7</f>
        <v>965379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GIJON</v>
      </c>
      <c r="F38" s="42">
        <f>LOOKUP(E38,$A$38:$A$65,$B$38:$B$65)</f>
        <v>4320517</v>
      </c>
      <c r="G38" s="42">
        <f>LOOKUP(E38,$A$38:$A$65,$C$38:$C$65)</f>
        <v>3614151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318556</v>
      </c>
      <c r="C39" s="41">
        <f t="shared" ref="C39:C65" si="5">D8</f>
        <v>580886</v>
      </c>
      <c r="D39" s="41">
        <f t="shared" ref="D39:D65" si="6">_xlfn.RANK.EQ(B39,$B$38:$B$65)+COUNTIF($B$38:$B$65,B39)-1</f>
        <v>22</v>
      </c>
      <c r="E39" s="42" t="str">
        <f t="shared" si="2"/>
        <v>TARRAGONA</v>
      </c>
      <c r="F39" s="42">
        <f t="shared" ref="F39:F54" si="7">LOOKUP(E39,$A$38:$A$65,$B$38:$B$65)</f>
        <v>3714528</v>
      </c>
      <c r="G39" s="42">
        <f t="shared" ref="G39:G65" si="8">LOOKUP(E39,$A$38:$A$65,$C$38:$C$65)</f>
        <v>3164448</v>
      </c>
    </row>
    <row r="40" spans="1:9" x14ac:dyDescent="0.25">
      <c r="A40" s="42" t="str">
        <f t="shared" si="3"/>
        <v>ALMERIA</v>
      </c>
      <c r="B40" s="41">
        <f t="shared" si="4"/>
        <v>1347702</v>
      </c>
      <c r="C40" s="41">
        <f t="shared" si="5"/>
        <v>1407908</v>
      </c>
      <c r="D40" s="41">
        <f t="shared" si="6"/>
        <v>6</v>
      </c>
      <c r="E40" s="42" t="str">
        <f t="shared" si="2"/>
        <v>FERROL-SAN CIBRAO</v>
      </c>
      <c r="F40" s="42">
        <f t="shared" si="7"/>
        <v>2383349</v>
      </c>
      <c r="G40" s="42">
        <f t="shared" si="8"/>
        <v>1952616</v>
      </c>
    </row>
    <row r="41" spans="1:9" x14ac:dyDescent="0.25">
      <c r="A41" s="42" t="str">
        <f t="shared" si="3"/>
        <v>AVILES</v>
      </c>
      <c r="B41" s="41">
        <f t="shared" si="4"/>
        <v>743046</v>
      </c>
      <c r="C41" s="41">
        <f t="shared" si="5"/>
        <v>657764</v>
      </c>
      <c r="D41" s="41">
        <f t="shared" si="6"/>
        <v>13</v>
      </c>
      <c r="E41" s="42" t="str">
        <f t="shared" si="2"/>
        <v>CARTAGENA</v>
      </c>
      <c r="F41" s="42">
        <f t="shared" si="7"/>
        <v>1591706</v>
      </c>
      <c r="G41" s="42">
        <f t="shared" si="8"/>
        <v>1119702</v>
      </c>
    </row>
    <row r="42" spans="1:9" x14ac:dyDescent="0.25">
      <c r="A42" s="42" t="str">
        <f t="shared" si="3"/>
        <v>BAHIA DE ALGECIRAS</v>
      </c>
      <c r="B42" s="41">
        <f t="shared" si="4"/>
        <v>568907</v>
      </c>
      <c r="C42" s="41">
        <f t="shared" si="5"/>
        <v>673299</v>
      </c>
      <c r="D42" s="41">
        <f t="shared" si="6"/>
        <v>17</v>
      </c>
      <c r="E42" s="42" t="str">
        <f t="shared" si="2"/>
        <v>VALENCIA</v>
      </c>
      <c r="F42" s="42">
        <f t="shared" si="7"/>
        <v>1461366</v>
      </c>
      <c r="G42" s="42">
        <f t="shared" si="8"/>
        <v>1871178</v>
      </c>
    </row>
    <row r="43" spans="1:9" x14ac:dyDescent="0.25">
      <c r="A43" s="42" t="str">
        <f t="shared" si="3"/>
        <v>BAHIA DE CADIZ</v>
      </c>
      <c r="B43" s="41">
        <f t="shared" si="4"/>
        <v>582455</v>
      </c>
      <c r="C43" s="41">
        <f t="shared" si="5"/>
        <v>834569</v>
      </c>
      <c r="D43" s="41">
        <f t="shared" si="6"/>
        <v>15</v>
      </c>
      <c r="E43" s="42" t="str">
        <f t="shared" si="2"/>
        <v>ALMERIA</v>
      </c>
      <c r="F43" s="42">
        <f t="shared" si="7"/>
        <v>1347702</v>
      </c>
      <c r="G43" s="42">
        <f t="shared" si="8"/>
        <v>1407908</v>
      </c>
    </row>
    <row r="44" spans="1:9" x14ac:dyDescent="0.25">
      <c r="A44" s="42" t="str">
        <f t="shared" si="3"/>
        <v>BALEARES</v>
      </c>
      <c r="B44" s="41">
        <f t="shared" si="4"/>
        <v>539435</v>
      </c>
      <c r="C44" s="41">
        <f t="shared" si="5"/>
        <v>676970</v>
      </c>
      <c r="D44" s="41">
        <f t="shared" si="6"/>
        <v>18</v>
      </c>
      <c r="E44" s="42" t="str">
        <f t="shared" si="2"/>
        <v>BILBAO</v>
      </c>
      <c r="F44" s="42">
        <f t="shared" si="7"/>
        <v>1247963</v>
      </c>
      <c r="G44" s="42">
        <f t="shared" si="8"/>
        <v>1093683</v>
      </c>
    </row>
    <row r="45" spans="1:9" x14ac:dyDescent="0.25">
      <c r="A45" s="42" t="str">
        <f t="shared" si="3"/>
        <v>BARCELONA</v>
      </c>
      <c r="B45" s="41">
        <f t="shared" si="4"/>
        <v>836981</v>
      </c>
      <c r="C45" s="41">
        <f t="shared" si="5"/>
        <v>970047</v>
      </c>
      <c r="D45" s="41">
        <f t="shared" si="6"/>
        <v>12</v>
      </c>
      <c r="E45" s="42" t="str">
        <f t="shared" si="2"/>
        <v>HUELVA</v>
      </c>
      <c r="F45" s="42">
        <f t="shared" si="7"/>
        <v>1242425</v>
      </c>
      <c r="G45" s="42">
        <f t="shared" si="8"/>
        <v>1376324</v>
      </c>
    </row>
    <row r="46" spans="1:9" x14ac:dyDescent="0.25">
      <c r="A46" s="42" t="str">
        <f t="shared" si="3"/>
        <v>BILBAO</v>
      </c>
      <c r="B46" s="41">
        <f t="shared" si="4"/>
        <v>1247963</v>
      </c>
      <c r="C46" s="41">
        <f t="shared" si="5"/>
        <v>1093683</v>
      </c>
      <c r="D46" s="41">
        <f t="shared" si="6"/>
        <v>7</v>
      </c>
      <c r="E46" s="42" t="str">
        <f t="shared" si="2"/>
        <v>CASTELLON</v>
      </c>
      <c r="F46" s="42">
        <f t="shared" si="7"/>
        <v>1015536</v>
      </c>
      <c r="G46" s="42">
        <f t="shared" si="8"/>
        <v>898141</v>
      </c>
    </row>
    <row r="47" spans="1:9" x14ac:dyDescent="0.25">
      <c r="A47" s="42" t="str">
        <f t="shared" si="3"/>
        <v>CARTAGENA</v>
      </c>
      <c r="B47" s="41">
        <f t="shared" si="4"/>
        <v>1591706</v>
      </c>
      <c r="C47" s="41">
        <f t="shared" si="5"/>
        <v>1119702</v>
      </c>
      <c r="D47" s="41">
        <f t="shared" si="6"/>
        <v>4</v>
      </c>
      <c r="E47" s="42" t="str">
        <f t="shared" si="2"/>
        <v>SANTANDER</v>
      </c>
      <c r="F47" s="42">
        <f t="shared" si="7"/>
        <v>962028</v>
      </c>
      <c r="G47" s="42">
        <f t="shared" si="8"/>
        <v>894166</v>
      </c>
    </row>
    <row r="48" spans="1:9" x14ac:dyDescent="0.25">
      <c r="A48" s="42" t="str">
        <f t="shared" si="3"/>
        <v>CASTELLON</v>
      </c>
      <c r="B48" s="41">
        <f t="shared" si="4"/>
        <v>1015536</v>
      </c>
      <c r="C48" s="41">
        <f t="shared" si="5"/>
        <v>898141</v>
      </c>
      <c r="D48" s="41">
        <f t="shared" si="6"/>
        <v>9</v>
      </c>
      <c r="E48" s="42" t="str">
        <f t="shared" si="2"/>
        <v>A CORUÑA</v>
      </c>
      <c r="F48" s="42">
        <f t="shared" si="7"/>
        <v>844820</v>
      </c>
      <c r="G48" s="42">
        <f t="shared" si="8"/>
        <v>965379</v>
      </c>
    </row>
    <row r="49" spans="1:7" x14ac:dyDescent="0.25">
      <c r="A49" s="42" t="str">
        <f t="shared" si="3"/>
        <v>CEUTA</v>
      </c>
      <c r="B49" s="41">
        <f t="shared" si="4"/>
        <v>17700</v>
      </c>
      <c r="C49" s="41">
        <f t="shared" si="5"/>
        <v>18412</v>
      </c>
      <c r="D49" s="41">
        <f t="shared" si="6"/>
        <v>27</v>
      </c>
      <c r="E49" s="42" t="str">
        <f t="shared" si="2"/>
        <v>BARCELONA</v>
      </c>
      <c r="F49" s="42">
        <f t="shared" si="7"/>
        <v>836981</v>
      </c>
      <c r="G49" s="42">
        <f t="shared" si="8"/>
        <v>970047</v>
      </c>
    </row>
    <row r="50" spans="1:7" x14ac:dyDescent="0.25">
      <c r="A50" s="42" t="str">
        <f t="shared" si="3"/>
        <v>FERROL-SAN CIBRAO</v>
      </c>
      <c r="B50" s="41">
        <f t="shared" si="4"/>
        <v>2383349</v>
      </c>
      <c r="C50" s="41">
        <f t="shared" si="5"/>
        <v>1952616</v>
      </c>
      <c r="D50" s="41">
        <f t="shared" si="6"/>
        <v>3</v>
      </c>
      <c r="E50" s="42" t="str">
        <f t="shared" si="2"/>
        <v>AVILES</v>
      </c>
      <c r="F50" s="42">
        <f t="shared" si="7"/>
        <v>743046</v>
      </c>
      <c r="G50" s="42">
        <f t="shared" si="8"/>
        <v>657764</v>
      </c>
    </row>
    <row r="51" spans="1:7" x14ac:dyDescent="0.25">
      <c r="A51" s="42" t="str">
        <f t="shared" si="3"/>
        <v>GIJON</v>
      </c>
      <c r="B51" s="41">
        <f t="shared" si="4"/>
        <v>4320517</v>
      </c>
      <c r="C51" s="41">
        <f t="shared" si="5"/>
        <v>3614151</v>
      </c>
      <c r="D51" s="41">
        <f t="shared" si="6"/>
        <v>1</v>
      </c>
      <c r="E51" s="42" t="str">
        <f t="shared" si="2"/>
        <v>SEVILLA</v>
      </c>
      <c r="F51" s="42">
        <f t="shared" si="7"/>
        <v>587493</v>
      </c>
      <c r="G51" s="42">
        <f t="shared" si="8"/>
        <v>581825</v>
      </c>
    </row>
    <row r="52" spans="1:7" x14ac:dyDescent="0.25">
      <c r="A52" s="42" t="str">
        <f t="shared" si="3"/>
        <v>HUELVA</v>
      </c>
      <c r="B52" s="41">
        <f t="shared" si="4"/>
        <v>1242425</v>
      </c>
      <c r="C52" s="41">
        <f t="shared" si="5"/>
        <v>1376324</v>
      </c>
      <c r="D52" s="41">
        <f t="shared" si="6"/>
        <v>8</v>
      </c>
      <c r="E52" s="42" t="str">
        <f t="shared" si="2"/>
        <v>BAHIA DE CADIZ</v>
      </c>
      <c r="F52" s="42">
        <f t="shared" si="7"/>
        <v>582455</v>
      </c>
      <c r="G52" s="42">
        <f t="shared" si="8"/>
        <v>834569</v>
      </c>
    </row>
    <row r="53" spans="1:7" x14ac:dyDescent="0.25">
      <c r="A53" s="42" t="str">
        <f t="shared" si="3"/>
        <v>LAS PALMAS</v>
      </c>
      <c r="B53" s="41">
        <f t="shared" si="4"/>
        <v>343158</v>
      </c>
      <c r="C53" s="41">
        <f t="shared" si="5"/>
        <v>410274</v>
      </c>
      <c r="D53" s="41">
        <f t="shared" si="6"/>
        <v>21</v>
      </c>
      <c r="E53" s="42" t="str">
        <f t="shared" si="2"/>
        <v>PASAIA</v>
      </c>
      <c r="F53" s="42">
        <f t="shared" si="7"/>
        <v>570446</v>
      </c>
      <c r="G53" s="42">
        <f t="shared" si="8"/>
        <v>568333</v>
      </c>
    </row>
    <row r="54" spans="1:7" x14ac:dyDescent="0.25">
      <c r="A54" s="42" t="str">
        <f t="shared" si="3"/>
        <v>MALAGA</v>
      </c>
      <c r="B54" s="41">
        <f t="shared" si="4"/>
        <v>499331</v>
      </c>
      <c r="C54" s="41">
        <f t="shared" si="5"/>
        <v>385198</v>
      </c>
      <c r="D54" s="41">
        <f t="shared" si="6"/>
        <v>19</v>
      </c>
      <c r="E54" s="42" t="str">
        <f t="shared" si="2"/>
        <v>BAHIA DE ALGECIRAS</v>
      </c>
      <c r="F54" s="42">
        <f t="shared" si="7"/>
        <v>568907</v>
      </c>
      <c r="G54" s="42">
        <f t="shared" si="8"/>
        <v>673299</v>
      </c>
    </row>
    <row r="55" spans="1:7" x14ac:dyDescent="0.25">
      <c r="A55" s="42" t="str">
        <f t="shared" si="3"/>
        <v>MARIN Y RIA DE PONTEVEDRA</v>
      </c>
      <c r="B55" s="41">
        <f t="shared" si="4"/>
        <v>148930</v>
      </c>
      <c r="C55" s="41">
        <f t="shared" si="5"/>
        <v>168483</v>
      </c>
      <c r="D55" s="41">
        <f t="shared" si="6"/>
        <v>24</v>
      </c>
      <c r="E55" s="42" t="str">
        <f t="shared" si="2"/>
        <v>BALEARES</v>
      </c>
      <c r="F55" s="42">
        <f t="shared" ref="F55:F65" si="9">LOOKUP(E55,$A$38:$A$65,$B$38:$B$65)</f>
        <v>539435</v>
      </c>
      <c r="G55" s="42">
        <f t="shared" si="8"/>
        <v>676970</v>
      </c>
    </row>
    <row r="56" spans="1:7" x14ac:dyDescent="0.25">
      <c r="A56" s="42" t="str">
        <f t="shared" si="3"/>
        <v>MELILLA</v>
      </c>
      <c r="B56" s="41">
        <f t="shared" si="4"/>
        <v>9730</v>
      </c>
      <c r="C56" s="41">
        <f t="shared" si="5"/>
        <v>11891</v>
      </c>
      <c r="D56" s="41">
        <f t="shared" si="6"/>
        <v>28</v>
      </c>
      <c r="E56" s="42" t="str">
        <f t="shared" si="2"/>
        <v>MALAGA</v>
      </c>
      <c r="F56" s="42">
        <f t="shared" si="9"/>
        <v>499331</v>
      </c>
      <c r="G56" s="42">
        <f t="shared" si="8"/>
        <v>385198</v>
      </c>
    </row>
    <row r="57" spans="1:7" x14ac:dyDescent="0.25">
      <c r="A57" s="42" t="str">
        <f t="shared" si="3"/>
        <v>MOTRIL</v>
      </c>
      <c r="B57" s="41">
        <f t="shared" si="4"/>
        <v>206528</v>
      </c>
      <c r="C57" s="41">
        <f t="shared" si="5"/>
        <v>245523</v>
      </c>
      <c r="D57" s="41">
        <f t="shared" si="6"/>
        <v>23</v>
      </c>
      <c r="E57" s="42" t="str">
        <f t="shared" si="2"/>
        <v>SANTA CRUZ DE TENERIFE</v>
      </c>
      <c r="F57" s="42">
        <f t="shared" si="9"/>
        <v>496819</v>
      </c>
      <c r="G57" s="42">
        <f t="shared" si="8"/>
        <v>346788</v>
      </c>
    </row>
    <row r="58" spans="1:7" x14ac:dyDescent="0.25">
      <c r="A58" s="42" t="str">
        <f t="shared" si="3"/>
        <v>PASAIA</v>
      </c>
      <c r="B58" s="41">
        <f t="shared" si="4"/>
        <v>570446</v>
      </c>
      <c r="C58" s="41">
        <f t="shared" si="5"/>
        <v>568333</v>
      </c>
      <c r="D58" s="41">
        <f t="shared" si="6"/>
        <v>16</v>
      </c>
      <c r="E58" s="42" t="str">
        <f t="shared" si="2"/>
        <v>LAS PALMAS</v>
      </c>
      <c r="F58" s="42">
        <f t="shared" si="9"/>
        <v>343158</v>
      </c>
      <c r="G58" s="42">
        <f t="shared" si="8"/>
        <v>410274</v>
      </c>
    </row>
    <row r="59" spans="1:7" x14ac:dyDescent="0.25">
      <c r="A59" s="42" t="str">
        <f t="shared" si="3"/>
        <v>SANTA CRUZ DE TENERIFE</v>
      </c>
      <c r="B59" s="41">
        <f t="shared" si="4"/>
        <v>496819</v>
      </c>
      <c r="C59" s="41">
        <f t="shared" si="5"/>
        <v>346788</v>
      </c>
      <c r="D59" s="41">
        <f t="shared" si="6"/>
        <v>20</v>
      </c>
      <c r="E59" s="42" t="str">
        <f t="shared" si="2"/>
        <v>ALICANTE</v>
      </c>
      <c r="F59" s="42">
        <f t="shared" si="9"/>
        <v>318556</v>
      </c>
      <c r="G59" s="42">
        <f t="shared" si="8"/>
        <v>580886</v>
      </c>
    </row>
    <row r="60" spans="1:7" x14ac:dyDescent="0.25">
      <c r="A60" s="42" t="str">
        <f t="shared" si="3"/>
        <v>SANTANDER</v>
      </c>
      <c r="B60" s="41">
        <f t="shared" si="4"/>
        <v>962028</v>
      </c>
      <c r="C60" s="41">
        <f t="shared" si="5"/>
        <v>894166</v>
      </c>
      <c r="D60" s="41">
        <f t="shared" si="6"/>
        <v>10</v>
      </c>
      <c r="E60" s="42" t="str">
        <f t="shared" si="2"/>
        <v>MOTRIL</v>
      </c>
      <c r="F60" s="42">
        <f t="shared" si="9"/>
        <v>206528</v>
      </c>
      <c r="G60" s="42">
        <f t="shared" si="8"/>
        <v>245523</v>
      </c>
    </row>
    <row r="61" spans="1:7" x14ac:dyDescent="0.25">
      <c r="A61" s="42" t="str">
        <f t="shared" si="3"/>
        <v>SEVILLA</v>
      </c>
      <c r="B61" s="41">
        <f t="shared" si="4"/>
        <v>587493</v>
      </c>
      <c r="C61" s="41">
        <f t="shared" si="5"/>
        <v>581825</v>
      </c>
      <c r="D61" s="41">
        <f t="shared" si="6"/>
        <v>14</v>
      </c>
      <c r="E61" s="42" t="str">
        <f t="shared" si="2"/>
        <v>MARIN Y RIA DE PONTEVEDRA</v>
      </c>
      <c r="F61" s="42">
        <f t="shared" si="9"/>
        <v>148930</v>
      </c>
      <c r="G61" s="42">
        <f t="shared" si="8"/>
        <v>168483</v>
      </c>
    </row>
    <row r="62" spans="1:7" x14ac:dyDescent="0.25">
      <c r="A62" s="42" t="str">
        <f t="shared" si="3"/>
        <v>TARRAGONA</v>
      </c>
      <c r="B62" s="41">
        <f t="shared" si="4"/>
        <v>3714528</v>
      </c>
      <c r="C62" s="41">
        <f t="shared" si="5"/>
        <v>3164448</v>
      </c>
      <c r="D62" s="41">
        <f t="shared" si="6"/>
        <v>2</v>
      </c>
      <c r="E62" s="42" t="str">
        <f t="shared" si="2"/>
        <v>VIGO</v>
      </c>
      <c r="F62" s="42">
        <f t="shared" si="9"/>
        <v>119883</v>
      </c>
      <c r="G62" s="42">
        <f t="shared" si="8"/>
        <v>158977</v>
      </c>
    </row>
    <row r="63" spans="1:7" x14ac:dyDescent="0.25">
      <c r="A63" s="42" t="str">
        <f t="shared" si="3"/>
        <v>VALENCIA</v>
      </c>
      <c r="B63" s="41">
        <f t="shared" si="4"/>
        <v>1461366</v>
      </c>
      <c r="C63" s="41">
        <f t="shared" si="5"/>
        <v>1871178</v>
      </c>
      <c r="D63" s="41">
        <f t="shared" si="6"/>
        <v>5</v>
      </c>
      <c r="E63" s="42" t="str">
        <f t="shared" si="2"/>
        <v>VILAGARCIA</v>
      </c>
      <c r="F63" s="42">
        <f t="shared" si="9"/>
        <v>81586</v>
      </c>
      <c r="G63" s="42">
        <f t="shared" si="8"/>
        <v>124385</v>
      </c>
    </row>
    <row r="64" spans="1:7" x14ac:dyDescent="0.25">
      <c r="A64" s="42" t="str">
        <f t="shared" si="3"/>
        <v>VIGO</v>
      </c>
      <c r="B64" s="41">
        <f t="shared" si="4"/>
        <v>119883</v>
      </c>
      <c r="C64" s="41">
        <f t="shared" si="5"/>
        <v>158977</v>
      </c>
      <c r="D64" s="41">
        <f t="shared" si="6"/>
        <v>25</v>
      </c>
      <c r="E64" s="42" t="str">
        <f t="shared" si="2"/>
        <v>CEUTA</v>
      </c>
      <c r="F64" s="42">
        <f t="shared" si="9"/>
        <v>17700</v>
      </c>
      <c r="G64" s="42">
        <f t="shared" si="8"/>
        <v>18412</v>
      </c>
    </row>
    <row r="65" spans="1:7" x14ac:dyDescent="0.25">
      <c r="A65" s="42" t="str">
        <f t="shared" si="3"/>
        <v>VILAGARCIA</v>
      </c>
      <c r="B65" s="41">
        <f t="shared" si="4"/>
        <v>81586</v>
      </c>
      <c r="C65" s="41">
        <f t="shared" si="5"/>
        <v>124385</v>
      </c>
      <c r="D65" s="41">
        <f t="shared" si="6"/>
        <v>26</v>
      </c>
      <c r="E65" s="42" t="str">
        <f t="shared" si="2"/>
        <v>MELILLA</v>
      </c>
      <c r="F65" s="42">
        <f t="shared" si="9"/>
        <v>9730</v>
      </c>
      <c r="G65" s="42">
        <f t="shared" si="8"/>
        <v>11891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39588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1">
        <v>82047</v>
      </c>
      <c r="C7" s="21">
        <v>111640</v>
      </c>
      <c r="D7" s="21">
        <v>271026</v>
      </c>
      <c r="E7" s="21">
        <v>348965</v>
      </c>
      <c r="F7" s="10">
        <f>((E7*100)/D7)-100</f>
        <v>28.757019621733718</v>
      </c>
      <c r="G7" s="1"/>
      <c r="H7" s="1"/>
      <c r="I7" s="1"/>
    </row>
    <row r="8" spans="1:12" x14ac:dyDescent="0.25">
      <c r="A8" s="11" t="s">
        <v>42</v>
      </c>
      <c r="B8" s="22">
        <v>182130</v>
      </c>
      <c r="C8" s="22">
        <v>151431</v>
      </c>
      <c r="D8" s="22">
        <v>539558</v>
      </c>
      <c r="E8" s="22">
        <v>397248</v>
      </c>
      <c r="F8" s="13">
        <f t="shared" ref="F8:F35" si="0">((E8*100)/D8)-100</f>
        <v>-26.375292368939014</v>
      </c>
      <c r="G8" s="1"/>
      <c r="H8" s="1"/>
      <c r="I8" s="1"/>
    </row>
    <row r="9" spans="1:12" x14ac:dyDescent="0.25">
      <c r="A9" s="8" t="s">
        <v>43</v>
      </c>
      <c r="B9" s="21">
        <v>55415</v>
      </c>
      <c r="C9" s="21">
        <v>43747</v>
      </c>
      <c r="D9" s="21">
        <v>160272</v>
      </c>
      <c r="E9" s="21">
        <v>172696</v>
      </c>
      <c r="F9" s="10">
        <f t="shared" si="0"/>
        <v>7.7518219027653004</v>
      </c>
      <c r="G9" s="1"/>
      <c r="H9" s="1"/>
      <c r="I9" s="1"/>
    </row>
    <row r="10" spans="1:12" x14ac:dyDescent="0.25">
      <c r="A10" s="11" t="s">
        <v>44</v>
      </c>
      <c r="B10" s="22">
        <v>106532</v>
      </c>
      <c r="C10" s="22">
        <v>119037</v>
      </c>
      <c r="D10" s="22">
        <v>320433</v>
      </c>
      <c r="E10" s="22">
        <v>356451</v>
      </c>
      <c r="F10" s="13">
        <f t="shared" si="0"/>
        <v>11.240415313029558</v>
      </c>
      <c r="G10" s="1"/>
      <c r="H10" s="1"/>
      <c r="I10" s="1"/>
    </row>
    <row r="11" spans="1:12" x14ac:dyDescent="0.25">
      <c r="A11" s="8" t="s">
        <v>45</v>
      </c>
      <c r="B11" s="21">
        <v>4144479</v>
      </c>
      <c r="C11" s="21">
        <v>4152829</v>
      </c>
      <c r="D11" s="21">
        <v>11109969</v>
      </c>
      <c r="E11" s="21">
        <v>12154627</v>
      </c>
      <c r="F11" s="10">
        <f t="shared" si="0"/>
        <v>9.4028885229112689</v>
      </c>
      <c r="G11" s="1"/>
      <c r="H11" s="1"/>
      <c r="I11" s="1"/>
    </row>
    <row r="12" spans="1:12" x14ac:dyDescent="0.25">
      <c r="A12" s="11" t="s">
        <v>46</v>
      </c>
      <c r="B12" s="22">
        <v>217298</v>
      </c>
      <c r="C12" s="22">
        <v>269049</v>
      </c>
      <c r="D12" s="22">
        <v>606932</v>
      </c>
      <c r="E12" s="22">
        <v>707110</v>
      </c>
      <c r="F12" s="13">
        <f t="shared" si="0"/>
        <v>16.505638193405517</v>
      </c>
      <c r="G12" s="1"/>
      <c r="H12" s="1"/>
      <c r="I12" s="1"/>
    </row>
    <row r="13" spans="1:12" x14ac:dyDescent="0.25">
      <c r="A13" s="8" t="s">
        <v>47</v>
      </c>
      <c r="B13" s="21">
        <v>897846</v>
      </c>
      <c r="C13" s="21">
        <v>734866</v>
      </c>
      <c r="D13" s="21">
        <v>2396328</v>
      </c>
      <c r="E13" s="21">
        <v>2159958</v>
      </c>
      <c r="F13" s="10">
        <f t="shared" si="0"/>
        <v>-9.8638416777669846</v>
      </c>
      <c r="G13" s="1"/>
      <c r="H13" s="1"/>
      <c r="I13" s="1"/>
    </row>
    <row r="14" spans="1:12" x14ac:dyDescent="0.25">
      <c r="A14" s="11" t="s">
        <v>48</v>
      </c>
      <c r="B14" s="22">
        <v>3089363</v>
      </c>
      <c r="C14" s="22">
        <v>3000411</v>
      </c>
      <c r="D14" s="22">
        <v>8439099</v>
      </c>
      <c r="E14" s="22">
        <v>8600669</v>
      </c>
      <c r="F14" s="13">
        <f t="shared" si="0"/>
        <v>1.9145408769348506</v>
      </c>
      <c r="G14" s="1"/>
      <c r="H14" s="1"/>
      <c r="I14" s="1"/>
    </row>
    <row r="15" spans="1:12" x14ac:dyDescent="0.25">
      <c r="A15" s="8" t="s">
        <v>49</v>
      </c>
      <c r="B15" s="21">
        <v>896670</v>
      </c>
      <c r="C15" s="21">
        <v>765877</v>
      </c>
      <c r="D15" s="21">
        <v>2207317</v>
      </c>
      <c r="E15" s="21">
        <v>2150384</v>
      </c>
      <c r="F15" s="10">
        <f t="shared" si="0"/>
        <v>-2.5792851683740992</v>
      </c>
      <c r="G15" s="1"/>
      <c r="H15" s="1"/>
      <c r="I15" s="1"/>
    </row>
    <row r="16" spans="1:12" x14ac:dyDescent="0.25">
      <c r="A16" s="11" t="s">
        <v>50</v>
      </c>
      <c r="B16" s="22">
        <v>65606</v>
      </c>
      <c r="C16" s="22">
        <v>84698</v>
      </c>
      <c r="D16" s="22">
        <v>198556</v>
      </c>
      <c r="E16" s="22">
        <v>210376</v>
      </c>
      <c r="F16" s="13">
        <f t="shared" si="0"/>
        <v>5.9529805193497083</v>
      </c>
      <c r="G16" s="1"/>
      <c r="H16" s="1"/>
      <c r="I16" s="1"/>
    </row>
    <row r="17" spans="1:9" x14ac:dyDescent="0.25">
      <c r="A17" s="8" t="s">
        <v>51</v>
      </c>
      <c r="B17" s="21">
        <v>163259</v>
      </c>
      <c r="C17" s="21">
        <v>156328</v>
      </c>
      <c r="D17" s="21">
        <v>430922</v>
      </c>
      <c r="E17" s="21">
        <v>426508</v>
      </c>
      <c r="F17" s="10">
        <f t="shared" si="0"/>
        <v>-1.0243153053220766</v>
      </c>
      <c r="G17" s="1"/>
      <c r="H17" s="1"/>
      <c r="I17" s="1"/>
    </row>
    <row r="18" spans="1:9" x14ac:dyDescent="0.25">
      <c r="A18" s="11" t="s">
        <v>52</v>
      </c>
      <c r="B18" s="22">
        <v>81772</v>
      </c>
      <c r="C18" s="22">
        <v>74914</v>
      </c>
      <c r="D18" s="22">
        <v>239054</v>
      </c>
      <c r="E18" s="22">
        <v>232951</v>
      </c>
      <c r="F18" s="13">
        <f t="shared" si="0"/>
        <v>-2.5529796614990801</v>
      </c>
      <c r="G18" s="1"/>
      <c r="H18" s="1"/>
      <c r="I18" s="1"/>
    </row>
    <row r="19" spans="1:9" x14ac:dyDescent="0.25">
      <c r="A19" s="8" t="s">
        <v>53</v>
      </c>
      <c r="B19" s="21">
        <v>56920</v>
      </c>
      <c r="C19" s="21">
        <v>73120</v>
      </c>
      <c r="D19" s="21">
        <v>186519</v>
      </c>
      <c r="E19" s="21">
        <v>207271</v>
      </c>
      <c r="F19" s="10">
        <f t="shared" si="0"/>
        <v>11.125944273773712</v>
      </c>
      <c r="G19" s="1"/>
      <c r="H19" s="1"/>
      <c r="I19" s="1"/>
    </row>
    <row r="20" spans="1:9" x14ac:dyDescent="0.25">
      <c r="A20" s="11" t="s">
        <v>54</v>
      </c>
      <c r="B20" s="22">
        <v>54360</v>
      </c>
      <c r="C20" s="22">
        <v>70410</v>
      </c>
      <c r="D20" s="22">
        <v>158694</v>
      </c>
      <c r="E20" s="22">
        <v>211603</v>
      </c>
      <c r="F20" s="13">
        <f t="shared" si="0"/>
        <v>33.340264912347038</v>
      </c>
      <c r="G20" s="1"/>
      <c r="H20" s="1"/>
      <c r="I20" s="1"/>
    </row>
    <row r="21" spans="1:9" x14ac:dyDescent="0.25">
      <c r="A21" s="8" t="s">
        <v>55</v>
      </c>
      <c r="B21" s="21">
        <v>43573</v>
      </c>
      <c r="C21" s="21">
        <v>35899</v>
      </c>
      <c r="D21" s="21">
        <v>131578</v>
      </c>
      <c r="E21" s="21">
        <v>111649</v>
      </c>
      <c r="F21" s="10">
        <f t="shared" si="0"/>
        <v>-15.146149052273174</v>
      </c>
      <c r="G21" s="1"/>
      <c r="H21" s="1"/>
      <c r="I21" s="1"/>
    </row>
    <row r="22" spans="1:9" x14ac:dyDescent="0.25">
      <c r="A22" s="11" t="s">
        <v>56</v>
      </c>
      <c r="B22" s="22">
        <v>1655765</v>
      </c>
      <c r="C22" s="22">
        <v>1441960</v>
      </c>
      <c r="D22" s="22">
        <v>4374736</v>
      </c>
      <c r="E22" s="22">
        <v>4329066</v>
      </c>
      <c r="F22" s="13">
        <f t="shared" si="0"/>
        <v>-1.0439487091335309</v>
      </c>
      <c r="G22" s="1"/>
      <c r="H22" s="1"/>
      <c r="I22" s="1"/>
    </row>
    <row r="23" spans="1:9" x14ac:dyDescent="0.25">
      <c r="A23" s="8" t="s">
        <v>57</v>
      </c>
      <c r="B23" s="21">
        <v>334288</v>
      </c>
      <c r="C23" s="21">
        <v>257338</v>
      </c>
      <c r="D23" s="21">
        <v>1176186</v>
      </c>
      <c r="E23" s="21">
        <v>1093464</v>
      </c>
      <c r="F23" s="10">
        <f t="shared" si="0"/>
        <v>-7.0330712999474514</v>
      </c>
      <c r="G23" s="1"/>
      <c r="H23" s="1"/>
      <c r="I23" s="1"/>
    </row>
    <row r="24" spans="1:9" x14ac:dyDescent="0.25">
      <c r="A24" s="11" t="s">
        <v>58</v>
      </c>
      <c r="B24" s="22">
        <v>82403</v>
      </c>
      <c r="C24" s="22">
        <v>50322</v>
      </c>
      <c r="D24" s="22">
        <v>214754</v>
      </c>
      <c r="E24" s="22">
        <v>191642</v>
      </c>
      <c r="F24" s="13">
        <f t="shared" si="0"/>
        <v>-10.762081265075395</v>
      </c>
      <c r="G24" s="1"/>
      <c r="H24" s="1"/>
      <c r="I24" s="1"/>
    </row>
    <row r="25" spans="1:9" x14ac:dyDescent="0.25">
      <c r="A25" s="8" t="s">
        <v>59</v>
      </c>
      <c r="B25" s="21">
        <v>59844</v>
      </c>
      <c r="C25" s="21">
        <v>49282</v>
      </c>
      <c r="D25" s="21">
        <v>165327</v>
      </c>
      <c r="E25" s="21">
        <v>149877</v>
      </c>
      <c r="F25" s="10">
        <f t="shared" si="0"/>
        <v>-9.3451160427516413</v>
      </c>
      <c r="G25" s="1"/>
      <c r="H25" s="1"/>
      <c r="I25" s="1"/>
    </row>
    <row r="26" spans="1:9" x14ac:dyDescent="0.25">
      <c r="A26" s="11" t="s">
        <v>60</v>
      </c>
      <c r="B26" s="22">
        <v>23244</v>
      </c>
      <c r="C26" s="22">
        <v>22107</v>
      </c>
      <c r="D26" s="22">
        <v>54717</v>
      </c>
      <c r="E26" s="22">
        <v>60188</v>
      </c>
      <c r="F26" s="13">
        <f t="shared" si="0"/>
        <v>9.9987206900963201</v>
      </c>
      <c r="G26" s="1"/>
      <c r="H26" s="1"/>
      <c r="I26" s="1"/>
    </row>
    <row r="27" spans="1:9" x14ac:dyDescent="0.25">
      <c r="A27" s="8" t="s">
        <v>61</v>
      </c>
      <c r="B27" s="21">
        <v>218357</v>
      </c>
      <c r="C27" s="21">
        <v>205015</v>
      </c>
      <c r="D27" s="21">
        <v>574501</v>
      </c>
      <c r="E27" s="21">
        <v>544736</v>
      </c>
      <c r="F27" s="10">
        <f t="shared" si="0"/>
        <v>-5.18101796167457</v>
      </c>
      <c r="G27" s="1"/>
      <c r="H27" s="1"/>
      <c r="I27" s="1"/>
    </row>
    <row r="28" spans="1:9" x14ac:dyDescent="0.25">
      <c r="A28" s="11" t="s">
        <v>62</v>
      </c>
      <c r="B28" s="22">
        <v>710257</v>
      </c>
      <c r="C28" s="22">
        <v>550315</v>
      </c>
      <c r="D28" s="22">
        <v>1933212</v>
      </c>
      <c r="E28" s="22">
        <v>1659788</v>
      </c>
      <c r="F28" s="13">
        <f t="shared" si="0"/>
        <v>-14.143508316728841</v>
      </c>
      <c r="G28" s="1"/>
      <c r="H28" s="1"/>
      <c r="I28" s="1"/>
    </row>
    <row r="29" spans="1:9" x14ac:dyDescent="0.25">
      <c r="A29" s="8" t="s">
        <v>63</v>
      </c>
      <c r="B29" s="21">
        <v>128708</v>
      </c>
      <c r="C29" s="21">
        <v>130247</v>
      </c>
      <c r="D29" s="21">
        <v>326467</v>
      </c>
      <c r="E29" s="21">
        <v>338859</v>
      </c>
      <c r="F29" s="10">
        <f t="shared" si="0"/>
        <v>3.7957894672355792</v>
      </c>
      <c r="G29" s="1"/>
      <c r="H29" s="1"/>
      <c r="I29" s="1"/>
    </row>
    <row r="30" spans="1:9" x14ac:dyDescent="0.25">
      <c r="A30" s="11" t="s">
        <v>64</v>
      </c>
      <c r="B30" s="22">
        <v>203579</v>
      </c>
      <c r="C30" s="22">
        <v>162483</v>
      </c>
      <c r="D30" s="22">
        <v>531791</v>
      </c>
      <c r="E30" s="22">
        <v>436243</v>
      </c>
      <c r="F30" s="13">
        <f t="shared" si="0"/>
        <v>-17.967208922302177</v>
      </c>
      <c r="G30" s="1"/>
      <c r="H30" s="1"/>
      <c r="I30" s="1"/>
    </row>
    <row r="31" spans="1:9" x14ac:dyDescent="0.25">
      <c r="A31" s="8" t="s">
        <v>65</v>
      </c>
      <c r="B31" s="21">
        <v>155680</v>
      </c>
      <c r="C31" s="21">
        <v>142633</v>
      </c>
      <c r="D31" s="21">
        <v>385389</v>
      </c>
      <c r="E31" s="21">
        <v>460333</v>
      </c>
      <c r="F31" s="10">
        <f t="shared" si="0"/>
        <v>19.44632566056633</v>
      </c>
      <c r="G31" s="1"/>
      <c r="H31" s="1"/>
      <c r="I31" s="1"/>
    </row>
    <row r="32" spans="1:9" x14ac:dyDescent="0.25">
      <c r="A32" s="11" t="s">
        <v>66</v>
      </c>
      <c r="B32" s="22">
        <v>3517955</v>
      </c>
      <c r="C32" s="22">
        <v>3525803</v>
      </c>
      <c r="D32" s="22">
        <v>9708744</v>
      </c>
      <c r="E32" s="22">
        <v>10748010</v>
      </c>
      <c r="F32" s="13">
        <f t="shared" si="0"/>
        <v>10.704433034798328</v>
      </c>
      <c r="G32" s="1"/>
      <c r="H32" s="1"/>
      <c r="I32" s="1"/>
    </row>
    <row r="33" spans="1:9" x14ac:dyDescent="0.25">
      <c r="A33" s="8" t="s">
        <v>67</v>
      </c>
      <c r="B33" s="21">
        <v>367025</v>
      </c>
      <c r="C33" s="21">
        <v>370418</v>
      </c>
      <c r="D33" s="21">
        <v>983996</v>
      </c>
      <c r="E33" s="21">
        <v>1009932</v>
      </c>
      <c r="F33" s="10">
        <f t="shared" si="0"/>
        <v>2.6357830722889162</v>
      </c>
      <c r="G33" s="1"/>
      <c r="H33" s="1"/>
      <c r="I33" s="1"/>
    </row>
    <row r="34" spans="1:9" x14ac:dyDescent="0.25">
      <c r="A34" s="11" t="s">
        <v>68</v>
      </c>
      <c r="B34" s="22">
        <v>22131</v>
      </c>
      <c r="C34" s="22">
        <v>15337</v>
      </c>
      <c r="D34" s="22">
        <v>46440</v>
      </c>
      <c r="E34" s="22">
        <v>44762</v>
      </c>
      <c r="F34" s="13">
        <f t="shared" si="0"/>
        <v>-3.6132644272179135</v>
      </c>
      <c r="G34" s="1"/>
      <c r="H34" s="1"/>
      <c r="I34" s="1"/>
    </row>
    <row r="35" spans="1:9" x14ac:dyDescent="0.25">
      <c r="A35" s="14" t="s">
        <v>69</v>
      </c>
      <c r="B35" s="15">
        <f>SUM(B7:B34)</f>
        <v>17616506</v>
      </c>
      <c r="C35" s="15">
        <f t="shared" ref="C35:E35" si="1">SUM(C7:C34)</f>
        <v>16767516</v>
      </c>
      <c r="D35" s="15">
        <f t="shared" si="1"/>
        <v>47872517</v>
      </c>
      <c r="E35" s="15">
        <f t="shared" si="1"/>
        <v>49515366</v>
      </c>
      <c r="F35" s="16">
        <f t="shared" si="0"/>
        <v>3.4317163645270625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348965</v>
      </c>
      <c r="C38" s="41">
        <f>D7</f>
        <v>271026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12154627</v>
      </c>
      <c r="G38" s="42">
        <f>LOOKUP(E38,$A$38:$A$65,$C$38:$C$65)</f>
        <v>11109969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397248</v>
      </c>
      <c r="C39" s="41">
        <f t="shared" ref="C39:C65" si="5">D8</f>
        <v>539558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10748010</v>
      </c>
      <c r="G39" s="42">
        <f t="shared" ref="G39:G65" si="8">LOOKUP(E39,$A$38:$A$65,$C$38:$C$65)</f>
        <v>9708744</v>
      </c>
    </row>
    <row r="40" spans="1:9" x14ac:dyDescent="0.25">
      <c r="A40" s="42" t="str">
        <f t="shared" si="3"/>
        <v>ALMERIA</v>
      </c>
      <c r="B40" s="41">
        <f t="shared" si="4"/>
        <v>172696</v>
      </c>
      <c r="C40" s="41">
        <f t="shared" si="5"/>
        <v>160272</v>
      </c>
      <c r="D40" s="41">
        <f t="shared" si="6"/>
        <v>24</v>
      </c>
      <c r="E40" s="42" t="str">
        <f t="shared" si="2"/>
        <v>BARCELONA</v>
      </c>
      <c r="F40" s="42">
        <f t="shared" si="7"/>
        <v>8600669</v>
      </c>
      <c r="G40" s="42">
        <f t="shared" si="8"/>
        <v>8439099</v>
      </c>
    </row>
    <row r="41" spans="1:9" x14ac:dyDescent="0.25">
      <c r="A41" s="42" t="str">
        <f t="shared" si="3"/>
        <v>AVILES</v>
      </c>
      <c r="B41" s="41">
        <f t="shared" si="4"/>
        <v>356451</v>
      </c>
      <c r="C41" s="41">
        <f t="shared" si="5"/>
        <v>320433</v>
      </c>
      <c r="D41" s="41">
        <f t="shared" si="6"/>
        <v>16</v>
      </c>
      <c r="E41" s="42" t="str">
        <f t="shared" si="2"/>
        <v>LAS PALMAS</v>
      </c>
      <c r="F41" s="42">
        <f t="shared" si="7"/>
        <v>4329066</v>
      </c>
      <c r="G41" s="42">
        <f t="shared" si="8"/>
        <v>4374736</v>
      </c>
    </row>
    <row r="42" spans="1:9" x14ac:dyDescent="0.25">
      <c r="A42" s="42" t="str">
        <f t="shared" si="3"/>
        <v>BAHIA DE ALGECIRAS</v>
      </c>
      <c r="B42" s="41">
        <f t="shared" si="4"/>
        <v>12154627</v>
      </c>
      <c r="C42" s="41">
        <f t="shared" si="5"/>
        <v>11109969</v>
      </c>
      <c r="D42" s="41">
        <f t="shared" si="6"/>
        <v>1</v>
      </c>
      <c r="E42" s="42" t="str">
        <f t="shared" si="2"/>
        <v>BALEARES</v>
      </c>
      <c r="F42" s="42">
        <f t="shared" si="7"/>
        <v>2159958</v>
      </c>
      <c r="G42" s="42">
        <f t="shared" si="8"/>
        <v>2396328</v>
      </c>
    </row>
    <row r="43" spans="1:9" x14ac:dyDescent="0.25">
      <c r="A43" s="42" t="str">
        <f t="shared" si="3"/>
        <v>BAHIA DE CADIZ</v>
      </c>
      <c r="B43" s="41">
        <f t="shared" si="4"/>
        <v>707110</v>
      </c>
      <c r="C43" s="41">
        <f t="shared" si="5"/>
        <v>606932</v>
      </c>
      <c r="D43" s="41">
        <f t="shared" si="6"/>
        <v>10</v>
      </c>
      <c r="E43" s="42" t="str">
        <f t="shared" si="2"/>
        <v>BILBAO</v>
      </c>
      <c r="F43" s="42">
        <f t="shared" si="7"/>
        <v>2150384</v>
      </c>
      <c r="G43" s="42">
        <f t="shared" si="8"/>
        <v>2207317</v>
      </c>
    </row>
    <row r="44" spans="1:9" x14ac:dyDescent="0.25">
      <c r="A44" s="42" t="str">
        <f t="shared" si="3"/>
        <v>BALEARES</v>
      </c>
      <c r="B44" s="41">
        <f t="shared" si="4"/>
        <v>2159958</v>
      </c>
      <c r="C44" s="41">
        <f t="shared" si="5"/>
        <v>2396328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1659788</v>
      </c>
      <c r="G44" s="42">
        <f t="shared" si="8"/>
        <v>1933212</v>
      </c>
    </row>
    <row r="45" spans="1:9" x14ac:dyDescent="0.25">
      <c r="A45" s="42" t="str">
        <f t="shared" si="3"/>
        <v>BARCELONA</v>
      </c>
      <c r="B45" s="41">
        <f t="shared" si="4"/>
        <v>8600669</v>
      </c>
      <c r="C45" s="41">
        <f t="shared" si="5"/>
        <v>8439099</v>
      </c>
      <c r="D45" s="41">
        <f t="shared" si="6"/>
        <v>3</v>
      </c>
      <c r="E45" s="42" t="str">
        <f t="shared" si="2"/>
        <v>MALAGA</v>
      </c>
      <c r="F45" s="42">
        <f t="shared" si="7"/>
        <v>1093464</v>
      </c>
      <c r="G45" s="42">
        <f t="shared" si="8"/>
        <v>1176186</v>
      </c>
    </row>
    <row r="46" spans="1:9" x14ac:dyDescent="0.25">
      <c r="A46" s="42" t="str">
        <f t="shared" si="3"/>
        <v>BILBAO</v>
      </c>
      <c r="B46" s="41">
        <f t="shared" si="4"/>
        <v>2150384</v>
      </c>
      <c r="C46" s="41">
        <f t="shared" si="5"/>
        <v>2207317</v>
      </c>
      <c r="D46" s="41">
        <f t="shared" si="6"/>
        <v>6</v>
      </c>
      <c r="E46" s="42" t="str">
        <f t="shared" si="2"/>
        <v>VIGO</v>
      </c>
      <c r="F46" s="42">
        <f t="shared" si="7"/>
        <v>1009932</v>
      </c>
      <c r="G46" s="42">
        <f t="shared" si="8"/>
        <v>983996</v>
      </c>
    </row>
    <row r="47" spans="1:9" x14ac:dyDescent="0.25">
      <c r="A47" s="42" t="str">
        <f t="shared" si="3"/>
        <v>CARTAGENA</v>
      </c>
      <c r="B47" s="41">
        <f t="shared" si="4"/>
        <v>210376</v>
      </c>
      <c r="C47" s="41">
        <f t="shared" si="5"/>
        <v>198556</v>
      </c>
      <c r="D47" s="41">
        <f t="shared" si="6"/>
        <v>21</v>
      </c>
      <c r="E47" s="42" t="str">
        <f t="shared" si="2"/>
        <v>BAHIA DE CADIZ</v>
      </c>
      <c r="F47" s="42">
        <f t="shared" si="7"/>
        <v>707110</v>
      </c>
      <c r="G47" s="42">
        <f t="shared" si="8"/>
        <v>606932</v>
      </c>
    </row>
    <row r="48" spans="1:9" x14ac:dyDescent="0.25">
      <c r="A48" s="42" t="str">
        <f t="shared" si="3"/>
        <v>CASTELLON</v>
      </c>
      <c r="B48" s="41">
        <f t="shared" si="4"/>
        <v>426508</v>
      </c>
      <c r="C48" s="41">
        <f t="shared" si="5"/>
        <v>430922</v>
      </c>
      <c r="D48" s="41">
        <f t="shared" si="6"/>
        <v>14</v>
      </c>
      <c r="E48" s="42" t="str">
        <f t="shared" si="2"/>
        <v>PASAIA</v>
      </c>
      <c r="F48" s="42">
        <f t="shared" si="7"/>
        <v>544736</v>
      </c>
      <c r="G48" s="42">
        <f t="shared" si="8"/>
        <v>574501</v>
      </c>
    </row>
    <row r="49" spans="1:7" x14ac:dyDescent="0.25">
      <c r="A49" s="42" t="str">
        <f t="shared" si="3"/>
        <v>CEUTA</v>
      </c>
      <c r="B49" s="41">
        <f t="shared" si="4"/>
        <v>232951</v>
      </c>
      <c r="C49" s="41">
        <f t="shared" si="5"/>
        <v>239054</v>
      </c>
      <c r="D49" s="41">
        <f t="shared" si="6"/>
        <v>19</v>
      </c>
      <c r="E49" s="42" t="str">
        <f t="shared" si="2"/>
        <v>TARRAGONA</v>
      </c>
      <c r="F49" s="42">
        <f t="shared" si="7"/>
        <v>460333</v>
      </c>
      <c r="G49" s="42">
        <f t="shared" si="8"/>
        <v>385389</v>
      </c>
    </row>
    <row r="50" spans="1:7" x14ac:dyDescent="0.25">
      <c r="A50" s="42" t="str">
        <f t="shared" si="3"/>
        <v>FERROL-SAN CIBRAO</v>
      </c>
      <c r="B50" s="41">
        <f t="shared" si="4"/>
        <v>207271</v>
      </c>
      <c r="C50" s="41">
        <f t="shared" si="5"/>
        <v>186519</v>
      </c>
      <c r="D50" s="41">
        <f t="shared" si="6"/>
        <v>22</v>
      </c>
      <c r="E50" s="42" t="str">
        <f t="shared" si="2"/>
        <v>SEVILLA</v>
      </c>
      <c r="F50" s="42">
        <f t="shared" si="7"/>
        <v>436243</v>
      </c>
      <c r="G50" s="42">
        <f t="shared" si="8"/>
        <v>531791</v>
      </c>
    </row>
    <row r="51" spans="1:7" x14ac:dyDescent="0.25">
      <c r="A51" s="42" t="str">
        <f t="shared" si="3"/>
        <v>GIJON</v>
      </c>
      <c r="B51" s="41">
        <f t="shared" si="4"/>
        <v>211603</v>
      </c>
      <c r="C51" s="41">
        <f t="shared" si="5"/>
        <v>158694</v>
      </c>
      <c r="D51" s="41">
        <f t="shared" si="6"/>
        <v>20</v>
      </c>
      <c r="E51" s="42" t="str">
        <f t="shared" si="2"/>
        <v>CASTELLON</v>
      </c>
      <c r="F51" s="42">
        <f t="shared" si="7"/>
        <v>426508</v>
      </c>
      <c r="G51" s="42">
        <f t="shared" si="8"/>
        <v>430922</v>
      </c>
    </row>
    <row r="52" spans="1:7" x14ac:dyDescent="0.25">
      <c r="A52" s="42" t="str">
        <f t="shared" si="3"/>
        <v>HUELVA</v>
      </c>
      <c r="B52" s="41">
        <f t="shared" si="4"/>
        <v>111649</v>
      </c>
      <c r="C52" s="41">
        <f t="shared" si="5"/>
        <v>131578</v>
      </c>
      <c r="D52" s="41">
        <f t="shared" si="6"/>
        <v>26</v>
      </c>
      <c r="E52" s="42" t="str">
        <f t="shared" si="2"/>
        <v>ALICANTE</v>
      </c>
      <c r="F52" s="42">
        <f t="shared" si="7"/>
        <v>397248</v>
      </c>
      <c r="G52" s="42">
        <f t="shared" si="8"/>
        <v>539558</v>
      </c>
    </row>
    <row r="53" spans="1:7" x14ac:dyDescent="0.25">
      <c r="A53" s="42" t="str">
        <f t="shared" si="3"/>
        <v>LAS PALMAS</v>
      </c>
      <c r="B53" s="41">
        <f t="shared" si="4"/>
        <v>4329066</v>
      </c>
      <c r="C53" s="41">
        <f t="shared" si="5"/>
        <v>4374736</v>
      </c>
      <c r="D53" s="41">
        <f t="shared" si="6"/>
        <v>4</v>
      </c>
      <c r="E53" s="42" t="str">
        <f t="shared" si="2"/>
        <v>AVILES</v>
      </c>
      <c r="F53" s="42">
        <f t="shared" si="7"/>
        <v>356451</v>
      </c>
      <c r="G53" s="42">
        <f t="shared" si="8"/>
        <v>320433</v>
      </c>
    </row>
    <row r="54" spans="1:7" x14ac:dyDescent="0.25">
      <c r="A54" s="42" t="str">
        <f t="shared" si="3"/>
        <v>MALAGA</v>
      </c>
      <c r="B54" s="41">
        <f t="shared" si="4"/>
        <v>1093464</v>
      </c>
      <c r="C54" s="41">
        <f t="shared" si="5"/>
        <v>1176186</v>
      </c>
      <c r="D54" s="41">
        <f t="shared" si="6"/>
        <v>8</v>
      </c>
      <c r="E54" s="42" t="str">
        <f t="shared" si="2"/>
        <v>A CORUÑA</v>
      </c>
      <c r="F54" s="42">
        <f t="shared" si="7"/>
        <v>348965</v>
      </c>
      <c r="G54" s="42">
        <f t="shared" si="8"/>
        <v>271026</v>
      </c>
    </row>
    <row r="55" spans="1:7" x14ac:dyDescent="0.25">
      <c r="A55" s="42" t="str">
        <f t="shared" si="3"/>
        <v>MARIN Y RIA DE PONTEVEDRA</v>
      </c>
      <c r="B55" s="41">
        <f t="shared" si="4"/>
        <v>191642</v>
      </c>
      <c r="C55" s="41">
        <f t="shared" si="5"/>
        <v>214754</v>
      </c>
      <c r="D55" s="41">
        <f t="shared" si="6"/>
        <v>23</v>
      </c>
      <c r="E55" s="42" t="str">
        <f t="shared" si="2"/>
        <v>SANTANDER</v>
      </c>
      <c r="F55" s="42">
        <f t="shared" ref="F55:F65" si="9">LOOKUP(E55,$A$38:$A$65,$B$38:$B$65)</f>
        <v>338859</v>
      </c>
      <c r="G55" s="42">
        <f t="shared" si="8"/>
        <v>326467</v>
      </c>
    </row>
    <row r="56" spans="1:7" x14ac:dyDescent="0.25">
      <c r="A56" s="42" t="str">
        <f t="shared" si="3"/>
        <v>MELILLA</v>
      </c>
      <c r="B56" s="41">
        <f t="shared" si="4"/>
        <v>149877</v>
      </c>
      <c r="C56" s="41">
        <f t="shared" si="5"/>
        <v>165327</v>
      </c>
      <c r="D56" s="41">
        <f t="shared" si="6"/>
        <v>25</v>
      </c>
      <c r="E56" s="42" t="str">
        <f t="shared" si="2"/>
        <v>CEUTA</v>
      </c>
      <c r="F56" s="42">
        <f t="shared" si="9"/>
        <v>232951</v>
      </c>
      <c r="G56" s="42">
        <f t="shared" si="8"/>
        <v>239054</v>
      </c>
    </row>
    <row r="57" spans="1:7" x14ac:dyDescent="0.25">
      <c r="A57" s="42" t="str">
        <f t="shared" si="3"/>
        <v>MOTRIL</v>
      </c>
      <c r="B57" s="41">
        <f t="shared" si="4"/>
        <v>60188</v>
      </c>
      <c r="C57" s="41">
        <f t="shared" si="5"/>
        <v>54717</v>
      </c>
      <c r="D57" s="41">
        <f t="shared" si="6"/>
        <v>27</v>
      </c>
      <c r="E57" s="42" t="str">
        <f t="shared" si="2"/>
        <v>GIJON</v>
      </c>
      <c r="F57" s="42">
        <f t="shared" si="9"/>
        <v>211603</v>
      </c>
      <c r="G57" s="42">
        <f t="shared" si="8"/>
        <v>158694</v>
      </c>
    </row>
    <row r="58" spans="1:7" x14ac:dyDescent="0.25">
      <c r="A58" s="42" t="str">
        <f t="shared" si="3"/>
        <v>PASAIA</v>
      </c>
      <c r="B58" s="41">
        <f t="shared" si="4"/>
        <v>544736</v>
      </c>
      <c r="C58" s="41">
        <f t="shared" si="5"/>
        <v>574501</v>
      </c>
      <c r="D58" s="41">
        <f t="shared" si="6"/>
        <v>11</v>
      </c>
      <c r="E58" s="42" t="str">
        <f t="shared" si="2"/>
        <v>CARTAGENA</v>
      </c>
      <c r="F58" s="42">
        <f t="shared" si="9"/>
        <v>210376</v>
      </c>
      <c r="G58" s="42">
        <f t="shared" si="8"/>
        <v>198556</v>
      </c>
    </row>
    <row r="59" spans="1:7" x14ac:dyDescent="0.25">
      <c r="A59" s="42" t="str">
        <f t="shared" si="3"/>
        <v>SANTA CRUZ DE TENERIFE</v>
      </c>
      <c r="B59" s="41">
        <f t="shared" si="4"/>
        <v>1659788</v>
      </c>
      <c r="C59" s="41">
        <f t="shared" si="5"/>
        <v>1933212</v>
      </c>
      <c r="D59" s="41">
        <f t="shared" si="6"/>
        <v>7</v>
      </c>
      <c r="E59" s="42" t="str">
        <f t="shared" si="2"/>
        <v>FERROL-SAN CIBRAO</v>
      </c>
      <c r="F59" s="42">
        <f t="shared" si="9"/>
        <v>207271</v>
      </c>
      <c r="G59" s="42">
        <f t="shared" si="8"/>
        <v>186519</v>
      </c>
    </row>
    <row r="60" spans="1:7" x14ac:dyDescent="0.25">
      <c r="A60" s="42" t="str">
        <f t="shared" si="3"/>
        <v>SANTANDER</v>
      </c>
      <c r="B60" s="41">
        <f t="shared" si="4"/>
        <v>338859</v>
      </c>
      <c r="C60" s="41">
        <f t="shared" si="5"/>
        <v>326467</v>
      </c>
      <c r="D60" s="41">
        <f t="shared" si="6"/>
        <v>18</v>
      </c>
      <c r="E60" s="42" t="str">
        <f t="shared" si="2"/>
        <v>MARIN Y RIA DE PONTEVEDRA</v>
      </c>
      <c r="F60" s="42">
        <f t="shared" si="9"/>
        <v>191642</v>
      </c>
      <c r="G60" s="42">
        <f t="shared" si="8"/>
        <v>214754</v>
      </c>
    </row>
    <row r="61" spans="1:7" x14ac:dyDescent="0.25">
      <c r="A61" s="42" t="str">
        <f t="shared" si="3"/>
        <v>SEVILLA</v>
      </c>
      <c r="B61" s="41">
        <f t="shared" si="4"/>
        <v>436243</v>
      </c>
      <c r="C61" s="41">
        <f t="shared" si="5"/>
        <v>531791</v>
      </c>
      <c r="D61" s="41">
        <f t="shared" si="6"/>
        <v>13</v>
      </c>
      <c r="E61" s="42" t="str">
        <f t="shared" si="2"/>
        <v>ALMERIA</v>
      </c>
      <c r="F61" s="42">
        <f t="shared" si="9"/>
        <v>172696</v>
      </c>
      <c r="G61" s="42">
        <f t="shared" si="8"/>
        <v>160272</v>
      </c>
    </row>
    <row r="62" spans="1:7" x14ac:dyDescent="0.25">
      <c r="A62" s="42" t="str">
        <f t="shared" si="3"/>
        <v>TARRAGONA</v>
      </c>
      <c r="B62" s="41">
        <f t="shared" si="4"/>
        <v>460333</v>
      </c>
      <c r="C62" s="41">
        <f t="shared" si="5"/>
        <v>385389</v>
      </c>
      <c r="D62" s="41">
        <f t="shared" si="6"/>
        <v>12</v>
      </c>
      <c r="E62" s="42" t="str">
        <f t="shared" si="2"/>
        <v>MELILLA</v>
      </c>
      <c r="F62" s="42">
        <f t="shared" si="9"/>
        <v>149877</v>
      </c>
      <c r="G62" s="42">
        <f t="shared" si="8"/>
        <v>165327</v>
      </c>
    </row>
    <row r="63" spans="1:7" x14ac:dyDescent="0.25">
      <c r="A63" s="42" t="str">
        <f t="shared" si="3"/>
        <v>VALENCIA</v>
      </c>
      <c r="B63" s="41">
        <f t="shared" si="4"/>
        <v>10748010</v>
      </c>
      <c r="C63" s="41">
        <f t="shared" si="5"/>
        <v>9708744</v>
      </c>
      <c r="D63" s="41">
        <f t="shared" si="6"/>
        <v>2</v>
      </c>
      <c r="E63" s="42" t="str">
        <f t="shared" si="2"/>
        <v>HUELVA</v>
      </c>
      <c r="F63" s="42">
        <f t="shared" si="9"/>
        <v>111649</v>
      </c>
      <c r="G63" s="42">
        <f t="shared" si="8"/>
        <v>131578</v>
      </c>
    </row>
    <row r="64" spans="1:7" x14ac:dyDescent="0.25">
      <c r="A64" s="42" t="str">
        <f t="shared" si="3"/>
        <v>VIGO</v>
      </c>
      <c r="B64" s="41">
        <f t="shared" si="4"/>
        <v>1009932</v>
      </c>
      <c r="C64" s="41">
        <f t="shared" si="5"/>
        <v>983996</v>
      </c>
      <c r="D64" s="41">
        <f t="shared" si="6"/>
        <v>9</v>
      </c>
      <c r="E64" s="42" t="str">
        <f t="shared" si="2"/>
        <v>MOTRIL</v>
      </c>
      <c r="F64" s="42">
        <f t="shared" si="9"/>
        <v>60188</v>
      </c>
      <c r="G64" s="42">
        <f t="shared" si="8"/>
        <v>54717</v>
      </c>
    </row>
    <row r="65" spans="1:7" x14ac:dyDescent="0.25">
      <c r="A65" s="42" t="str">
        <f t="shared" si="3"/>
        <v>VILAGARCIA</v>
      </c>
      <c r="B65" s="41">
        <f t="shared" si="4"/>
        <v>44762</v>
      </c>
      <c r="C65" s="41">
        <f t="shared" si="5"/>
        <v>46440</v>
      </c>
      <c r="D65" s="41">
        <f t="shared" si="6"/>
        <v>28</v>
      </c>
      <c r="E65" s="42" t="str">
        <f t="shared" si="2"/>
        <v>VILAGARCIA</v>
      </c>
      <c r="F65" s="42">
        <f t="shared" si="9"/>
        <v>44762</v>
      </c>
      <c r="G65" s="42">
        <f t="shared" si="8"/>
        <v>46440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39588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3">
        <v>3245</v>
      </c>
      <c r="C7" s="23">
        <v>2176</v>
      </c>
      <c r="D7" s="23">
        <v>7900</v>
      </c>
      <c r="E7" s="23">
        <v>6987</v>
      </c>
      <c r="F7" s="10">
        <f>((E7*100)/D7)-100</f>
        <v>-11.556962025316452</v>
      </c>
      <c r="G7" s="1"/>
      <c r="H7" s="1"/>
      <c r="I7" s="1"/>
    </row>
    <row r="8" spans="1:12" x14ac:dyDescent="0.25">
      <c r="A8" s="11" t="s">
        <v>42</v>
      </c>
      <c r="B8" s="24">
        <v>117</v>
      </c>
      <c r="C8" s="24">
        <v>54</v>
      </c>
      <c r="D8" s="24">
        <v>306</v>
      </c>
      <c r="E8" s="24">
        <v>174</v>
      </c>
      <c r="F8" s="13">
        <f t="shared" ref="F8:F35" si="0">((E8*100)/D8)-100</f>
        <v>-43.137254901960787</v>
      </c>
      <c r="G8" s="1"/>
      <c r="H8" s="1"/>
      <c r="I8" s="1"/>
    </row>
    <row r="9" spans="1:12" x14ac:dyDescent="0.25">
      <c r="A9" s="8" t="s">
        <v>43</v>
      </c>
      <c r="B9" s="23">
        <v>372</v>
      </c>
      <c r="C9" s="23">
        <v>437</v>
      </c>
      <c r="D9" s="23">
        <v>620</v>
      </c>
      <c r="E9" s="23">
        <v>715</v>
      </c>
      <c r="F9" s="10">
        <f t="shared" si="0"/>
        <v>15.322580645161295</v>
      </c>
      <c r="G9" s="1"/>
      <c r="H9" s="1"/>
      <c r="I9" s="1"/>
    </row>
    <row r="10" spans="1:12" x14ac:dyDescent="0.25">
      <c r="A10" s="11" t="s">
        <v>44</v>
      </c>
      <c r="B10" s="24">
        <v>1466</v>
      </c>
      <c r="C10" s="24">
        <v>2043</v>
      </c>
      <c r="D10" s="24">
        <v>2791</v>
      </c>
      <c r="E10" s="24">
        <v>4841</v>
      </c>
      <c r="F10" s="13">
        <f t="shared" si="0"/>
        <v>73.450376209244013</v>
      </c>
      <c r="G10" s="1"/>
      <c r="H10" s="1"/>
      <c r="I10" s="1"/>
    </row>
    <row r="11" spans="1:12" x14ac:dyDescent="0.25">
      <c r="A11" s="8" t="s">
        <v>45</v>
      </c>
      <c r="B11" s="23">
        <v>50</v>
      </c>
      <c r="C11" s="23">
        <v>72</v>
      </c>
      <c r="D11" s="23">
        <v>218</v>
      </c>
      <c r="E11" s="23">
        <v>228</v>
      </c>
      <c r="F11" s="10">
        <f t="shared" si="0"/>
        <v>4.5871559633027488</v>
      </c>
      <c r="G11" s="1"/>
      <c r="H11" s="1"/>
      <c r="I11" s="1"/>
    </row>
    <row r="12" spans="1:12" x14ac:dyDescent="0.25">
      <c r="A12" s="11" t="s">
        <v>46</v>
      </c>
      <c r="B12" s="24">
        <v>1712</v>
      </c>
      <c r="C12" s="24">
        <v>1558</v>
      </c>
      <c r="D12" s="24">
        <v>5579</v>
      </c>
      <c r="E12" s="24">
        <v>4071</v>
      </c>
      <c r="F12" s="13">
        <f t="shared" si="0"/>
        <v>-27.02993367987095</v>
      </c>
      <c r="G12" s="1"/>
      <c r="H12" s="1"/>
      <c r="I12" s="1"/>
    </row>
    <row r="13" spans="1:12" x14ac:dyDescent="0.25">
      <c r="A13" s="8" t="s">
        <v>47</v>
      </c>
      <c r="B13" s="23">
        <v>223</v>
      </c>
      <c r="C13" s="23">
        <v>10</v>
      </c>
      <c r="D13" s="23">
        <v>691</v>
      </c>
      <c r="E13" s="23">
        <v>522</v>
      </c>
      <c r="F13" s="10">
        <f t="shared" si="0"/>
        <v>-24.457308248914615</v>
      </c>
      <c r="G13" s="1"/>
      <c r="H13" s="1"/>
      <c r="I13" s="1"/>
    </row>
    <row r="14" spans="1:12" x14ac:dyDescent="0.25">
      <c r="A14" s="11" t="s">
        <v>48</v>
      </c>
      <c r="B14" s="24">
        <v>318</v>
      </c>
      <c r="C14" s="24">
        <v>0</v>
      </c>
      <c r="D14" s="24">
        <v>762</v>
      </c>
      <c r="E14" s="24">
        <v>0</v>
      </c>
      <c r="F14" s="13">
        <f t="shared" si="0"/>
        <v>-100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98</v>
      </c>
      <c r="C16" s="24">
        <v>81</v>
      </c>
      <c r="D16" s="24">
        <v>323</v>
      </c>
      <c r="E16" s="24">
        <v>410</v>
      </c>
      <c r="F16" s="13">
        <f t="shared" si="0"/>
        <v>26.934984520123834</v>
      </c>
      <c r="G16" s="1"/>
      <c r="H16" s="1"/>
      <c r="I16" s="1"/>
    </row>
    <row r="17" spans="1:9" x14ac:dyDescent="0.25">
      <c r="A17" s="8" t="s">
        <v>51</v>
      </c>
      <c r="B17" s="23">
        <v>322</v>
      </c>
      <c r="C17" s="23">
        <v>302</v>
      </c>
      <c r="D17" s="23">
        <v>1555</v>
      </c>
      <c r="E17" s="23">
        <v>882</v>
      </c>
      <c r="F17" s="10">
        <f t="shared" si="0"/>
        <v>-43.279742765273312</v>
      </c>
      <c r="G17" s="1"/>
      <c r="H17" s="1"/>
      <c r="I17" s="1"/>
    </row>
    <row r="18" spans="1:9" x14ac:dyDescent="0.25">
      <c r="A18" s="11" t="s">
        <v>52</v>
      </c>
      <c r="B18" s="24">
        <v>15</v>
      </c>
      <c r="C18" s="24">
        <v>19</v>
      </c>
      <c r="D18" s="24">
        <v>21</v>
      </c>
      <c r="E18" s="24">
        <v>19</v>
      </c>
      <c r="F18" s="13">
        <f t="shared" si="0"/>
        <v>-9.5238095238095184</v>
      </c>
      <c r="G18" s="1"/>
      <c r="H18" s="1"/>
      <c r="I18" s="1"/>
    </row>
    <row r="19" spans="1:9" x14ac:dyDescent="0.25">
      <c r="A19" s="8" t="s">
        <v>53</v>
      </c>
      <c r="B19" s="23">
        <v>15</v>
      </c>
      <c r="C19" s="23">
        <v>0</v>
      </c>
      <c r="D19" s="23">
        <v>32</v>
      </c>
      <c r="E19" s="23">
        <v>0</v>
      </c>
      <c r="F19" s="10">
        <f t="shared" si="0"/>
        <v>-100</v>
      </c>
      <c r="G19" s="1"/>
      <c r="H19" s="1"/>
      <c r="I19" s="1"/>
    </row>
    <row r="20" spans="1:9" x14ac:dyDescent="0.25">
      <c r="A20" s="11" t="s">
        <v>54</v>
      </c>
      <c r="B20" s="24">
        <v>1123</v>
      </c>
      <c r="C20" s="24">
        <v>2139</v>
      </c>
      <c r="D20" s="24">
        <v>2779</v>
      </c>
      <c r="E20" s="24">
        <v>2837</v>
      </c>
      <c r="F20" s="13">
        <f t="shared" si="0"/>
        <v>2.0870816840590152</v>
      </c>
      <c r="G20" s="1"/>
      <c r="H20" s="1"/>
      <c r="I20" s="1"/>
    </row>
    <row r="21" spans="1:9" x14ac:dyDescent="0.25">
      <c r="A21" s="8" t="s">
        <v>55</v>
      </c>
      <c r="B21" s="23">
        <v>412</v>
      </c>
      <c r="C21" s="23">
        <v>170</v>
      </c>
      <c r="D21" s="23">
        <v>1125</v>
      </c>
      <c r="E21" s="23">
        <v>594</v>
      </c>
      <c r="F21" s="10">
        <f t="shared" si="0"/>
        <v>-47.2</v>
      </c>
      <c r="G21" s="1"/>
      <c r="H21" s="1"/>
      <c r="I21" s="1"/>
    </row>
    <row r="22" spans="1:9" x14ac:dyDescent="0.25">
      <c r="A22" s="11" t="s">
        <v>56</v>
      </c>
      <c r="B22" s="24">
        <v>319</v>
      </c>
      <c r="C22" s="24">
        <v>136</v>
      </c>
      <c r="D22" s="24">
        <v>968</v>
      </c>
      <c r="E22" s="24">
        <v>465</v>
      </c>
      <c r="F22" s="13">
        <f t="shared" si="0"/>
        <v>-51.962809917355372</v>
      </c>
      <c r="G22" s="1"/>
      <c r="H22" s="1"/>
      <c r="I22" s="1"/>
    </row>
    <row r="23" spans="1:9" x14ac:dyDescent="0.25">
      <c r="A23" s="8" t="s">
        <v>57</v>
      </c>
      <c r="B23" s="23">
        <v>107</v>
      </c>
      <c r="C23" s="23">
        <v>40</v>
      </c>
      <c r="D23" s="23">
        <v>416</v>
      </c>
      <c r="E23" s="23">
        <v>284</v>
      </c>
      <c r="F23" s="10">
        <f t="shared" si="0"/>
        <v>-31.730769230769226</v>
      </c>
      <c r="G23" s="1"/>
      <c r="H23" s="1"/>
      <c r="I23" s="1"/>
    </row>
    <row r="24" spans="1:9" x14ac:dyDescent="0.25">
      <c r="A24" s="11" t="s">
        <v>58</v>
      </c>
      <c r="B24" s="24">
        <v>400</v>
      </c>
      <c r="C24" s="24">
        <v>300</v>
      </c>
      <c r="D24" s="24">
        <v>1017</v>
      </c>
      <c r="E24" s="24">
        <v>870</v>
      </c>
      <c r="F24" s="13">
        <f t="shared" si="0"/>
        <v>-14.454277286135692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172</v>
      </c>
      <c r="C26" s="24">
        <v>151</v>
      </c>
      <c r="D26" s="24">
        <v>359</v>
      </c>
      <c r="E26" s="24">
        <v>356</v>
      </c>
      <c r="F26" s="13">
        <f t="shared" si="0"/>
        <v>-0.8356545961002837</v>
      </c>
      <c r="G26" s="1"/>
      <c r="H26" s="1"/>
      <c r="I26" s="1"/>
    </row>
    <row r="27" spans="1:9" x14ac:dyDescent="0.25">
      <c r="A27" s="8" t="s">
        <v>61</v>
      </c>
      <c r="B27" s="23">
        <v>937</v>
      </c>
      <c r="C27" s="23">
        <v>1432</v>
      </c>
      <c r="D27" s="23">
        <v>2836</v>
      </c>
      <c r="E27" s="23">
        <v>3470</v>
      </c>
      <c r="F27" s="10">
        <f t="shared" si="0"/>
        <v>22.355430183356845</v>
      </c>
      <c r="G27" s="1"/>
      <c r="H27" s="1"/>
      <c r="I27" s="1"/>
    </row>
    <row r="28" spans="1:9" x14ac:dyDescent="0.25">
      <c r="A28" s="11" t="s">
        <v>62</v>
      </c>
      <c r="B28" s="24">
        <v>272</v>
      </c>
      <c r="C28" s="24">
        <v>339</v>
      </c>
      <c r="D28" s="24">
        <v>757</v>
      </c>
      <c r="E28" s="24">
        <v>994</v>
      </c>
      <c r="F28" s="13">
        <f t="shared" si="0"/>
        <v>31.30779392338178</v>
      </c>
      <c r="G28" s="1"/>
      <c r="H28" s="1"/>
      <c r="I28" s="1"/>
    </row>
    <row r="29" spans="1:9" x14ac:dyDescent="0.25">
      <c r="A29" s="8" t="s">
        <v>63</v>
      </c>
      <c r="B29" s="23">
        <v>1883</v>
      </c>
      <c r="C29" s="23">
        <v>1541</v>
      </c>
      <c r="D29" s="23">
        <v>2661</v>
      </c>
      <c r="E29" s="23">
        <v>3065</v>
      </c>
      <c r="F29" s="10">
        <f t="shared" si="0"/>
        <v>15.182262307403235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373</v>
      </c>
      <c r="C31" s="23">
        <v>185</v>
      </c>
      <c r="D31" s="23">
        <v>757</v>
      </c>
      <c r="E31" s="23">
        <v>566</v>
      </c>
      <c r="F31" s="10">
        <f t="shared" si="0"/>
        <v>-25.231175693527078</v>
      </c>
      <c r="G31" s="1"/>
      <c r="H31" s="1"/>
      <c r="I31" s="1"/>
    </row>
    <row r="32" spans="1:9" x14ac:dyDescent="0.25">
      <c r="A32" s="11" t="s">
        <v>66</v>
      </c>
      <c r="B32" s="24">
        <v>100</v>
      </c>
      <c r="C32" s="24">
        <v>100</v>
      </c>
      <c r="D32" s="24">
        <v>319</v>
      </c>
      <c r="E32" s="24">
        <v>287</v>
      </c>
      <c r="F32" s="13">
        <f t="shared" si="0"/>
        <v>-10.031347962382441</v>
      </c>
      <c r="G32" s="1"/>
      <c r="H32" s="1"/>
      <c r="I32" s="1"/>
    </row>
    <row r="33" spans="1:9" x14ac:dyDescent="0.25">
      <c r="A33" s="8" t="s">
        <v>67</v>
      </c>
      <c r="B33" s="23">
        <v>5618</v>
      </c>
      <c r="C33" s="23">
        <v>5751</v>
      </c>
      <c r="D33" s="23">
        <v>14605</v>
      </c>
      <c r="E33" s="23">
        <v>15296</v>
      </c>
      <c r="F33" s="10">
        <f t="shared" si="0"/>
        <v>4.7312564190345796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19669</v>
      </c>
      <c r="C35" s="15">
        <f t="shared" ref="C35:E35" si="1">SUM(C7:C34)</f>
        <v>19036</v>
      </c>
      <c r="D35" s="15">
        <f t="shared" si="1"/>
        <v>49397</v>
      </c>
      <c r="E35" s="15">
        <f t="shared" si="1"/>
        <v>47933</v>
      </c>
      <c r="F35" s="16">
        <f t="shared" si="0"/>
        <v>-2.9637427374131988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6987</v>
      </c>
      <c r="C38" s="41">
        <f>D7</f>
        <v>7900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15296</v>
      </c>
      <c r="G38" s="42">
        <f>LOOKUP(E38,$A$38:$A$65,$C$38:$C$65)</f>
        <v>14605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174</v>
      </c>
      <c r="C39" s="41">
        <f t="shared" ref="C39:C65" si="5">D8</f>
        <v>306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6987</v>
      </c>
      <c r="G39" s="42">
        <f t="shared" ref="G39:G65" si="8">LOOKUP(E39,$A$38:$A$65,$C$38:$C$65)</f>
        <v>7900</v>
      </c>
    </row>
    <row r="40" spans="1:9" x14ac:dyDescent="0.25">
      <c r="A40" s="42" t="str">
        <f t="shared" si="3"/>
        <v>ALMERIA</v>
      </c>
      <c r="B40" s="41">
        <f t="shared" si="4"/>
        <v>715</v>
      </c>
      <c r="C40" s="41">
        <f t="shared" si="5"/>
        <v>620</v>
      </c>
      <c r="D40" s="41">
        <f t="shared" si="6"/>
        <v>11</v>
      </c>
      <c r="E40" s="42" t="str">
        <f t="shared" si="2"/>
        <v>AVILES</v>
      </c>
      <c r="F40" s="42">
        <f t="shared" si="7"/>
        <v>4841</v>
      </c>
      <c r="G40" s="42">
        <f t="shared" si="8"/>
        <v>2791</v>
      </c>
    </row>
    <row r="41" spans="1:9" x14ac:dyDescent="0.25">
      <c r="A41" s="42" t="str">
        <f t="shared" si="3"/>
        <v>AVILES</v>
      </c>
      <c r="B41" s="41">
        <f t="shared" si="4"/>
        <v>4841</v>
      </c>
      <c r="C41" s="41">
        <f t="shared" si="5"/>
        <v>2791</v>
      </c>
      <c r="D41" s="41">
        <f t="shared" si="6"/>
        <v>3</v>
      </c>
      <c r="E41" s="42" t="str">
        <f t="shared" si="2"/>
        <v>BAHIA DE CADIZ</v>
      </c>
      <c r="F41" s="42">
        <f t="shared" si="7"/>
        <v>4071</v>
      </c>
      <c r="G41" s="42">
        <f t="shared" si="8"/>
        <v>5579</v>
      </c>
    </row>
    <row r="42" spans="1:9" x14ac:dyDescent="0.25">
      <c r="A42" s="42" t="str">
        <f t="shared" si="3"/>
        <v>BAHIA DE ALGECIRAS</v>
      </c>
      <c r="B42" s="41">
        <f t="shared" si="4"/>
        <v>228</v>
      </c>
      <c r="C42" s="41">
        <f t="shared" si="5"/>
        <v>218</v>
      </c>
      <c r="D42" s="41">
        <f t="shared" si="6"/>
        <v>20</v>
      </c>
      <c r="E42" s="42" t="str">
        <f t="shared" si="2"/>
        <v>PASAIA</v>
      </c>
      <c r="F42" s="42">
        <f t="shared" si="7"/>
        <v>3470</v>
      </c>
      <c r="G42" s="42">
        <f t="shared" si="8"/>
        <v>2836</v>
      </c>
    </row>
    <row r="43" spans="1:9" x14ac:dyDescent="0.25">
      <c r="A43" s="42" t="str">
        <f t="shared" si="3"/>
        <v>BAHIA DE CADIZ</v>
      </c>
      <c r="B43" s="41">
        <f t="shared" si="4"/>
        <v>4071</v>
      </c>
      <c r="C43" s="41">
        <f t="shared" si="5"/>
        <v>5579</v>
      </c>
      <c r="D43" s="41">
        <f t="shared" si="6"/>
        <v>4</v>
      </c>
      <c r="E43" s="42" t="str">
        <f t="shared" si="2"/>
        <v>SANTANDER</v>
      </c>
      <c r="F43" s="42">
        <f t="shared" si="7"/>
        <v>3065</v>
      </c>
      <c r="G43" s="42">
        <f t="shared" si="8"/>
        <v>2661</v>
      </c>
    </row>
    <row r="44" spans="1:9" x14ac:dyDescent="0.25">
      <c r="A44" s="42" t="str">
        <f t="shared" si="3"/>
        <v>BALEARES</v>
      </c>
      <c r="B44" s="41">
        <f t="shared" si="4"/>
        <v>522</v>
      </c>
      <c r="C44" s="41">
        <f t="shared" si="5"/>
        <v>691</v>
      </c>
      <c r="D44" s="41">
        <f t="shared" si="6"/>
        <v>14</v>
      </c>
      <c r="E44" s="42" t="str">
        <f t="shared" si="2"/>
        <v>GIJON</v>
      </c>
      <c r="F44" s="42">
        <f t="shared" si="7"/>
        <v>2837</v>
      </c>
      <c r="G44" s="42">
        <f t="shared" si="8"/>
        <v>2779</v>
      </c>
    </row>
    <row r="45" spans="1:9" x14ac:dyDescent="0.25">
      <c r="A45" s="42" t="str">
        <f t="shared" si="3"/>
        <v>BARCELONA</v>
      </c>
      <c r="B45" s="41">
        <f t="shared" si="4"/>
        <v>0</v>
      </c>
      <c r="C45" s="41">
        <f t="shared" si="5"/>
        <v>762</v>
      </c>
      <c r="D45" s="41">
        <f t="shared" si="6"/>
        <v>28</v>
      </c>
      <c r="E45" s="42" t="str">
        <f t="shared" si="2"/>
        <v>SANTA CRUZ DE TENERIFE</v>
      </c>
      <c r="F45" s="42">
        <f t="shared" si="7"/>
        <v>994</v>
      </c>
      <c r="G45" s="42">
        <f t="shared" si="8"/>
        <v>757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882</v>
      </c>
      <c r="G46" s="42">
        <f t="shared" si="8"/>
        <v>1555</v>
      </c>
    </row>
    <row r="47" spans="1:9" x14ac:dyDescent="0.25">
      <c r="A47" s="42" t="str">
        <f t="shared" si="3"/>
        <v>CARTAGENA</v>
      </c>
      <c r="B47" s="41">
        <f t="shared" si="4"/>
        <v>410</v>
      </c>
      <c r="C47" s="41">
        <f t="shared" si="5"/>
        <v>323</v>
      </c>
      <c r="D47" s="41">
        <f t="shared" si="6"/>
        <v>16</v>
      </c>
      <c r="E47" s="42" t="str">
        <f t="shared" si="2"/>
        <v>MARIN Y RIA DE PONTEVEDRA</v>
      </c>
      <c r="F47" s="42">
        <f t="shared" si="7"/>
        <v>870</v>
      </c>
      <c r="G47" s="42">
        <f t="shared" si="8"/>
        <v>1017</v>
      </c>
    </row>
    <row r="48" spans="1:9" x14ac:dyDescent="0.25">
      <c r="A48" s="42" t="str">
        <f t="shared" si="3"/>
        <v>CASTELLON</v>
      </c>
      <c r="B48" s="41">
        <f t="shared" si="4"/>
        <v>882</v>
      </c>
      <c r="C48" s="41">
        <f t="shared" si="5"/>
        <v>1555</v>
      </c>
      <c r="D48" s="41">
        <f t="shared" si="6"/>
        <v>9</v>
      </c>
      <c r="E48" s="42" t="str">
        <f t="shared" si="2"/>
        <v>ALMERIA</v>
      </c>
      <c r="F48" s="42">
        <f t="shared" si="7"/>
        <v>715</v>
      </c>
      <c r="G48" s="42">
        <f t="shared" si="8"/>
        <v>620</v>
      </c>
    </row>
    <row r="49" spans="1:7" x14ac:dyDescent="0.25">
      <c r="A49" s="42" t="str">
        <f t="shared" si="3"/>
        <v>CEUTA</v>
      </c>
      <c r="B49" s="41">
        <f t="shared" si="4"/>
        <v>19</v>
      </c>
      <c r="C49" s="41">
        <f t="shared" si="5"/>
        <v>21</v>
      </c>
      <c r="D49" s="41">
        <f t="shared" si="6"/>
        <v>22</v>
      </c>
      <c r="E49" s="42" t="str">
        <f t="shared" si="2"/>
        <v>HUELVA</v>
      </c>
      <c r="F49" s="42">
        <f t="shared" si="7"/>
        <v>594</v>
      </c>
      <c r="G49" s="42">
        <f t="shared" si="8"/>
        <v>1125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32</v>
      </c>
      <c r="D50" s="41">
        <f t="shared" si="6"/>
        <v>28</v>
      </c>
      <c r="E50" s="42" t="str">
        <f t="shared" si="2"/>
        <v>TARRAGONA</v>
      </c>
      <c r="F50" s="42">
        <f t="shared" si="7"/>
        <v>566</v>
      </c>
      <c r="G50" s="42">
        <f t="shared" si="8"/>
        <v>757</v>
      </c>
    </row>
    <row r="51" spans="1:7" x14ac:dyDescent="0.25">
      <c r="A51" s="42" t="str">
        <f t="shared" si="3"/>
        <v>GIJON</v>
      </c>
      <c r="B51" s="41">
        <f t="shared" si="4"/>
        <v>2837</v>
      </c>
      <c r="C51" s="41">
        <f t="shared" si="5"/>
        <v>2779</v>
      </c>
      <c r="D51" s="41">
        <f t="shared" si="6"/>
        <v>7</v>
      </c>
      <c r="E51" s="42" t="str">
        <f t="shared" si="2"/>
        <v>BALEARES</v>
      </c>
      <c r="F51" s="42">
        <f t="shared" si="7"/>
        <v>522</v>
      </c>
      <c r="G51" s="42">
        <f t="shared" si="8"/>
        <v>691</v>
      </c>
    </row>
    <row r="52" spans="1:7" x14ac:dyDescent="0.25">
      <c r="A52" s="42" t="str">
        <f t="shared" si="3"/>
        <v>HUELVA</v>
      </c>
      <c r="B52" s="41">
        <f t="shared" si="4"/>
        <v>594</v>
      </c>
      <c r="C52" s="41">
        <f t="shared" si="5"/>
        <v>1125</v>
      </c>
      <c r="D52" s="41">
        <f t="shared" si="6"/>
        <v>12</v>
      </c>
      <c r="E52" s="42" t="str">
        <f t="shared" si="2"/>
        <v>LAS PALMAS</v>
      </c>
      <c r="F52" s="42">
        <f t="shared" si="7"/>
        <v>465</v>
      </c>
      <c r="G52" s="42">
        <f t="shared" si="8"/>
        <v>968</v>
      </c>
    </row>
    <row r="53" spans="1:7" x14ac:dyDescent="0.25">
      <c r="A53" s="42" t="str">
        <f t="shared" si="3"/>
        <v>LAS PALMAS</v>
      </c>
      <c r="B53" s="41">
        <f t="shared" si="4"/>
        <v>465</v>
      </c>
      <c r="C53" s="41">
        <f t="shared" si="5"/>
        <v>968</v>
      </c>
      <c r="D53" s="41">
        <f t="shared" si="6"/>
        <v>15</v>
      </c>
      <c r="E53" s="42" t="str">
        <f t="shared" si="2"/>
        <v>CARTAGENA</v>
      </c>
      <c r="F53" s="42">
        <f t="shared" si="7"/>
        <v>410</v>
      </c>
      <c r="G53" s="42">
        <f t="shared" si="8"/>
        <v>323</v>
      </c>
    </row>
    <row r="54" spans="1:7" x14ac:dyDescent="0.25">
      <c r="A54" s="42" t="str">
        <f t="shared" si="3"/>
        <v>MALAGA</v>
      </c>
      <c r="B54" s="41">
        <f t="shared" si="4"/>
        <v>284</v>
      </c>
      <c r="C54" s="41">
        <f t="shared" si="5"/>
        <v>416</v>
      </c>
      <c r="D54" s="41">
        <f t="shared" si="6"/>
        <v>19</v>
      </c>
      <c r="E54" s="42" t="str">
        <f t="shared" si="2"/>
        <v>MOTRIL</v>
      </c>
      <c r="F54" s="42">
        <f t="shared" si="7"/>
        <v>356</v>
      </c>
      <c r="G54" s="42">
        <f t="shared" si="8"/>
        <v>359</v>
      </c>
    </row>
    <row r="55" spans="1:7" x14ac:dyDescent="0.25">
      <c r="A55" s="42" t="str">
        <f t="shared" si="3"/>
        <v>MARIN Y RIA DE PONTEVEDRA</v>
      </c>
      <c r="B55" s="41">
        <f t="shared" si="4"/>
        <v>870</v>
      </c>
      <c r="C55" s="41">
        <f t="shared" si="5"/>
        <v>1017</v>
      </c>
      <c r="D55" s="41">
        <f t="shared" si="6"/>
        <v>10</v>
      </c>
      <c r="E55" s="42" t="str">
        <f t="shared" si="2"/>
        <v>VALENCIA</v>
      </c>
      <c r="F55" s="42">
        <f t="shared" ref="F55:F65" si="9">LOOKUP(E55,$A$38:$A$65,$B$38:$B$65)</f>
        <v>287</v>
      </c>
      <c r="G55" s="42">
        <f t="shared" si="8"/>
        <v>319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MALAGA</v>
      </c>
      <c r="F56" s="42">
        <f t="shared" si="9"/>
        <v>284</v>
      </c>
      <c r="G56" s="42">
        <f t="shared" si="8"/>
        <v>416</v>
      </c>
    </row>
    <row r="57" spans="1:7" x14ac:dyDescent="0.25">
      <c r="A57" s="42" t="str">
        <f t="shared" si="3"/>
        <v>MOTRIL</v>
      </c>
      <c r="B57" s="41">
        <f t="shared" si="4"/>
        <v>356</v>
      </c>
      <c r="C57" s="41">
        <f t="shared" si="5"/>
        <v>359</v>
      </c>
      <c r="D57" s="41">
        <f t="shared" si="6"/>
        <v>17</v>
      </c>
      <c r="E57" s="42" t="str">
        <f t="shared" si="2"/>
        <v>BAHIA DE ALGECIRAS</v>
      </c>
      <c r="F57" s="42">
        <f t="shared" si="9"/>
        <v>228</v>
      </c>
      <c r="G57" s="42">
        <f t="shared" si="8"/>
        <v>218</v>
      </c>
    </row>
    <row r="58" spans="1:7" x14ac:dyDescent="0.25">
      <c r="A58" s="42" t="str">
        <f t="shared" si="3"/>
        <v>PASAIA</v>
      </c>
      <c r="B58" s="41">
        <f t="shared" si="4"/>
        <v>3470</v>
      </c>
      <c r="C58" s="41">
        <f t="shared" si="5"/>
        <v>2836</v>
      </c>
      <c r="D58" s="41">
        <f t="shared" si="6"/>
        <v>5</v>
      </c>
      <c r="E58" s="42" t="str">
        <f t="shared" si="2"/>
        <v>ALICANTE</v>
      </c>
      <c r="F58" s="42">
        <f t="shared" si="9"/>
        <v>174</v>
      </c>
      <c r="G58" s="42">
        <f t="shared" si="8"/>
        <v>306</v>
      </c>
    </row>
    <row r="59" spans="1:7" x14ac:dyDescent="0.25">
      <c r="A59" s="42" t="str">
        <f t="shared" si="3"/>
        <v>SANTA CRUZ DE TENERIFE</v>
      </c>
      <c r="B59" s="41">
        <f t="shared" si="4"/>
        <v>994</v>
      </c>
      <c r="C59" s="41">
        <f t="shared" si="5"/>
        <v>757</v>
      </c>
      <c r="D59" s="41">
        <f t="shared" si="6"/>
        <v>8</v>
      </c>
      <c r="E59" s="42" t="str">
        <f t="shared" si="2"/>
        <v>CEUTA</v>
      </c>
      <c r="F59" s="42">
        <f t="shared" si="9"/>
        <v>19</v>
      </c>
      <c r="G59" s="42">
        <f t="shared" si="8"/>
        <v>21</v>
      </c>
    </row>
    <row r="60" spans="1:7" x14ac:dyDescent="0.25">
      <c r="A60" s="42" t="str">
        <f t="shared" si="3"/>
        <v>SANTANDER</v>
      </c>
      <c r="B60" s="41">
        <f t="shared" si="4"/>
        <v>3065</v>
      </c>
      <c r="C60" s="41">
        <f t="shared" si="5"/>
        <v>2661</v>
      </c>
      <c r="D60" s="41">
        <f t="shared" si="6"/>
        <v>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566</v>
      </c>
      <c r="C62" s="41">
        <f t="shared" si="5"/>
        <v>757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287</v>
      </c>
      <c r="C63" s="41">
        <f t="shared" si="5"/>
        <v>319</v>
      </c>
      <c r="D63" s="41">
        <f t="shared" si="6"/>
        <v>18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15296</v>
      </c>
      <c r="C64" s="41">
        <f t="shared" si="5"/>
        <v>14605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BARCELONA</v>
      </c>
      <c r="F65" s="42">
        <f t="shared" si="9"/>
        <v>0</v>
      </c>
      <c r="G65" s="42">
        <f t="shared" si="8"/>
        <v>762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39588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5">
        <v>7672</v>
      </c>
      <c r="C7" s="25">
        <v>4588</v>
      </c>
      <c r="D7" s="25">
        <v>17371</v>
      </c>
      <c r="E7" s="25">
        <v>17175</v>
      </c>
      <c r="F7" s="10">
        <f>((E7*100)/D7)-100</f>
        <v>-1.1283173104599626</v>
      </c>
      <c r="G7" s="1"/>
      <c r="H7" s="1"/>
      <c r="I7" s="1"/>
    </row>
    <row r="8" spans="1:12" x14ac:dyDescent="0.25">
      <c r="A8" s="11" t="s">
        <v>42</v>
      </c>
      <c r="B8" s="26">
        <v>4089</v>
      </c>
      <c r="C8" s="26">
        <v>2528</v>
      </c>
      <c r="D8" s="26">
        <v>13576</v>
      </c>
      <c r="E8" s="26">
        <v>7227</v>
      </c>
      <c r="F8" s="13">
        <f t="shared" ref="F8:F35" si="0">((E8*100)/D8)-100</f>
        <v>-46.766352386564527</v>
      </c>
      <c r="G8" s="1"/>
      <c r="H8" s="1"/>
      <c r="I8" s="1"/>
    </row>
    <row r="9" spans="1:12" x14ac:dyDescent="0.25">
      <c r="A9" s="8" t="s">
        <v>43</v>
      </c>
      <c r="B9" s="25">
        <v>6767</v>
      </c>
      <c r="C9" s="25">
        <v>7777</v>
      </c>
      <c r="D9" s="25">
        <v>25009</v>
      </c>
      <c r="E9" s="25">
        <v>24621</v>
      </c>
      <c r="F9" s="10">
        <f t="shared" si="0"/>
        <v>-1.5514414810668171</v>
      </c>
      <c r="G9" s="1"/>
      <c r="H9" s="1"/>
      <c r="I9" s="1"/>
    </row>
    <row r="10" spans="1:12" x14ac:dyDescent="0.25">
      <c r="A10" s="11" t="s">
        <v>44</v>
      </c>
      <c r="B10" s="26">
        <v>3623</v>
      </c>
      <c r="C10" s="26">
        <v>3345</v>
      </c>
      <c r="D10" s="26">
        <v>10685</v>
      </c>
      <c r="E10" s="26">
        <v>11550</v>
      </c>
      <c r="F10" s="13">
        <f t="shared" si="0"/>
        <v>8.0954609265325246</v>
      </c>
      <c r="G10" s="1"/>
      <c r="H10" s="1"/>
      <c r="I10" s="1"/>
    </row>
    <row r="11" spans="1:12" x14ac:dyDescent="0.25">
      <c r="A11" s="8" t="s">
        <v>45</v>
      </c>
      <c r="B11" s="25">
        <v>296215</v>
      </c>
      <c r="C11" s="25">
        <v>250377</v>
      </c>
      <c r="D11" s="25">
        <v>816419</v>
      </c>
      <c r="E11" s="25">
        <v>710128</v>
      </c>
      <c r="F11" s="10">
        <f t="shared" si="0"/>
        <v>-13.019172753206377</v>
      </c>
      <c r="G11" s="1"/>
      <c r="H11" s="1"/>
      <c r="I11" s="1"/>
    </row>
    <row r="12" spans="1:12" x14ac:dyDescent="0.25">
      <c r="A12" s="11" t="s">
        <v>46</v>
      </c>
      <c r="B12" s="26">
        <v>5851</v>
      </c>
      <c r="C12" s="26">
        <v>4508</v>
      </c>
      <c r="D12" s="26">
        <v>15398</v>
      </c>
      <c r="E12" s="26">
        <v>12510</v>
      </c>
      <c r="F12" s="13">
        <f t="shared" si="0"/>
        <v>-18.755682556176126</v>
      </c>
      <c r="G12" s="1"/>
      <c r="H12" s="1"/>
      <c r="I12" s="1"/>
    </row>
    <row r="13" spans="1:12" x14ac:dyDescent="0.25">
      <c r="A13" s="8" t="s">
        <v>47</v>
      </c>
      <c r="B13" s="25">
        <v>6272</v>
      </c>
      <c r="C13" s="25">
        <v>6089</v>
      </c>
      <c r="D13" s="25">
        <v>13359</v>
      </c>
      <c r="E13" s="25">
        <v>8396</v>
      </c>
      <c r="F13" s="10">
        <f t="shared" si="0"/>
        <v>-37.1509843551164</v>
      </c>
      <c r="G13" s="1"/>
      <c r="H13" s="1"/>
      <c r="I13" s="1"/>
    </row>
    <row r="14" spans="1:12" x14ac:dyDescent="0.25">
      <c r="A14" s="11" t="s">
        <v>48</v>
      </c>
      <c r="B14" s="26">
        <v>95859</v>
      </c>
      <c r="C14" s="26">
        <v>98231</v>
      </c>
      <c r="D14" s="26">
        <v>249963</v>
      </c>
      <c r="E14" s="26">
        <v>234278</v>
      </c>
      <c r="F14" s="13">
        <f t="shared" si="0"/>
        <v>-6.2749286894460425</v>
      </c>
      <c r="G14" s="1"/>
      <c r="H14" s="1"/>
      <c r="I14" s="1"/>
    </row>
    <row r="15" spans="1:12" x14ac:dyDescent="0.25">
      <c r="A15" s="8" t="s">
        <v>49</v>
      </c>
      <c r="B15" s="25">
        <v>11930</v>
      </c>
      <c r="C15" s="25">
        <v>12725</v>
      </c>
      <c r="D15" s="25">
        <v>33265</v>
      </c>
      <c r="E15" s="25">
        <v>37220</v>
      </c>
      <c r="F15" s="10">
        <f t="shared" si="0"/>
        <v>11.889373215090941</v>
      </c>
      <c r="G15" s="1"/>
      <c r="H15" s="1"/>
      <c r="I15" s="1"/>
    </row>
    <row r="16" spans="1:12" x14ac:dyDescent="0.25">
      <c r="A16" s="11" t="s">
        <v>50</v>
      </c>
      <c r="B16" s="26">
        <v>10927</v>
      </c>
      <c r="C16" s="26">
        <v>10020</v>
      </c>
      <c r="D16" s="26">
        <v>21939</v>
      </c>
      <c r="E16" s="26">
        <v>22523</v>
      </c>
      <c r="F16" s="13">
        <f t="shared" si="0"/>
        <v>2.6619262500569789</v>
      </c>
      <c r="G16" s="1"/>
      <c r="H16" s="1"/>
      <c r="I16" s="1"/>
    </row>
    <row r="17" spans="1:9" x14ac:dyDescent="0.25">
      <c r="A17" s="8" t="s">
        <v>51</v>
      </c>
      <c r="B17" s="25">
        <v>4604</v>
      </c>
      <c r="C17" s="25">
        <v>5187</v>
      </c>
      <c r="D17" s="25">
        <v>11985</v>
      </c>
      <c r="E17" s="25">
        <v>12809</v>
      </c>
      <c r="F17" s="10">
        <f t="shared" si="0"/>
        <v>6.8752607425949037</v>
      </c>
      <c r="G17" s="1"/>
      <c r="H17" s="1"/>
      <c r="I17" s="1"/>
    </row>
    <row r="18" spans="1:9" x14ac:dyDescent="0.25">
      <c r="A18" s="11" t="s">
        <v>52</v>
      </c>
      <c r="B18" s="26">
        <v>49366</v>
      </c>
      <c r="C18" s="26">
        <v>41923</v>
      </c>
      <c r="D18" s="26">
        <v>134568</v>
      </c>
      <c r="E18" s="26">
        <v>135149</v>
      </c>
      <c r="F18" s="13">
        <f t="shared" si="0"/>
        <v>0.43175197669579291</v>
      </c>
      <c r="G18" s="1"/>
      <c r="H18" s="1"/>
      <c r="I18" s="1"/>
    </row>
    <row r="19" spans="1:9" x14ac:dyDescent="0.25">
      <c r="A19" s="8" t="s">
        <v>53</v>
      </c>
      <c r="B19" s="25">
        <v>1401</v>
      </c>
      <c r="C19" s="25">
        <v>2098</v>
      </c>
      <c r="D19" s="25">
        <v>4053</v>
      </c>
      <c r="E19" s="25">
        <v>7143</v>
      </c>
      <c r="F19" s="10">
        <f t="shared" si="0"/>
        <v>76.239822353812002</v>
      </c>
      <c r="G19" s="1"/>
      <c r="H19" s="1"/>
      <c r="I19" s="1"/>
    </row>
    <row r="20" spans="1:9" x14ac:dyDescent="0.25">
      <c r="A20" s="11" t="s">
        <v>54</v>
      </c>
      <c r="B20" s="26">
        <v>22875</v>
      </c>
      <c r="C20" s="26">
        <v>0</v>
      </c>
      <c r="D20" s="26">
        <v>61718</v>
      </c>
      <c r="E20" s="26">
        <v>17334</v>
      </c>
      <c r="F20" s="13">
        <f t="shared" si="0"/>
        <v>-71.914190349654888</v>
      </c>
      <c r="G20" s="1"/>
      <c r="H20" s="1"/>
      <c r="I20" s="1"/>
    </row>
    <row r="21" spans="1:9" x14ac:dyDescent="0.25">
      <c r="A21" s="8" t="s">
        <v>55</v>
      </c>
      <c r="B21" s="25">
        <v>8291</v>
      </c>
      <c r="C21" s="25">
        <v>4778</v>
      </c>
      <c r="D21" s="25">
        <v>22813</v>
      </c>
      <c r="E21" s="25">
        <v>11993</v>
      </c>
      <c r="F21" s="10">
        <f t="shared" si="0"/>
        <v>-47.429097444439577</v>
      </c>
      <c r="G21" s="1"/>
      <c r="H21" s="1"/>
      <c r="I21" s="1"/>
    </row>
    <row r="22" spans="1:9" x14ac:dyDescent="0.25">
      <c r="A22" s="11" t="s">
        <v>56</v>
      </c>
      <c r="B22" s="26">
        <v>182385</v>
      </c>
      <c r="C22" s="26">
        <v>186890</v>
      </c>
      <c r="D22" s="26">
        <v>507431</v>
      </c>
      <c r="E22" s="26">
        <v>575581</v>
      </c>
      <c r="F22" s="13">
        <f t="shared" si="0"/>
        <v>13.430397433345618</v>
      </c>
      <c r="G22" s="1"/>
      <c r="H22" s="1"/>
      <c r="I22" s="1"/>
    </row>
    <row r="23" spans="1:9" x14ac:dyDescent="0.25">
      <c r="A23" s="8" t="s">
        <v>57</v>
      </c>
      <c r="B23" s="25">
        <v>5842</v>
      </c>
      <c r="C23" s="25">
        <v>5052</v>
      </c>
      <c r="D23" s="25">
        <v>14364</v>
      </c>
      <c r="E23" s="25">
        <v>11568</v>
      </c>
      <c r="F23" s="10">
        <f t="shared" si="0"/>
        <v>-19.465329991645774</v>
      </c>
      <c r="G23" s="1"/>
      <c r="H23" s="1"/>
      <c r="I23" s="1"/>
    </row>
    <row r="24" spans="1:9" x14ac:dyDescent="0.25">
      <c r="A24" s="11" t="s">
        <v>58</v>
      </c>
      <c r="B24" s="26">
        <v>4625</v>
      </c>
      <c r="C24" s="26">
        <v>3119</v>
      </c>
      <c r="D24" s="26">
        <v>16275</v>
      </c>
      <c r="E24" s="26">
        <v>10034</v>
      </c>
      <c r="F24" s="13">
        <f t="shared" si="0"/>
        <v>-38.347158218125962</v>
      </c>
      <c r="G24" s="1"/>
      <c r="H24" s="1"/>
      <c r="I24" s="1"/>
    </row>
    <row r="25" spans="1:9" x14ac:dyDescent="0.25">
      <c r="A25" s="8" t="s">
        <v>59</v>
      </c>
      <c r="B25" s="25">
        <v>5477</v>
      </c>
      <c r="C25" s="25">
        <v>16</v>
      </c>
      <c r="D25" s="25">
        <v>6598</v>
      </c>
      <c r="E25" s="25">
        <v>45</v>
      </c>
      <c r="F25" s="10">
        <f t="shared" si="0"/>
        <v>-99.31797514398302</v>
      </c>
      <c r="G25" s="1"/>
      <c r="H25" s="1"/>
      <c r="I25" s="1"/>
    </row>
    <row r="26" spans="1:9" x14ac:dyDescent="0.25">
      <c r="A26" s="11" t="s">
        <v>60</v>
      </c>
      <c r="B26" s="26">
        <v>1111</v>
      </c>
      <c r="C26" s="26">
        <v>1325</v>
      </c>
      <c r="D26" s="26">
        <v>3290</v>
      </c>
      <c r="E26" s="26">
        <v>3918</v>
      </c>
      <c r="F26" s="13">
        <f t="shared" si="0"/>
        <v>19.088145896656542</v>
      </c>
      <c r="G26" s="1"/>
      <c r="H26" s="1"/>
      <c r="I26" s="1"/>
    </row>
    <row r="27" spans="1:9" x14ac:dyDescent="0.25">
      <c r="A27" s="8" t="s">
        <v>61</v>
      </c>
      <c r="B27" s="25">
        <v>4292</v>
      </c>
      <c r="C27" s="25">
        <v>2641</v>
      </c>
      <c r="D27" s="25">
        <v>10302</v>
      </c>
      <c r="E27" s="25">
        <v>8912</v>
      </c>
      <c r="F27" s="10">
        <f t="shared" si="0"/>
        <v>-13.492525723160554</v>
      </c>
      <c r="G27" s="1"/>
      <c r="H27" s="1"/>
      <c r="I27" s="1"/>
    </row>
    <row r="28" spans="1:9" x14ac:dyDescent="0.25">
      <c r="A28" s="11" t="s">
        <v>62</v>
      </c>
      <c r="B28" s="26">
        <v>95763</v>
      </c>
      <c r="C28" s="26">
        <v>103171</v>
      </c>
      <c r="D28" s="26">
        <v>247255</v>
      </c>
      <c r="E28" s="26">
        <v>272955</v>
      </c>
      <c r="F28" s="13">
        <f t="shared" si="0"/>
        <v>10.39412752017148</v>
      </c>
      <c r="G28" s="1"/>
      <c r="H28" s="1"/>
      <c r="I28" s="1"/>
    </row>
    <row r="29" spans="1:9" x14ac:dyDescent="0.25">
      <c r="A29" s="8" t="s">
        <v>63</v>
      </c>
      <c r="B29" s="25">
        <v>5340</v>
      </c>
      <c r="C29" s="25">
        <v>4094</v>
      </c>
      <c r="D29" s="25">
        <v>16743</v>
      </c>
      <c r="E29" s="25">
        <v>13159</v>
      </c>
      <c r="F29" s="10">
        <f t="shared" si="0"/>
        <v>-21.405960699994026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13547</v>
      </c>
      <c r="C31" s="25">
        <v>14347</v>
      </c>
      <c r="D31" s="25">
        <v>48124</v>
      </c>
      <c r="E31" s="25">
        <v>35927</v>
      </c>
      <c r="F31" s="10">
        <f t="shared" si="0"/>
        <v>-25.34494223256587</v>
      </c>
      <c r="G31" s="1"/>
      <c r="H31" s="1"/>
      <c r="I31" s="1"/>
    </row>
    <row r="32" spans="1:9" x14ac:dyDescent="0.25">
      <c r="A32" s="11" t="s">
        <v>66</v>
      </c>
      <c r="B32" s="26">
        <v>22972</v>
      </c>
      <c r="C32" s="26">
        <v>17947</v>
      </c>
      <c r="D32" s="26">
        <v>73802</v>
      </c>
      <c r="E32" s="26">
        <v>70081</v>
      </c>
      <c r="F32" s="13">
        <f t="shared" si="0"/>
        <v>-5.0418687840437997</v>
      </c>
      <c r="G32" s="1"/>
      <c r="H32" s="1"/>
      <c r="I32" s="1"/>
    </row>
    <row r="33" spans="1:9" x14ac:dyDescent="0.25">
      <c r="A33" s="8" t="s">
        <v>67</v>
      </c>
      <c r="B33" s="25">
        <v>29590</v>
      </c>
      <c r="C33" s="25">
        <v>27623</v>
      </c>
      <c r="D33" s="25">
        <v>93997</v>
      </c>
      <c r="E33" s="25">
        <v>94134</v>
      </c>
      <c r="F33" s="10">
        <f t="shared" si="0"/>
        <v>0.14574933242550969</v>
      </c>
      <c r="G33" s="1"/>
      <c r="H33" s="1"/>
      <c r="I33" s="1"/>
    </row>
    <row r="34" spans="1:9" x14ac:dyDescent="0.25">
      <c r="A34" s="11" t="s">
        <v>68</v>
      </c>
      <c r="B34" s="26">
        <v>1242</v>
      </c>
      <c r="C34" s="26">
        <v>95</v>
      </c>
      <c r="D34" s="26">
        <v>2454</v>
      </c>
      <c r="E34" s="26">
        <v>585</v>
      </c>
      <c r="F34" s="13">
        <f t="shared" si="0"/>
        <v>-76.16136919315403</v>
      </c>
      <c r="G34" s="1"/>
      <c r="H34" s="1"/>
      <c r="I34" s="1"/>
    </row>
    <row r="35" spans="1:9" x14ac:dyDescent="0.25">
      <c r="A35" s="14" t="s">
        <v>69</v>
      </c>
      <c r="B35" s="15">
        <f>SUM(B7:B34)</f>
        <v>907928</v>
      </c>
      <c r="C35" s="15">
        <f t="shared" ref="C35:E35" si="1">SUM(C7:C34)</f>
        <v>820494</v>
      </c>
      <c r="D35" s="15">
        <f t="shared" si="1"/>
        <v>2492756</v>
      </c>
      <c r="E35" s="15">
        <f t="shared" si="1"/>
        <v>2366955</v>
      </c>
      <c r="F35" s="16">
        <f t="shared" si="0"/>
        <v>-5.0466632113211176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17175</v>
      </c>
      <c r="C38" s="41">
        <f>D7</f>
        <v>17371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710128</v>
      </c>
      <c r="G38" s="42">
        <f>LOOKUP(E38,$A$38:$A$65,$C$38:$C$65)</f>
        <v>816419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7227</v>
      </c>
      <c r="C39" s="41">
        <f t="shared" ref="C39:C65" si="5">D8</f>
        <v>13576</v>
      </c>
      <c r="D39" s="41">
        <f t="shared" ref="D39:D65" si="6">_xlfn.RANK.EQ(B39,$B$38:$B$65)+COUNTIF($B$38:$B$65,B39)-1</f>
        <v>23</v>
      </c>
      <c r="E39" s="42" t="str">
        <f t="shared" si="2"/>
        <v>LAS PALMAS</v>
      </c>
      <c r="F39" s="42">
        <f t="shared" ref="F39:F54" si="7">LOOKUP(E39,$A$38:$A$65,$B$38:$B$65)</f>
        <v>575581</v>
      </c>
      <c r="G39" s="42">
        <f t="shared" ref="G39:G65" si="8">LOOKUP(E39,$A$38:$A$65,$C$38:$C$65)</f>
        <v>507431</v>
      </c>
    </row>
    <row r="40" spans="1:9" x14ac:dyDescent="0.25">
      <c r="A40" s="42" t="str">
        <f t="shared" si="3"/>
        <v>ALMERIA</v>
      </c>
      <c r="B40" s="41">
        <f t="shared" si="4"/>
        <v>24621</v>
      </c>
      <c r="C40" s="41">
        <f t="shared" si="5"/>
        <v>25009</v>
      </c>
      <c r="D40" s="41">
        <f t="shared" si="6"/>
        <v>10</v>
      </c>
      <c r="E40" s="42" t="str">
        <f t="shared" si="2"/>
        <v>SANTA CRUZ DE TENERIFE</v>
      </c>
      <c r="F40" s="42">
        <f t="shared" si="7"/>
        <v>272955</v>
      </c>
      <c r="G40" s="42">
        <f t="shared" si="8"/>
        <v>247255</v>
      </c>
    </row>
    <row r="41" spans="1:9" x14ac:dyDescent="0.25">
      <c r="A41" s="42" t="str">
        <f t="shared" si="3"/>
        <v>AVILES</v>
      </c>
      <c r="B41" s="41">
        <f t="shared" si="4"/>
        <v>11550</v>
      </c>
      <c r="C41" s="41">
        <f t="shared" si="5"/>
        <v>10685</v>
      </c>
      <c r="D41" s="41">
        <f t="shared" si="6"/>
        <v>19</v>
      </c>
      <c r="E41" s="42" t="str">
        <f t="shared" si="2"/>
        <v>BARCELONA</v>
      </c>
      <c r="F41" s="42">
        <f t="shared" si="7"/>
        <v>234278</v>
      </c>
      <c r="G41" s="42">
        <f t="shared" si="8"/>
        <v>249963</v>
      </c>
    </row>
    <row r="42" spans="1:9" x14ac:dyDescent="0.25">
      <c r="A42" s="42" t="str">
        <f t="shared" si="3"/>
        <v>BAHIA DE ALGECIRAS</v>
      </c>
      <c r="B42" s="41">
        <f t="shared" si="4"/>
        <v>710128</v>
      </c>
      <c r="C42" s="41">
        <f t="shared" si="5"/>
        <v>816419</v>
      </c>
      <c r="D42" s="41">
        <f t="shared" si="6"/>
        <v>1</v>
      </c>
      <c r="E42" s="42" t="str">
        <f t="shared" si="2"/>
        <v>CEUTA</v>
      </c>
      <c r="F42" s="42">
        <f t="shared" si="7"/>
        <v>135149</v>
      </c>
      <c r="G42" s="42">
        <f t="shared" si="8"/>
        <v>134568</v>
      </c>
    </row>
    <row r="43" spans="1:9" x14ac:dyDescent="0.25">
      <c r="A43" s="42" t="str">
        <f t="shared" si="3"/>
        <v>BAHIA DE CADIZ</v>
      </c>
      <c r="B43" s="41">
        <f t="shared" si="4"/>
        <v>12510</v>
      </c>
      <c r="C43" s="41">
        <f t="shared" si="5"/>
        <v>15398</v>
      </c>
      <c r="D43" s="41">
        <f t="shared" si="6"/>
        <v>16</v>
      </c>
      <c r="E43" s="42" t="str">
        <f t="shared" si="2"/>
        <v>VIGO</v>
      </c>
      <c r="F43" s="42">
        <f t="shared" si="7"/>
        <v>94134</v>
      </c>
      <c r="G43" s="42">
        <f t="shared" si="8"/>
        <v>93997</v>
      </c>
    </row>
    <row r="44" spans="1:9" x14ac:dyDescent="0.25">
      <c r="A44" s="42" t="str">
        <f t="shared" si="3"/>
        <v>BALEARES</v>
      </c>
      <c r="B44" s="41">
        <f t="shared" si="4"/>
        <v>8396</v>
      </c>
      <c r="C44" s="41">
        <f t="shared" si="5"/>
        <v>13359</v>
      </c>
      <c r="D44" s="41">
        <f t="shared" si="6"/>
        <v>22</v>
      </c>
      <c r="E44" s="42" t="str">
        <f t="shared" si="2"/>
        <v>VALENCIA</v>
      </c>
      <c r="F44" s="42">
        <f t="shared" si="7"/>
        <v>70081</v>
      </c>
      <c r="G44" s="42">
        <f t="shared" si="8"/>
        <v>73802</v>
      </c>
    </row>
    <row r="45" spans="1:9" x14ac:dyDescent="0.25">
      <c r="A45" s="42" t="str">
        <f t="shared" si="3"/>
        <v>BARCELONA</v>
      </c>
      <c r="B45" s="41">
        <f t="shared" si="4"/>
        <v>234278</v>
      </c>
      <c r="C45" s="41">
        <f t="shared" si="5"/>
        <v>249963</v>
      </c>
      <c r="D45" s="41">
        <f t="shared" si="6"/>
        <v>4</v>
      </c>
      <c r="E45" s="42" t="str">
        <f t="shared" si="2"/>
        <v>BILBAO</v>
      </c>
      <c r="F45" s="42">
        <f t="shared" si="7"/>
        <v>37220</v>
      </c>
      <c r="G45" s="42">
        <f t="shared" si="8"/>
        <v>33265</v>
      </c>
    </row>
    <row r="46" spans="1:9" x14ac:dyDescent="0.25">
      <c r="A46" s="42" t="str">
        <f t="shared" si="3"/>
        <v>BILBAO</v>
      </c>
      <c r="B46" s="41">
        <f t="shared" si="4"/>
        <v>37220</v>
      </c>
      <c r="C46" s="41">
        <f t="shared" si="5"/>
        <v>33265</v>
      </c>
      <c r="D46" s="41">
        <f t="shared" si="6"/>
        <v>8</v>
      </c>
      <c r="E46" s="42" t="str">
        <f t="shared" si="2"/>
        <v>TARRAGONA</v>
      </c>
      <c r="F46" s="42">
        <f t="shared" si="7"/>
        <v>35927</v>
      </c>
      <c r="G46" s="42">
        <f t="shared" si="8"/>
        <v>48124</v>
      </c>
    </row>
    <row r="47" spans="1:9" x14ac:dyDescent="0.25">
      <c r="A47" s="42" t="str">
        <f t="shared" si="3"/>
        <v>CARTAGENA</v>
      </c>
      <c r="B47" s="41">
        <f t="shared" si="4"/>
        <v>22523</v>
      </c>
      <c r="C47" s="41">
        <f t="shared" si="5"/>
        <v>21939</v>
      </c>
      <c r="D47" s="41">
        <f t="shared" si="6"/>
        <v>11</v>
      </c>
      <c r="E47" s="42" t="str">
        <f t="shared" si="2"/>
        <v>ALMERIA</v>
      </c>
      <c r="F47" s="42">
        <f t="shared" si="7"/>
        <v>24621</v>
      </c>
      <c r="G47" s="42">
        <f t="shared" si="8"/>
        <v>25009</v>
      </c>
    </row>
    <row r="48" spans="1:9" x14ac:dyDescent="0.25">
      <c r="A48" s="42" t="str">
        <f t="shared" si="3"/>
        <v>CASTELLON</v>
      </c>
      <c r="B48" s="41">
        <f t="shared" si="4"/>
        <v>12809</v>
      </c>
      <c r="C48" s="41">
        <f t="shared" si="5"/>
        <v>11985</v>
      </c>
      <c r="D48" s="41">
        <f t="shared" si="6"/>
        <v>15</v>
      </c>
      <c r="E48" s="42" t="str">
        <f t="shared" si="2"/>
        <v>CARTAGENA</v>
      </c>
      <c r="F48" s="42">
        <f t="shared" si="7"/>
        <v>22523</v>
      </c>
      <c r="G48" s="42">
        <f t="shared" si="8"/>
        <v>21939</v>
      </c>
    </row>
    <row r="49" spans="1:7" x14ac:dyDescent="0.25">
      <c r="A49" s="42" t="str">
        <f t="shared" si="3"/>
        <v>CEUTA</v>
      </c>
      <c r="B49" s="41">
        <f t="shared" si="4"/>
        <v>135149</v>
      </c>
      <c r="C49" s="41">
        <f t="shared" si="5"/>
        <v>134568</v>
      </c>
      <c r="D49" s="41">
        <f t="shared" si="6"/>
        <v>5</v>
      </c>
      <c r="E49" s="42" t="str">
        <f t="shared" si="2"/>
        <v>GIJON</v>
      </c>
      <c r="F49" s="42">
        <f t="shared" si="7"/>
        <v>17334</v>
      </c>
      <c r="G49" s="42">
        <f t="shared" si="8"/>
        <v>61718</v>
      </c>
    </row>
    <row r="50" spans="1:7" x14ac:dyDescent="0.25">
      <c r="A50" s="42" t="str">
        <f t="shared" si="3"/>
        <v>FERROL-SAN CIBRAO</v>
      </c>
      <c r="B50" s="41">
        <f t="shared" si="4"/>
        <v>7143</v>
      </c>
      <c r="C50" s="41">
        <f t="shared" si="5"/>
        <v>4053</v>
      </c>
      <c r="D50" s="41">
        <f t="shared" si="6"/>
        <v>24</v>
      </c>
      <c r="E50" s="42" t="str">
        <f t="shared" si="2"/>
        <v>A CORUÑA</v>
      </c>
      <c r="F50" s="42">
        <f t="shared" si="7"/>
        <v>17175</v>
      </c>
      <c r="G50" s="42">
        <f t="shared" si="8"/>
        <v>17371</v>
      </c>
    </row>
    <row r="51" spans="1:7" x14ac:dyDescent="0.25">
      <c r="A51" s="42" t="str">
        <f t="shared" si="3"/>
        <v>GIJON</v>
      </c>
      <c r="B51" s="41">
        <f t="shared" si="4"/>
        <v>17334</v>
      </c>
      <c r="C51" s="41">
        <f t="shared" si="5"/>
        <v>61718</v>
      </c>
      <c r="D51" s="41">
        <f t="shared" si="6"/>
        <v>12</v>
      </c>
      <c r="E51" s="42" t="str">
        <f t="shared" si="2"/>
        <v>SANTANDER</v>
      </c>
      <c r="F51" s="42">
        <f t="shared" si="7"/>
        <v>13159</v>
      </c>
      <c r="G51" s="42">
        <f t="shared" si="8"/>
        <v>16743</v>
      </c>
    </row>
    <row r="52" spans="1:7" x14ac:dyDescent="0.25">
      <c r="A52" s="42" t="str">
        <f t="shared" si="3"/>
        <v>HUELVA</v>
      </c>
      <c r="B52" s="41">
        <f t="shared" si="4"/>
        <v>11993</v>
      </c>
      <c r="C52" s="41">
        <f t="shared" si="5"/>
        <v>22813</v>
      </c>
      <c r="D52" s="41">
        <f t="shared" si="6"/>
        <v>17</v>
      </c>
      <c r="E52" s="42" t="str">
        <f t="shared" si="2"/>
        <v>CASTELLON</v>
      </c>
      <c r="F52" s="42">
        <f t="shared" si="7"/>
        <v>12809</v>
      </c>
      <c r="G52" s="42">
        <f t="shared" si="8"/>
        <v>11985</v>
      </c>
    </row>
    <row r="53" spans="1:7" x14ac:dyDescent="0.25">
      <c r="A53" s="42" t="str">
        <f t="shared" si="3"/>
        <v>LAS PALMAS</v>
      </c>
      <c r="B53" s="41">
        <f t="shared" si="4"/>
        <v>575581</v>
      </c>
      <c r="C53" s="41">
        <f t="shared" si="5"/>
        <v>507431</v>
      </c>
      <c r="D53" s="41">
        <f t="shared" si="6"/>
        <v>2</v>
      </c>
      <c r="E53" s="42" t="str">
        <f t="shared" si="2"/>
        <v>BAHIA DE CADIZ</v>
      </c>
      <c r="F53" s="42">
        <f t="shared" si="7"/>
        <v>12510</v>
      </c>
      <c r="G53" s="42">
        <f t="shared" si="8"/>
        <v>15398</v>
      </c>
    </row>
    <row r="54" spans="1:7" x14ac:dyDescent="0.25">
      <c r="A54" s="42" t="str">
        <f t="shared" si="3"/>
        <v>MALAGA</v>
      </c>
      <c r="B54" s="41">
        <f t="shared" si="4"/>
        <v>11568</v>
      </c>
      <c r="C54" s="41">
        <f t="shared" si="5"/>
        <v>14364</v>
      </c>
      <c r="D54" s="41">
        <f t="shared" si="6"/>
        <v>18</v>
      </c>
      <c r="E54" s="42" t="str">
        <f t="shared" si="2"/>
        <v>HUELVA</v>
      </c>
      <c r="F54" s="42">
        <f t="shared" si="7"/>
        <v>11993</v>
      </c>
      <c r="G54" s="42">
        <f t="shared" si="8"/>
        <v>22813</v>
      </c>
    </row>
    <row r="55" spans="1:7" x14ac:dyDescent="0.25">
      <c r="A55" s="42" t="str">
        <f t="shared" si="3"/>
        <v>MARIN Y RIA DE PONTEVEDRA</v>
      </c>
      <c r="B55" s="41">
        <f t="shared" si="4"/>
        <v>10034</v>
      </c>
      <c r="C55" s="41">
        <f t="shared" si="5"/>
        <v>16275</v>
      </c>
      <c r="D55" s="41">
        <f t="shared" si="6"/>
        <v>20</v>
      </c>
      <c r="E55" s="42" t="str">
        <f t="shared" si="2"/>
        <v>MALAGA</v>
      </c>
      <c r="F55" s="42">
        <f t="shared" ref="F55:F65" si="9">LOOKUP(E55,$A$38:$A$65,$B$38:$B$65)</f>
        <v>11568</v>
      </c>
      <c r="G55" s="42">
        <f t="shared" si="8"/>
        <v>14364</v>
      </c>
    </row>
    <row r="56" spans="1:7" x14ac:dyDescent="0.25">
      <c r="A56" s="42" t="str">
        <f t="shared" si="3"/>
        <v>MELILLA</v>
      </c>
      <c r="B56" s="41">
        <f t="shared" si="4"/>
        <v>45</v>
      </c>
      <c r="C56" s="41">
        <f t="shared" si="5"/>
        <v>6598</v>
      </c>
      <c r="D56" s="41">
        <f t="shared" si="6"/>
        <v>27</v>
      </c>
      <c r="E56" s="42" t="str">
        <f t="shared" si="2"/>
        <v>AVILES</v>
      </c>
      <c r="F56" s="42">
        <f t="shared" si="9"/>
        <v>11550</v>
      </c>
      <c r="G56" s="42">
        <f t="shared" si="8"/>
        <v>10685</v>
      </c>
    </row>
    <row r="57" spans="1:7" x14ac:dyDescent="0.25">
      <c r="A57" s="42" t="str">
        <f t="shared" si="3"/>
        <v>MOTRIL</v>
      </c>
      <c r="B57" s="41">
        <f t="shared" si="4"/>
        <v>3918</v>
      </c>
      <c r="C57" s="41">
        <f t="shared" si="5"/>
        <v>3290</v>
      </c>
      <c r="D57" s="41">
        <f t="shared" si="6"/>
        <v>25</v>
      </c>
      <c r="E57" s="42" t="str">
        <f t="shared" si="2"/>
        <v>MARIN Y RIA DE PONTEVEDRA</v>
      </c>
      <c r="F57" s="42">
        <f t="shared" si="9"/>
        <v>10034</v>
      </c>
      <c r="G57" s="42">
        <f t="shared" si="8"/>
        <v>16275</v>
      </c>
    </row>
    <row r="58" spans="1:7" x14ac:dyDescent="0.25">
      <c r="A58" s="42" t="str">
        <f t="shared" si="3"/>
        <v>PASAIA</v>
      </c>
      <c r="B58" s="41">
        <f t="shared" si="4"/>
        <v>8912</v>
      </c>
      <c r="C58" s="41">
        <f t="shared" si="5"/>
        <v>10302</v>
      </c>
      <c r="D58" s="41">
        <f t="shared" si="6"/>
        <v>21</v>
      </c>
      <c r="E58" s="42" t="str">
        <f t="shared" si="2"/>
        <v>PASAIA</v>
      </c>
      <c r="F58" s="42">
        <f t="shared" si="9"/>
        <v>8912</v>
      </c>
      <c r="G58" s="42">
        <f t="shared" si="8"/>
        <v>10302</v>
      </c>
    </row>
    <row r="59" spans="1:7" x14ac:dyDescent="0.25">
      <c r="A59" s="42" t="str">
        <f t="shared" si="3"/>
        <v>SANTA CRUZ DE TENERIFE</v>
      </c>
      <c r="B59" s="41">
        <f t="shared" si="4"/>
        <v>272955</v>
      </c>
      <c r="C59" s="41">
        <f t="shared" si="5"/>
        <v>247255</v>
      </c>
      <c r="D59" s="41">
        <f t="shared" si="6"/>
        <v>3</v>
      </c>
      <c r="E59" s="42" t="str">
        <f t="shared" si="2"/>
        <v>BALEARES</v>
      </c>
      <c r="F59" s="42">
        <f t="shared" si="9"/>
        <v>8396</v>
      </c>
      <c r="G59" s="42">
        <f t="shared" si="8"/>
        <v>13359</v>
      </c>
    </row>
    <row r="60" spans="1:7" x14ac:dyDescent="0.25">
      <c r="A60" s="42" t="str">
        <f t="shared" si="3"/>
        <v>SANTANDER</v>
      </c>
      <c r="B60" s="41">
        <f t="shared" si="4"/>
        <v>13159</v>
      </c>
      <c r="C60" s="41">
        <f t="shared" si="5"/>
        <v>16743</v>
      </c>
      <c r="D60" s="41">
        <f t="shared" si="6"/>
        <v>14</v>
      </c>
      <c r="E60" s="42" t="str">
        <f t="shared" si="2"/>
        <v>ALICANTE</v>
      </c>
      <c r="F60" s="42">
        <f t="shared" si="9"/>
        <v>7227</v>
      </c>
      <c r="G60" s="42">
        <f t="shared" si="8"/>
        <v>13576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7143</v>
      </c>
      <c r="G61" s="42">
        <f t="shared" si="8"/>
        <v>4053</v>
      </c>
    </row>
    <row r="62" spans="1:7" x14ac:dyDescent="0.25">
      <c r="A62" s="42" t="str">
        <f t="shared" si="3"/>
        <v>TARRAGONA</v>
      </c>
      <c r="B62" s="41">
        <f t="shared" si="4"/>
        <v>35927</v>
      </c>
      <c r="C62" s="41">
        <f t="shared" si="5"/>
        <v>48124</v>
      </c>
      <c r="D62" s="41">
        <f t="shared" si="6"/>
        <v>9</v>
      </c>
      <c r="E62" s="42" t="str">
        <f t="shared" si="2"/>
        <v>MOTRIL</v>
      </c>
      <c r="F62" s="42">
        <f t="shared" si="9"/>
        <v>3918</v>
      </c>
      <c r="G62" s="42">
        <f t="shared" si="8"/>
        <v>3290</v>
      </c>
    </row>
    <row r="63" spans="1:7" x14ac:dyDescent="0.25">
      <c r="A63" s="42" t="str">
        <f t="shared" si="3"/>
        <v>VALENCIA</v>
      </c>
      <c r="B63" s="41">
        <f t="shared" si="4"/>
        <v>70081</v>
      </c>
      <c r="C63" s="41">
        <f t="shared" si="5"/>
        <v>73802</v>
      </c>
      <c r="D63" s="41">
        <f t="shared" si="6"/>
        <v>7</v>
      </c>
      <c r="E63" s="42" t="str">
        <f t="shared" si="2"/>
        <v>VILAGARCIA</v>
      </c>
      <c r="F63" s="42">
        <f t="shared" si="9"/>
        <v>585</v>
      </c>
      <c r="G63" s="42">
        <f t="shared" si="8"/>
        <v>2454</v>
      </c>
    </row>
    <row r="64" spans="1:7" x14ac:dyDescent="0.25">
      <c r="A64" s="42" t="str">
        <f t="shared" si="3"/>
        <v>VIGO</v>
      </c>
      <c r="B64" s="41">
        <f t="shared" si="4"/>
        <v>94134</v>
      </c>
      <c r="C64" s="41">
        <f t="shared" si="5"/>
        <v>93997</v>
      </c>
      <c r="D64" s="41">
        <f t="shared" si="6"/>
        <v>6</v>
      </c>
      <c r="E64" s="42" t="str">
        <f t="shared" si="2"/>
        <v>MELILLA</v>
      </c>
      <c r="F64" s="42">
        <f t="shared" si="9"/>
        <v>45</v>
      </c>
      <c r="G64" s="42">
        <f t="shared" si="8"/>
        <v>6598</v>
      </c>
    </row>
    <row r="65" spans="1:7" x14ac:dyDescent="0.25">
      <c r="A65" s="42" t="str">
        <f t="shared" si="3"/>
        <v>VILAGARCIA</v>
      </c>
      <c r="B65" s="41">
        <f t="shared" si="4"/>
        <v>585</v>
      </c>
      <c r="C65" s="41">
        <f t="shared" si="5"/>
        <v>2454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39588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12885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6382</v>
      </c>
      <c r="C10" s="28">
        <v>0</v>
      </c>
      <c r="D10" s="28">
        <v>1978</v>
      </c>
      <c r="E10" s="28">
        <v>1978</v>
      </c>
      <c r="F10" s="13">
        <f t="shared" si="0"/>
        <v>0</v>
      </c>
      <c r="G10" s="1"/>
      <c r="H10" s="1"/>
      <c r="I10" s="1"/>
    </row>
    <row r="11" spans="1:12" x14ac:dyDescent="0.25">
      <c r="A11" s="8" t="s">
        <v>45</v>
      </c>
      <c r="B11" s="27">
        <v>3463914</v>
      </c>
      <c r="C11" s="27">
        <v>3535046</v>
      </c>
      <c r="D11" s="27">
        <v>9258387</v>
      </c>
      <c r="E11" s="27">
        <v>10306344</v>
      </c>
      <c r="F11" s="10">
        <f t="shared" si="0"/>
        <v>11.319001895254544</v>
      </c>
      <c r="G11" s="1"/>
      <c r="H11" s="1"/>
      <c r="I11" s="1"/>
    </row>
    <row r="12" spans="1:12" x14ac:dyDescent="0.25">
      <c r="A12" s="11" t="s">
        <v>46</v>
      </c>
      <c r="B12" s="28">
        <v>206048</v>
      </c>
      <c r="C12" s="28">
        <v>533</v>
      </c>
      <c r="D12" s="28">
        <v>307576</v>
      </c>
      <c r="E12" s="28">
        <v>27714</v>
      </c>
      <c r="F12" s="13">
        <f t="shared" si="0"/>
        <v>-90.989544047650014</v>
      </c>
      <c r="G12" s="1"/>
      <c r="H12" s="1"/>
      <c r="I12" s="1"/>
    </row>
    <row r="13" spans="1:12" x14ac:dyDescent="0.25">
      <c r="A13" s="8" t="s">
        <v>47</v>
      </c>
      <c r="B13" s="27">
        <v>877</v>
      </c>
      <c r="C13" s="27">
        <v>204</v>
      </c>
      <c r="D13" s="27">
        <v>4229</v>
      </c>
      <c r="E13" s="27">
        <v>2521</v>
      </c>
      <c r="F13" s="10">
        <f t="shared" si="0"/>
        <v>-40.387798533932369</v>
      </c>
      <c r="G13" s="1"/>
      <c r="H13" s="1"/>
      <c r="I13" s="1"/>
    </row>
    <row r="14" spans="1:12" x14ac:dyDescent="0.25">
      <c r="A14" s="11" t="s">
        <v>48</v>
      </c>
      <c r="B14" s="28">
        <v>1059754</v>
      </c>
      <c r="C14" s="28">
        <v>1093158</v>
      </c>
      <c r="D14" s="28">
        <v>2890375</v>
      </c>
      <c r="E14" s="28">
        <v>3078698</v>
      </c>
      <c r="F14" s="13">
        <f t="shared" si="0"/>
        <v>6.5155213423863643</v>
      </c>
      <c r="G14" s="1"/>
      <c r="H14" s="1"/>
      <c r="I14" s="1"/>
    </row>
    <row r="15" spans="1:12" x14ac:dyDescent="0.25">
      <c r="A15" s="8" t="s">
        <v>49</v>
      </c>
      <c r="B15" s="27">
        <v>42860</v>
      </c>
      <c r="C15" s="27">
        <v>35959</v>
      </c>
      <c r="D15" s="27">
        <v>182128</v>
      </c>
      <c r="E15" s="27">
        <v>124113</v>
      </c>
      <c r="F15" s="10">
        <f t="shared" si="0"/>
        <v>-31.853970833699378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64074</v>
      </c>
      <c r="D16" s="28">
        <v>0</v>
      </c>
      <c r="E16" s="28">
        <v>64074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7">
        <v>796</v>
      </c>
      <c r="C17" s="27">
        <v>4062</v>
      </c>
      <c r="D17" s="27">
        <v>1039</v>
      </c>
      <c r="E17" s="27">
        <v>8003</v>
      </c>
      <c r="F17" s="10">
        <f t="shared" si="0"/>
        <v>670.25986525505289</v>
      </c>
      <c r="G17" s="1"/>
      <c r="H17" s="1"/>
      <c r="I17" s="1"/>
    </row>
    <row r="18" spans="1:9" x14ac:dyDescent="0.25">
      <c r="A18" s="11" t="s">
        <v>52</v>
      </c>
      <c r="B18" s="28">
        <v>54833</v>
      </c>
      <c r="C18" s="28">
        <v>76126</v>
      </c>
      <c r="D18" s="28">
        <v>196933</v>
      </c>
      <c r="E18" s="28">
        <v>235183</v>
      </c>
      <c r="F18" s="13">
        <f t="shared" si="0"/>
        <v>19.422849395479687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10214</v>
      </c>
      <c r="C20" s="28">
        <v>44164</v>
      </c>
      <c r="D20" s="28">
        <v>41264</v>
      </c>
      <c r="E20" s="28">
        <v>182362</v>
      </c>
      <c r="F20" s="13">
        <f t="shared" si="0"/>
        <v>341.93970531213648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968413</v>
      </c>
      <c r="C22" s="28">
        <v>893739</v>
      </c>
      <c r="D22" s="28">
        <v>2556829</v>
      </c>
      <c r="E22" s="28">
        <v>2664952</v>
      </c>
      <c r="F22" s="13">
        <f t="shared" si="0"/>
        <v>4.228792774174579</v>
      </c>
      <c r="G22" s="1"/>
      <c r="H22" s="1"/>
      <c r="I22" s="1"/>
    </row>
    <row r="23" spans="1:9" x14ac:dyDescent="0.25">
      <c r="A23" s="8" t="s">
        <v>57</v>
      </c>
      <c r="B23" s="27">
        <v>87811</v>
      </c>
      <c r="C23" s="27">
        <v>220607</v>
      </c>
      <c r="D23" s="27">
        <v>388651</v>
      </c>
      <c r="E23" s="27">
        <v>975390</v>
      </c>
      <c r="F23" s="10">
        <f t="shared" si="0"/>
        <v>150.96809219582607</v>
      </c>
      <c r="G23" s="1"/>
      <c r="H23" s="1"/>
      <c r="I23" s="1"/>
    </row>
    <row r="24" spans="1:9" x14ac:dyDescent="0.25">
      <c r="A24" s="11" t="s">
        <v>58</v>
      </c>
      <c r="B24" s="28">
        <v>3</v>
      </c>
      <c r="C24" s="28">
        <v>52</v>
      </c>
      <c r="D24" s="28">
        <v>3</v>
      </c>
      <c r="E24" s="28">
        <v>16</v>
      </c>
      <c r="F24" s="13">
        <f t="shared" si="0"/>
        <v>433.33333333333337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1256</v>
      </c>
      <c r="D25" s="27">
        <v>0</v>
      </c>
      <c r="E25" s="27">
        <v>1256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0</v>
      </c>
      <c r="D26" s="28">
        <v>7</v>
      </c>
      <c r="E26" s="28">
        <v>7</v>
      </c>
      <c r="F26" s="13">
        <f t="shared" si="0"/>
        <v>0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32571</v>
      </c>
      <c r="C28" s="28">
        <v>19728</v>
      </c>
      <c r="D28" s="28">
        <v>115010</v>
      </c>
      <c r="E28" s="28">
        <v>52159</v>
      </c>
      <c r="F28" s="13">
        <f t="shared" si="0"/>
        <v>-54.648291452917135</v>
      </c>
      <c r="G28" s="1"/>
      <c r="H28" s="1"/>
      <c r="I28" s="1"/>
    </row>
    <row r="29" spans="1:9" x14ac:dyDescent="0.25">
      <c r="A29" s="8" t="s">
        <v>63</v>
      </c>
      <c r="B29" s="27">
        <v>600</v>
      </c>
      <c r="C29" s="27">
        <v>146</v>
      </c>
      <c r="D29" s="27">
        <v>1678</v>
      </c>
      <c r="E29" s="27">
        <v>898</v>
      </c>
      <c r="F29" s="10">
        <f t="shared" si="0"/>
        <v>-46.483909415971397</v>
      </c>
      <c r="G29" s="1"/>
      <c r="H29" s="1"/>
      <c r="I29" s="1"/>
    </row>
    <row r="30" spans="1:9" x14ac:dyDescent="0.25">
      <c r="A30" s="11" t="s">
        <v>64</v>
      </c>
      <c r="B30" s="28">
        <v>120</v>
      </c>
      <c r="C30" s="28">
        <v>0</v>
      </c>
      <c r="D30" s="28">
        <v>120</v>
      </c>
      <c r="E30" s="28">
        <v>120</v>
      </c>
      <c r="F30" s="17">
        <f t="shared" si="0"/>
        <v>0</v>
      </c>
      <c r="G30" s="1"/>
      <c r="H30" s="1"/>
      <c r="I30" s="1"/>
    </row>
    <row r="31" spans="1:9" x14ac:dyDescent="0.25">
      <c r="A31" s="8" t="s">
        <v>65</v>
      </c>
      <c r="B31" s="27">
        <v>232691</v>
      </c>
      <c r="C31" s="27">
        <v>444695</v>
      </c>
      <c r="D31" s="27">
        <v>956905</v>
      </c>
      <c r="E31" s="27">
        <v>1096863</v>
      </c>
      <c r="F31" s="10">
        <f t="shared" si="0"/>
        <v>14.626112309999428</v>
      </c>
      <c r="G31" s="1"/>
      <c r="H31" s="1"/>
      <c r="I31" s="1"/>
    </row>
    <row r="32" spans="1:9" x14ac:dyDescent="0.25">
      <c r="A32" s="11" t="s">
        <v>66</v>
      </c>
      <c r="B32" s="28">
        <v>1206913</v>
      </c>
      <c r="C32" s="28">
        <v>1492643</v>
      </c>
      <c r="D32" s="28">
        <v>3329644</v>
      </c>
      <c r="E32" s="28">
        <v>4458094</v>
      </c>
      <c r="F32" s="13">
        <f t="shared" si="0"/>
        <v>33.891010570499418</v>
      </c>
      <c r="G32" s="1"/>
      <c r="H32" s="1"/>
      <c r="I32" s="1"/>
    </row>
    <row r="33" spans="1:9" x14ac:dyDescent="0.25">
      <c r="A33" s="8" t="s">
        <v>67</v>
      </c>
      <c r="B33" s="27">
        <v>11190</v>
      </c>
      <c r="C33" s="27">
        <v>19213</v>
      </c>
      <c r="D33" s="27">
        <v>29222</v>
      </c>
      <c r="E33" s="27">
        <v>40473</v>
      </c>
      <c r="F33" s="10">
        <f t="shared" si="0"/>
        <v>38.501813702005336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0</v>
      </c>
      <c r="D34" s="28">
        <v>10003</v>
      </c>
      <c r="E34" s="28">
        <v>3525</v>
      </c>
      <c r="F34" s="13">
        <f t="shared" si="0"/>
        <v>-64.760571828451475</v>
      </c>
      <c r="G34" s="1"/>
      <c r="H34" s="1"/>
      <c r="I34" s="1"/>
    </row>
    <row r="35" spans="1:9" x14ac:dyDescent="0.25">
      <c r="A35" s="14" t="s">
        <v>69</v>
      </c>
      <c r="B35" s="15">
        <f>SUM(B7:B34)</f>
        <v>7385990</v>
      </c>
      <c r="C35" s="15">
        <f t="shared" ref="C35:E35" si="1">SUM(C7:C34)</f>
        <v>7945405</v>
      </c>
      <c r="D35" s="15">
        <f t="shared" si="1"/>
        <v>20271981</v>
      </c>
      <c r="E35" s="15">
        <f t="shared" si="1"/>
        <v>23337628</v>
      </c>
      <c r="F35" s="16">
        <f t="shared" si="0"/>
        <v>15.122582247881937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12885</v>
      </c>
      <c r="C38" s="41">
        <f>D7</f>
        <v>0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10306344</v>
      </c>
      <c r="G38" s="42">
        <f>LOOKUP(E38,$A$38:$A$65,$C$38:$C$65)</f>
        <v>9258387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4458094</v>
      </c>
      <c r="G39" s="42">
        <f t="shared" ref="G39:G65" si="8">LOOKUP(E39,$A$38:$A$65,$C$38:$C$65)</f>
        <v>3329644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3078698</v>
      </c>
      <c r="G40" s="42">
        <f t="shared" si="8"/>
        <v>2890375</v>
      </c>
    </row>
    <row r="41" spans="1:9" x14ac:dyDescent="0.25">
      <c r="A41" s="42" t="str">
        <f t="shared" si="3"/>
        <v>AVILES</v>
      </c>
      <c r="B41" s="41">
        <f t="shared" si="4"/>
        <v>1978</v>
      </c>
      <c r="C41" s="41">
        <f t="shared" si="5"/>
        <v>1978</v>
      </c>
      <c r="D41" s="41">
        <f t="shared" si="6"/>
        <v>18</v>
      </c>
      <c r="E41" s="42" t="str">
        <f t="shared" si="2"/>
        <v>LAS PALMAS</v>
      </c>
      <c r="F41" s="42">
        <f t="shared" si="7"/>
        <v>2664952</v>
      </c>
      <c r="G41" s="42">
        <f t="shared" si="8"/>
        <v>2556829</v>
      </c>
    </row>
    <row r="42" spans="1:9" x14ac:dyDescent="0.25">
      <c r="A42" s="42" t="str">
        <f t="shared" si="3"/>
        <v>BAHIA DE ALGECIRAS</v>
      </c>
      <c r="B42" s="41">
        <f t="shared" si="4"/>
        <v>10306344</v>
      </c>
      <c r="C42" s="41">
        <f t="shared" si="5"/>
        <v>9258387</v>
      </c>
      <c r="D42" s="41">
        <f t="shared" si="6"/>
        <v>1</v>
      </c>
      <c r="E42" s="42" t="str">
        <f t="shared" si="2"/>
        <v>TARRAGONA</v>
      </c>
      <c r="F42" s="42">
        <f t="shared" si="7"/>
        <v>1096863</v>
      </c>
      <c r="G42" s="42">
        <f t="shared" si="8"/>
        <v>956905</v>
      </c>
    </row>
    <row r="43" spans="1:9" x14ac:dyDescent="0.25">
      <c r="A43" s="42" t="str">
        <f t="shared" si="3"/>
        <v>BAHIA DE CADIZ</v>
      </c>
      <c r="B43" s="41">
        <f t="shared" si="4"/>
        <v>27714</v>
      </c>
      <c r="C43" s="41">
        <f t="shared" si="5"/>
        <v>307576</v>
      </c>
      <c r="D43" s="41">
        <f t="shared" si="6"/>
        <v>13</v>
      </c>
      <c r="E43" s="42" t="str">
        <f t="shared" si="2"/>
        <v>MALAGA</v>
      </c>
      <c r="F43" s="42">
        <f t="shared" si="7"/>
        <v>975390</v>
      </c>
      <c r="G43" s="42">
        <f t="shared" si="8"/>
        <v>388651</v>
      </c>
    </row>
    <row r="44" spans="1:9" x14ac:dyDescent="0.25">
      <c r="A44" s="42" t="str">
        <f t="shared" si="3"/>
        <v>BALEARES</v>
      </c>
      <c r="B44" s="41">
        <f t="shared" si="4"/>
        <v>2521</v>
      </c>
      <c r="C44" s="41">
        <f t="shared" si="5"/>
        <v>4229</v>
      </c>
      <c r="D44" s="41">
        <f t="shared" si="6"/>
        <v>17</v>
      </c>
      <c r="E44" s="42" t="str">
        <f t="shared" si="2"/>
        <v>CEUTA</v>
      </c>
      <c r="F44" s="42">
        <f t="shared" si="7"/>
        <v>235183</v>
      </c>
      <c r="G44" s="42">
        <f t="shared" si="8"/>
        <v>196933</v>
      </c>
    </row>
    <row r="45" spans="1:9" x14ac:dyDescent="0.25">
      <c r="A45" s="42" t="str">
        <f t="shared" si="3"/>
        <v>BARCELONA</v>
      </c>
      <c r="B45" s="41">
        <f t="shared" si="4"/>
        <v>3078698</v>
      </c>
      <c r="C45" s="41">
        <f t="shared" si="5"/>
        <v>2890375</v>
      </c>
      <c r="D45" s="41">
        <f t="shared" si="6"/>
        <v>3</v>
      </c>
      <c r="E45" s="42" t="str">
        <f t="shared" si="2"/>
        <v>GIJON</v>
      </c>
      <c r="F45" s="42">
        <f t="shared" si="7"/>
        <v>182362</v>
      </c>
      <c r="G45" s="42">
        <f t="shared" si="8"/>
        <v>41264</v>
      </c>
    </row>
    <row r="46" spans="1:9" x14ac:dyDescent="0.25">
      <c r="A46" s="42" t="str">
        <f t="shared" si="3"/>
        <v>BILBAO</v>
      </c>
      <c r="B46" s="41">
        <f t="shared" si="4"/>
        <v>124113</v>
      </c>
      <c r="C46" s="41">
        <f t="shared" si="5"/>
        <v>182128</v>
      </c>
      <c r="D46" s="41">
        <f t="shared" si="6"/>
        <v>9</v>
      </c>
      <c r="E46" s="42" t="str">
        <f t="shared" si="2"/>
        <v>BILBAO</v>
      </c>
      <c r="F46" s="42">
        <f t="shared" si="7"/>
        <v>124113</v>
      </c>
      <c r="G46" s="42">
        <f t="shared" si="8"/>
        <v>182128</v>
      </c>
    </row>
    <row r="47" spans="1:9" x14ac:dyDescent="0.25">
      <c r="A47" s="42" t="str">
        <f t="shared" si="3"/>
        <v>CARTAGENA</v>
      </c>
      <c r="B47" s="41">
        <f t="shared" si="4"/>
        <v>64074</v>
      </c>
      <c r="C47" s="41">
        <f t="shared" si="5"/>
        <v>0</v>
      </c>
      <c r="D47" s="41">
        <f t="shared" si="6"/>
        <v>10</v>
      </c>
      <c r="E47" s="42" t="str">
        <f t="shared" si="2"/>
        <v>CARTAGENA</v>
      </c>
      <c r="F47" s="42">
        <f t="shared" si="7"/>
        <v>64074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8003</v>
      </c>
      <c r="C48" s="41">
        <f t="shared" si="5"/>
        <v>1039</v>
      </c>
      <c r="D48" s="41">
        <f t="shared" si="6"/>
        <v>15</v>
      </c>
      <c r="E48" s="42" t="str">
        <f t="shared" si="2"/>
        <v>SANTA CRUZ DE TENERIFE</v>
      </c>
      <c r="F48" s="42">
        <f t="shared" si="7"/>
        <v>52159</v>
      </c>
      <c r="G48" s="42">
        <f t="shared" si="8"/>
        <v>115010</v>
      </c>
    </row>
    <row r="49" spans="1:7" x14ac:dyDescent="0.25">
      <c r="A49" s="42" t="str">
        <f t="shared" si="3"/>
        <v>CEUTA</v>
      </c>
      <c r="B49" s="41">
        <f t="shared" si="4"/>
        <v>235183</v>
      </c>
      <c r="C49" s="41">
        <f t="shared" si="5"/>
        <v>196933</v>
      </c>
      <c r="D49" s="41">
        <f t="shared" si="6"/>
        <v>7</v>
      </c>
      <c r="E49" s="42" t="str">
        <f t="shared" si="2"/>
        <v>VIGO</v>
      </c>
      <c r="F49" s="42">
        <f t="shared" si="7"/>
        <v>40473</v>
      </c>
      <c r="G49" s="42">
        <f t="shared" si="8"/>
        <v>29222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27714</v>
      </c>
      <c r="G50" s="42">
        <f t="shared" si="8"/>
        <v>307576</v>
      </c>
    </row>
    <row r="51" spans="1:7" x14ac:dyDescent="0.25">
      <c r="A51" s="42" t="str">
        <f t="shared" si="3"/>
        <v>GIJON</v>
      </c>
      <c r="B51" s="41">
        <f t="shared" si="4"/>
        <v>182362</v>
      </c>
      <c r="C51" s="41">
        <f t="shared" si="5"/>
        <v>41264</v>
      </c>
      <c r="D51" s="41">
        <f t="shared" si="6"/>
        <v>8</v>
      </c>
      <c r="E51" s="42" t="str">
        <f t="shared" si="2"/>
        <v>A CORUÑA</v>
      </c>
      <c r="F51" s="42">
        <f t="shared" si="7"/>
        <v>12885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CASTELLON</v>
      </c>
      <c r="F52" s="42">
        <f t="shared" si="7"/>
        <v>8003</v>
      </c>
      <c r="G52" s="42">
        <f t="shared" si="8"/>
        <v>1039</v>
      </c>
    </row>
    <row r="53" spans="1:7" x14ac:dyDescent="0.25">
      <c r="A53" s="42" t="str">
        <f t="shared" si="3"/>
        <v>LAS PALMAS</v>
      </c>
      <c r="B53" s="41">
        <f t="shared" si="4"/>
        <v>2664952</v>
      </c>
      <c r="C53" s="41">
        <f t="shared" si="5"/>
        <v>2556829</v>
      </c>
      <c r="D53" s="41">
        <f t="shared" si="6"/>
        <v>4</v>
      </c>
      <c r="E53" s="42" t="str">
        <f t="shared" si="2"/>
        <v>VILAGARCIA</v>
      </c>
      <c r="F53" s="42">
        <f t="shared" si="7"/>
        <v>3525</v>
      </c>
      <c r="G53" s="42">
        <f t="shared" si="8"/>
        <v>10003</v>
      </c>
    </row>
    <row r="54" spans="1:7" x14ac:dyDescent="0.25">
      <c r="A54" s="42" t="str">
        <f t="shared" si="3"/>
        <v>MALAGA</v>
      </c>
      <c r="B54" s="41">
        <f t="shared" si="4"/>
        <v>975390</v>
      </c>
      <c r="C54" s="41">
        <f t="shared" si="5"/>
        <v>388651</v>
      </c>
      <c r="D54" s="41">
        <f t="shared" si="6"/>
        <v>6</v>
      </c>
      <c r="E54" s="42" t="str">
        <f t="shared" si="2"/>
        <v>BALEARES</v>
      </c>
      <c r="F54" s="42">
        <f t="shared" si="7"/>
        <v>2521</v>
      </c>
      <c r="G54" s="42">
        <f t="shared" si="8"/>
        <v>4229</v>
      </c>
    </row>
    <row r="55" spans="1:7" x14ac:dyDescent="0.25">
      <c r="A55" s="42" t="str">
        <f t="shared" si="3"/>
        <v>MARIN Y RIA DE PONTEVEDRA</v>
      </c>
      <c r="B55" s="41">
        <f t="shared" si="4"/>
        <v>16</v>
      </c>
      <c r="C55" s="41">
        <f t="shared" si="5"/>
        <v>3</v>
      </c>
      <c r="D55" s="41">
        <f t="shared" si="6"/>
        <v>22</v>
      </c>
      <c r="E55" s="42" t="str">
        <f t="shared" si="2"/>
        <v>AVILES</v>
      </c>
      <c r="F55" s="42">
        <f t="shared" ref="F55:F65" si="9">LOOKUP(E55,$A$38:$A$65,$B$38:$B$65)</f>
        <v>1978</v>
      </c>
      <c r="G55" s="42">
        <f t="shared" si="8"/>
        <v>1978</v>
      </c>
    </row>
    <row r="56" spans="1:7" x14ac:dyDescent="0.25">
      <c r="A56" s="42" t="str">
        <f t="shared" si="3"/>
        <v>MELILLA</v>
      </c>
      <c r="B56" s="41">
        <f t="shared" si="4"/>
        <v>1256</v>
      </c>
      <c r="C56" s="41">
        <f t="shared" si="5"/>
        <v>0</v>
      </c>
      <c r="D56" s="41">
        <f t="shared" si="6"/>
        <v>19</v>
      </c>
      <c r="E56" s="42" t="str">
        <f t="shared" si="2"/>
        <v>MELILLA</v>
      </c>
      <c r="F56" s="42">
        <f t="shared" si="9"/>
        <v>1256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7</v>
      </c>
      <c r="C57" s="41">
        <f t="shared" si="5"/>
        <v>7</v>
      </c>
      <c r="D57" s="41">
        <f t="shared" si="6"/>
        <v>23</v>
      </c>
      <c r="E57" s="42" t="str">
        <f t="shared" si="2"/>
        <v>SANTANDER</v>
      </c>
      <c r="F57" s="42">
        <f t="shared" si="9"/>
        <v>898</v>
      </c>
      <c r="G57" s="42">
        <f t="shared" si="8"/>
        <v>1678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SEVILLA</v>
      </c>
      <c r="F58" s="42">
        <f t="shared" si="9"/>
        <v>120</v>
      </c>
      <c r="G58" s="42">
        <f t="shared" si="8"/>
        <v>120</v>
      </c>
    </row>
    <row r="59" spans="1:7" x14ac:dyDescent="0.25">
      <c r="A59" s="42" t="str">
        <f t="shared" si="3"/>
        <v>SANTA CRUZ DE TENERIFE</v>
      </c>
      <c r="B59" s="41">
        <f t="shared" si="4"/>
        <v>52159</v>
      </c>
      <c r="C59" s="41">
        <f t="shared" si="5"/>
        <v>115010</v>
      </c>
      <c r="D59" s="41">
        <f t="shared" si="6"/>
        <v>11</v>
      </c>
      <c r="E59" s="42" t="str">
        <f t="shared" si="2"/>
        <v>MARIN Y RIA DE PONTEVEDRA</v>
      </c>
      <c r="F59" s="42">
        <f t="shared" si="9"/>
        <v>16</v>
      </c>
      <c r="G59" s="42">
        <f t="shared" si="8"/>
        <v>3</v>
      </c>
    </row>
    <row r="60" spans="1:7" x14ac:dyDescent="0.25">
      <c r="A60" s="42" t="str">
        <f t="shared" si="3"/>
        <v>SANTANDER</v>
      </c>
      <c r="B60" s="41">
        <f t="shared" si="4"/>
        <v>898</v>
      </c>
      <c r="C60" s="41">
        <f t="shared" si="5"/>
        <v>1678</v>
      </c>
      <c r="D60" s="41">
        <f t="shared" si="6"/>
        <v>20</v>
      </c>
      <c r="E60" s="42" t="str">
        <f t="shared" si="2"/>
        <v>MOTRIL</v>
      </c>
      <c r="F60" s="42">
        <f t="shared" si="9"/>
        <v>7</v>
      </c>
      <c r="G60" s="42">
        <f t="shared" si="8"/>
        <v>7</v>
      </c>
    </row>
    <row r="61" spans="1:7" x14ac:dyDescent="0.25">
      <c r="A61" s="42" t="str">
        <f t="shared" si="3"/>
        <v>SEVILLA</v>
      </c>
      <c r="B61" s="41">
        <f t="shared" si="4"/>
        <v>120</v>
      </c>
      <c r="C61" s="41">
        <f t="shared" si="5"/>
        <v>120</v>
      </c>
      <c r="D61" s="41">
        <f t="shared" si="6"/>
        <v>21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1096863</v>
      </c>
      <c r="C62" s="41">
        <f t="shared" si="5"/>
        <v>956905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4458094</v>
      </c>
      <c r="C63" s="41">
        <f t="shared" si="5"/>
        <v>3329644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40473</v>
      </c>
      <c r="C64" s="41">
        <f t="shared" si="5"/>
        <v>29222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3525</v>
      </c>
      <c r="C65" s="41">
        <f t="shared" si="5"/>
        <v>10003</v>
      </c>
      <c r="D65" s="41">
        <f t="shared" si="6"/>
        <v>16</v>
      </c>
      <c r="E65" s="42" t="str">
        <f t="shared" si="2"/>
        <v>ALICANTE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39588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3434557</v>
      </c>
      <c r="C11" s="29">
        <v>3534516</v>
      </c>
      <c r="D11" s="29">
        <v>9219590</v>
      </c>
      <c r="E11" s="29">
        <v>10296329</v>
      </c>
      <c r="F11" s="10">
        <f t="shared" si="0"/>
        <v>11.678816520040485</v>
      </c>
      <c r="G11" s="1"/>
      <c r="H11" s="1"/>
      <c r="I11" s="1"/>
    </row>
    <row r="12" spans="1:12" x14ac:dyDescent="0.25">
      <c r="A12" s="11" t="s">
        <v>46</v>
      </c>
      <c r="B12" s="30">
        <v>62</v>
      </c>
      <c r="C12" s="30">
        <v>204</v>
      </c>
      <c r="D12" s="30">
        <v>4177</v>
      </c>
      <c r="E12" s="30">
        <v>1338</v>
      </c>
      <c r="F12" s="13">
        <f t="shared" si="0"/>
        <v>-67.967440746947574</v>
      </c>
      <c r="G12" s="1"/>
      <c r="H12" s="1"/>
      <c r="I12" s="1"/>
    </row>
    <row r="13" spans="1:12" x14ac:dyDescent="0.25">
      <c r="A13" s="8" t="s">
        <v>47</v>
      </c>
      <c r="B13" s="29">
        <v>76</v>
      </c>
      <c r="C13" s="29">
        <v>10</v>
      </c>
      <c r="D13" s="29">
        <v>605</v>
      </c>
      <c r="E13" s="29">
        <v>138</v>
      </c>
      <c r="F13" s="10">
        <f t="shared" si="0"/>
        <v>-77.190082644628092</v>
      </c>
      <c r="G13" s="1"/>
      <c r="H13" s="1"/>
      <c r="I13" s="1"/>
    </row>
    <row r="14" spans="1:12" x14ac:dyDescent="0.25">
      <c r="A14" s="11" t="s">
        <v>48</v>
      </c>
      <c r="B14" s="30">
        <v>1043419</v>
      </c>
      <c r="C14" s="30">
        <v>1065834</v>
      </c>
      <c r="D14" s="30">
        <v>2830815</v>
      </c>
      <c r="E14" s="30">
        <v>2963475</v>
      </c>
      <c r="F14" s="13">
        <f t="shared" si="0"/>
        <v>4.6862829255885714</v>
      </c>
      <c r="G14" s="1"/>
      <c r="H14" s="1"/>
      <c r="I14" s="1"/>
    </row>
    <row r="15" spans="1:12" x14ac:dyDescent="0.25">
      <c r="A15" s="8" t="s">
        <v>49</v>
      </c>
      <c r="B15" s="29">
        <v>14665</v>
      </c>
      <c r="C15" s="29">
        <v>13765</v>
      </c>
      <c r="D15" s="29">
        <v>30572</v>
      </c>
      <c r="E15" s="29">
        <v>38490</v>
      </c>
      <c r="F15" s="10">
        <f t="shared" si="0"/>
        <v>25.899515896899118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1080</v>
      </c>
      <c r="D16" s="30">
        <v>0</v>
      </c>
      <c r="E16" s="30">
        <v>1080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796</v>
      </c>
      <c r="C17" s="29">
        <v>4062</v>
      </c>
      <c r="D17" s="29">
        <v>1039</v>
      </c>
      <c r="E17" s="29">
        <v>4979</v>
      </c>
      <c r="F17" s="10">
        <f t="shared" si="0"/>
        <v>379.21077959576513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736</v>
      </c>
      <c r="D20" s="30">
        <v>0</v>
      </c>
      <c r="E20" s="30">
        <v>736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959570</v>
      </c>
      <c r="C22" s="30">
        <v>884799</v>
      </c>
      <c r="D22" s="30">
        <v>2530900</v>
      </c>
      <c r="E22" s="30">
        <v>2623784</v>
      </c>
      <c r="F22" s="13">
        <f t="shared" si="0"/>
        <v>3.6699988146509099</v>
      </c>
      <c r="G22" s="1"/>
      <c r="H22" s="1"/>
      <c r="I22" s="1"/>
    </row>
    <row r="23" spans="1:9" x14ac:dyDescent="0.25">
      <c r="A23" s="8" t="s">
        <v>57</v>
      </c>
      <c r="B23" s="29">
        <v>87811</v>
      </c>
      <c r="C23" s="29">
        <v>219828</v>
      </c>
      <c r="D23" s="29">
        <v>388651</v>
      </c>
      <c r="E23" s="29">
        <v>973832</v>
      </c>
      <c r="F23" s="10">
        <f t="shared" si="0"/>
        <v>150.56721840417239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0</v>
      </c>
      <c r="D24" s="30">
        <v>0</v>
      </c>
      <c r="E24" s="30">
        <v>16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1256</v>
      </c>
      <c r="D25" s="29">
        <v>0</v>
      </c>
      <c r="E25" s="29">
        <v>1256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5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29369</v>
      </c>
      <c r="C28" s="30">
        <v>16640</v>
      </c>
      <c r="D28" s="30">
        <v>103753</v>
      </c>
      <c r="E28" s="30">
        <v>38765</v>
      </c>
      <c r="F28" s="13">
        <f t="shared" si="0"/>
        <v>-62.637224947712355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120</v>
      </c>
      <c r="C30" s="30">
        <v>0</v>
      </c>
      <c r="D30" s="30">
        <v>120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9">
        <v>449</v>
      </c>
      <c r="C31" s="29">
        <v>25</v>
      </c>
      <c r="D31" s="29">
        <v>507</v>
      </c>
      <c r="E31" s="29">
        <v>80</v>
      </c>
      <c r="F31" s="10">
        <f t="shared" si="0"/>
        <v>-84.220907297830379</v>
      </c>
      <c r="G31" s="1"/>
      <c r="H31" s="1"/>
      <c r="I31" s="1"/>
    </row>
    <row r="32" spans="1:9" x14ac:dyDescent="0.25">
      <c r="A32" s="11" t="s">
        <v>66</v>
      </c>
      <c r="B32" s="30">
        <v>1204643</v>
      </c>
      <c r="C32" s="30">
        <v>1484271</v>
      </c>
      <c r="D32" s="30">
        <v>3317431</v>
      </c>
      <c r="E32" s="30">
        <v>4445229</v>
      </c>
      <c r="F32" s="13">
        <f t="shared" si="0"/>
        <v>33.996125315040473</v>
      </c>
      <c r="G32" s="1"/>
      <c r="H32" s="1"/>
      <c r="I32" s="1"/>
    </row>
    <row r="33" spans="1:9" x14ac:dyDescent="0.25">
      <c r="A33" s="8" t="s">
        <v>67</v>
      </c>
      <c r="B33" s="29">
        <v>1887</v>
      </c>
      <c r="C33" s="29">
        <v>2953</v>
      </c>
      <c r="D33" s="29">
        <v>8350</v>
      </c>
      <c r="E33" s="29">
        <v>8465</v>
      </c>
      <c r="F33" s="10">
        <f t="shared" si="0"/>
        <v>1.3772455089820426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6777424</v>
      </c>
      <c r="C35" s="15">
        <f t="shared" ref="C35:E35" si="1">SUM(C7:C34)</f>
        <v>7229979</v>
      </c>
      <c r="D35" s="15">
        <f t="shared" si="1"/>
        <v>18436515</v>
      </c>
      <c r="E35" s="15">
        <f t="shared" si="1"/>
        <v>21397992</v>
      </c>
      <c r="F35" s="16">
        <f t="shared" si="0"/>
        <v>16.063106286627374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10296329</v>
      </c>
      <c r="G38" s="42">
        <f>LOOKUP(E38,$A$38:$A$65,$C$38:$C$65)</f>
        <v>9219590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4445229</v>
      </c>
      <c r="G39" s="42">
        <f t="shared" ref="G39:G65" si="8">LOOKUP(E39,$A$38:$A$65,$C$38:$C$65)</f>
        <v>3317431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2963475</v>
      </c>
      <c r="G40" s="42">
        <f t="shared" si="8"/>
        <v>2830815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2623784</v>
      </c>
      <c r="G41" s="42">
        <f t="shared" si="8"/>
        <v>2530900</v>
      </c>
    </row>
    <row r="42" spans="1:9" x14ac:dyDescent="0.25">
      <c r="A42" s="42" t="str">
        <f t="shared" si="3"/>
        <v>BAHIA DE ALGECIRAS</v>
      </c>
      <c r="B42" s="41">
        <f t="shared" si="4"/>
        <v>10296329</v>
      </c>
      <c r="C42" s="41">
        <f t="shared" si="5"/>
        <v>9219590</v>
      </c>
      <c r="D42" s="41">
        <f t="shared" si="6"/>
        <v>1</v>
      </c>
      <c r="E42" s="42" t="str">
        <f t="shared" si="2"/>
        <v>MALAGA</v>
      </c>
      <c r="F42" s="42">
        <f t="shared" si="7"/>
        <v>973832</v>
      </c>
      <c r="G42" s="42">
        <f t="shared" si="8"/>
        <v>388651</v>
      </c>
    </row>
    <row r="43" spans="1:9" x14ac:dyDescent="0.25">
      <c r="A43" s="42" t="str">
        <f t="shared" si="3"/>
        <v>BAHIA DE CADIZ</v>
      </c>
      <c r="B43" s="41">
        <f t="shared" si="4"/>
        <v>1338</v>
      </c>
      <c r="C43" s="41">
        <f t="shared" si="5"/>
        <v>4177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38765</v>
      </c>
      <c r="G43" s="42">
        <f t="shared" si="8"/>
        <v>103753</v>
      </c>
    </row>
    <row r="44" spans="1:9" x14ac:dyDescent="0.25">
      <c r="A44" s="42" t="str">
        <f t="shared" si="3"/>
        <v>BALEARES</v>
      </c>
      <c r="B44" s="41">
        <f t="shared" si="4"/>
        <v>138</v>
      </c>
      <c r="C44" s="41">
        <f t="shared" si="5"/>
        <v>605</v>
      </c>
      <c r="D44" s="41">
        <f t="shared" si="6"/>
        <v>14</v>
      </c>
      <c r="E44" s="42" t="str">
        <f t="shared" si="2"/>
        <v>BILBAO</v>
      </c>
      <c r="F44" s="42">
        <f t="shared" si="7"/>
        <v>38490</v>
      </c>
      <c r="G44" s="42">
        <f t="shared" si="8"/>
        <v>30572</v>
      </c>
    </row>
    <row r="45" spans="1:9" x14ac:dyDescent="0.25">
      <c r="A45" s="42" t="str">
        <f t="shared" si="3"/>
        <v>BARCELONA</v>
      </c>
      <c r="B45" s="41">
        <f t="shared" si="4"/>
        <v>2963475</v>
      </c>
      <c r="C45" s="41">
        <f t="shared" si="5"/>
        <v>2830815</v>
      </c>
      <c r="D45" s="41">
        <f t="shared" si="6"/>
        <v>3</v>
      </c>
      <c r="E45" s="42" t="str">
        <f t="shared" si="2"/>
        <v>VIGO</v>
      </c>
      <c r="F45" s="42">
        <f t="shared" si="7"/>
        <v>8465</v>
      </c>
      <c r="G45" s="42">
        <f t="shared" si="8"/>
        <v>8350</v>
      </c>
    </row>
    <row r="46" spans="1:9" x14ac:dyDescent="0.25">
      <c r="A46" s="42" t="str">
        <f t="shared" si="3"/>
        <v>BILBAO</v>
      </c>
      <c r="B46" s="41">
        <f t="shared" si="4"/>
        <v>38490</v>
      </c>
      <c r="C46" s="41">
        <f t="shared" si="5"/>
        <v>30572</v>
      </c>
      <c r="D46" s="41">
        <f t="shared" si="6"/>
        <v>7</v>
      </c>
      <c r="E46" s="42" t="str">
        <f t="shared" si="2"/>
        <v>CASTELLON</v>
      </c>
      <c r="F46" s="42">
        <f t="shared" si="7"/>
        <v>4979</v>
      </c>
      <c r="G46" s="42">
        <f t="shared" si="8"/>
        <v>1039</v>
      </c>
    </row>
    <row r="47" spans="1:9" x14ac:dyDescent="0.25">
      <c r="A47" s="42" t="str">
        <f t="shared" si="3"/>
        <v>CARTAGENA</v>
      </c>
      <c r="B47" s="41">
        <f t="shared" si="4"/>
        <v>1080</v>
      </c>
      <c r="C47" s="41">
        <f t="shared" si="5"/>
        <v>0</v>
      </c>
      <c r="D47" s="41">
        <f t="shared" si="6"/>
        <v>12</v>
      </c>
      <c r="E47" s="42" t="str">
        <f t="shared" si="2"/>
        <v>BAHIA DE CADIZ</v>
      </c>
      <c r="F47" s="42">
        <f t="shared" si="7"/>
        <v>1338</v>
      </c>
      <c r="G47" s="42">
        <f t="shared" si="8"/>
        <v>4177</v>
      </c>
    </row>
    <row r="48" spans="1:9" x14ac:dyDescent="0.25">
      <c r="A48" s="42" t="str">
        <f t="shared" si="3"/>
        <v>CASTELLON</v>
      </c>
      <c r="B48" s="41">
        <f t="shared" si="4"/>
        <v>4979</v>
      </c>
      <c r="C48" s="41">
        <f t="shared" si="5"/>
        <v>1039</v>
      </c>
      <c r="D48" s="41">
        <f t="shared" si="6"/>
        <v>9</v>
      </c>
      <c r="E48" s="42" t="str">
        <f t="shared" si="2"/>
        <v>MELILLA</v>
      </c>
      <c r="F48" s="42">
        <f t="shared" si="7"/>
        <v>1256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CARTAGENA</v>
      </c>
      <c r="F49" s="42">
        <f t="shared" si="7"/>
        <v>1080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GIJON</v>
      </c>
      <c r="F50" s="42">
        <f t="shared" si="7"/>
        <v>736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736</v>
      </c>
      <c r="C51" s="41">
        <f t="shared" si="5"/>
        <v>0</v>
      </c>
      <c r="D51" s="41">
        <f t="shared" si="6"/>
        <v>13</v>
      </c>
      <c r="E51" s="42" t="str">
        <f t="shared" si="2"/>
        <v>BALEARES</v>
      </c>
      <c r="F51" s="42">
        <f t="shared" si="7"/>
        <v>138</v>
      </c>
      <c r="G51" s="42">
        <f t="shared" si="8"/>
        <v>605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80</v>
      </c>
      <c r="G52" s="42">
        <f t="shared" si="8"/>
        <v>507</v>
      </c>
    </row>
    <row r="53" spans="1:7" x14ac:dyDescent="0.25">
      <c r="A53" s="42" t="str">
        <f t="shared" si="3"/>
        <v>LAS PALMAS</v>
      </c>
      <c r="B53" s="41">
        <f t="shared" si="4"/>
        <v>2623784</v>
      </c>
      <c r="C53" s="41">
        <f t="shared" si="5"/>
        <v>2530900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16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973832</v>
      </c>
      <c r="C54" s="41">
        <f t="shared" si="5"/>
        <v>388651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16</v>
      </c>
      <c r="C55" s="41">
        <f t="shared" si="5"/>
        <v>0</v>
      </c>
      <c r="D55" s="41">
        <f t="shared" si="6"/>
        <v>16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1256</v>
      </c>
      <c r="C56" s="41">
        <f t="shared" si="5"/>
        <v>0</v>
      </c>
      <c r="D56" s="41">
        <f t="shared" si="6"/>
        <v>11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5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38765</v>
      </c>
      <c r="C59" s="41">
        <f t="shared" si="5"/>
        <v>103753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120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80</v>
      </c>
      <c r="C62" s="41">
        <f t="shared" si="5"/>
        <v>507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4445229</v>
      </c>
      <c r="C63" s="41">
        <f t="shared" si="5"/>
        <v>3317431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8465</v>
      </c>
      <c r="C64" s="41">
        <f t="shared" si="5"/>
        <v>8350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39588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1">
        <v>4706</v>
      </c>
      <c r="C7" s="31">
        <v>10465</v>
      </c>
      <c r="D7" s="31">
        <v>22311</v>
      </c>
      <c r="E7" s="31">
        <v>32887</v>
      </c>
      <c r="F7" s="10">
        <f>((E7*100)/D7)-100</f>
        <v>47.402626507104117</v>
      </c>
      <c r="G7" s="1"/>
      <c r="H7" s="1"/>
      <c r="I7" s="1"/>
    </row>
    <row r="8" spans="1:12" x14ac:dyDescent="0.25">
      <c r="A8" s="11" t="s">
        <v>42</v>
      </c>
      <c r="B8" s="32">
        <v>110380</v>
      </c>
      <c r="C8" s="32">
        <v>102171</v>
      </c>
      <c r="D8" s="32">
        <v>343313</v>
      </c>
      <c r="E8" s="32">
        <v>270251</v>
      </c>
      <c r="F8" s="13">
        <f t="shared" ref="F8:F35" si="0">((E8*100)/D8)-100</f>
        <v>-21.281454532744178</v>
      </c>
      <c r="G8" s="1"/>
      <c r="H8" s="1"/>
      <c r="I8" s="1"/>
    </row>
    <row r="9" spans="1:12" x14ac:dyDescent="0.25">
      <c r="A9" s="8" t="s">
        <v>43</v>
      </c>
      <c r="B9" s="31">
        <v>20</v>
      </c>
      <c r="C9" s="31">
        <v>10</v>
      </c>
      <c r="D9" s="31">
        <v>63</v>
      </c>
      <c r="E9" s="31">
        <v>41</v>
      </c>
      <c r="F9" s="10">
        <f t="shared" si="0"/>
        <v>-34.920634920634924</v>
      </c>
      <c r="G9" s="1"/>
      <c r="H9" s="1"/>
      <c r="I9" s="1"/>
    </row>
    <row r="10" spans="1:12" x14ac:dyDescent="0.25">
      <c r="A10" s="11" t="s">
        <v>44</v>
      </c>
      <c r="B10" s="32">
        <v>6889</v>
      </c>
      <c r="C10" s="32">
        <v>4858</v>
      </c>
      <c r="D10" s="32">
        <v>16296</v>
      </c>
      <c r="E10" s="32">
        <v>17665</v>
      </c>
      <c r="F10" s="17">
        <f t="shared" si="0"/>
        <v>8.4008345606283683</v>
      </c>
      <c r="G10" s="1"/>
      <c r="H10" s="1"/>
      <c r="I10" s="1"/>
    </row>
    <row r="11" spans="1:12" x14ac:dyDescent="0.25">
      <c r="A11" s="8" t="s">
        <v>45</v>
      </c>
      <c r="B11" s="31">
        <v>3637725</v>
      </c>
      <c r="C11" s="31">
        <v>3681530</v>
      </c>
      <c r="D11" s="31">
        <v>9763132</v>
      </c>
      <c r="E11" s="31">
        <v>10771936</v>
      </c>
      <c r="F11" s="10">
        <f t="shared" si="0"/>
        <v>10.332790747887046</v>
      </c>
      <c r="G11" s="1"/>
      <c r="H11" s="1"/>
      <c r="I11" s="1"/>
    </row>
    <row r="12" spans="1:12" x14ac:dyDescent="0.25">
      <c r="A12" s="11" t="s">
        <v>46</v>
      </c>
      <c r="B12" s="32">
        <v>105734</v>
      </c>
      <c r="C12" s="32">
        <v>112957</v>
      </c>
      <c r="D12" s="32">
        <v>286646</v>
      </c>
      <c r="E12" s="32">
        <v>336339</v>
      </c>
      <c r="F12" s="13">
        <f t="shared" si="0"/>
        <v>17.336017247755066</v>
      </c>
      <c r="G12" s="1"/>
      <c r="H12" s="1"/>
      <c r="I12" s="1"/>
    </row>
    <row r="13" spans="1:12" x14ac:dyDescent="0.25">
      <c r="A13" s="8" t="s">
        <v>47</v>
      </c>
      <c r="B13" s="31">
        <v>97713</v>
      </c>
      <c r="C13" s="31">
        <v>69421</v>
      </c>
      <c r="D13" s="31">
        <v>241372</v>
      </c>
      <c r="E13" s="31">
        <v>197413</v>
      </c>
      <c r="F13" s="10">
        <f t="shared" si="0"/>
        <v>-18.212137281871961</v>
      </c>
      <c r="G13" s="1"/>
      <c r="H13" s="1"/>
      <c r="I13" s="1"/>
    </row>
    <row r="14" spans="1:12" x14ac:dyDescent="0.25">
      <c r="A14" s="11" t="s">
        <v>48</v>
      </c>
      <c r="B14" s="32">
        <v>2284103</v>
      </c>
      <c r="C14" s="32">
        <v>2191814</v>
      </c>
      <c r="D14" s="32">
        <v>6188013</v>
      </c>
      <c r="E14" s="32">
        <v>6207252</v>
      </c>
      <c r="F14" s="13">
        <f t="shared" si="0"/>
        <v>0.31090755627049305</v>
      </c>
      <c r="G14" s="1"/>
      <c r="H14" s="1"/>
      <c r="I14" s="1"/>
    </row>
    <row r="15" spans="1:12" x14ac:dyDescent="0.25">
      <c r="A15" s="8" t="s">
        <v>49</v>
      </c>
      <c r="B15" s="31">
        <v>533121</v>
      </c>
      <c r="C15" s="31">
        <v>505675</v>
      </c>
      <c r="D15" s="31">
        <v>1323160</v>
      </c>
      <c r="E15" s="31">
        <v>1377064</v>
      </c>
      <c r="F15" s="10">
        <f t="shared" si="0"/>
        <v>4.0738837328818818</v>
      </c>
      <c r="G15" s="1"/>
      <c r="H15" s="1"/>
      <c r="I15" s="1"/>
    </row>
    <row r="16" spans="1:12" x14ac:dyDescent="0.25">
      <c r="A16" s="11" t="s">
        <v>50</v>
      </c>
      <c r="B16" s="32">
        <v>46272</v>
      </c>
      <c r="C16" s="32">
        <v>45668</v>
      </c>
      <c r="D16" s="32">
        <v>88544</v>
      </c>
      <c r="E16" s="32">
        <v>112368</v>
      </c>
      <c r="F16" s="13">
        <f t="shared" si="0"/>
        <v>26.906396819660287</v>
      </c>
      <c r="G16" s="1"/>
      <c r="H16" s="1"/>
      <c r="I16" s="1"/>
    </row>
    <row r="17" spans="1:9" x14ac:dyDescent="0.25">
      <c r="A17" s="8" t="s">
        <v>51</v>
      </c>
      <c r="B17" s="31">
        <v>110360</v>
      </c>
      <c r="C17" s="31">
        <v>119615</v>
      </c>
      <c r="D17" s="31">
        <v>291348</v>
      </c>
      <c r="E17" s="31">
        <v>304210</v>
      </c>
      <c r="F17" s="10">
        <f t="shared" si="0"/>
        <v>4.4146518939549964</v>
      </c>
      <c r="G17" s="1"/>
      <c r="H17" s="1"/>
      <c r="I17" s="1"/>
    </row>
    <row r="18" spans="1:9" x14ac:dyDescent="0.25">
      <c r="A18" s="11" t="s">
        <v>52</v>
      </c>
      <c r="B18" s="32">
        <v>4801</v>
      </c>
      <c r="C18" s="32">
        <v>5748</v>
      </c>
      <c r="D18" s="32">
        <v>18862</v>
      </c>
      <c r="E18" s="32">
        <v>18625</v>
      </c>
      <c r="F18" s="13">
        <f t="shared" si="0"/>
        <v>-1.2564945392853417</v>
      </c>
      <c r="G18" s="1"/>
      <c r="H18" s="1"/>
      <c r="I18" s="1"/>
    </row>
    <row r="19" spans="1:9" x14ac:dyDescent="0.25">
      <c r="A19" s="8" t="s">
        <v>53</v>
      </c>
      <c r="B19" s="31">
        <v>5404</v>
      </c>
      <c r="C19" s="31">
        <v>50</v>
      </c>
      <c r="D19" s="31">
        <v>17861</v>
      </c>
      <c r="E19" s="31">
        <v>213</v>
      </c>
      <c r="F19" s="10">
        <f t="shared" si="0"/>
        <v>-98.807457589160748</v>
      </c>
      <c r="G19" s="1"/>
      <c r="H19" s="1"/>
      <c r="I19" s="1"/>
    </row>
    <row r="20" spans="1:9" x14ac:dyDescent="0.25">
      <c r="A20" s="11" t="s">
        <v>54</v>
      </c>
      <c r="B20" s="32">
        <v>9506</v>
      </c>
      <c r="C20" s="32">
        <v>26693</v>
      </c>
      <c r="D20" s="32">
        <v>33753</v>
      </c>
      <c r="E20" s="32">
        <v>73622</v>
      </c>
      <c r="F20" s="13">
        <f t="shared" si="0"/>
        <v>118.11987082629693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1335349</v>
      </c>
      <c r="C22" s="32">
        <v>1176832</v>
      </c>
      <c r="D22" s="32">
        <v>3533587</v>
      </c>
      <c r="E22" s="32">
        <v>3525139</v>
      </c>
      <c r="F22" s="13">
        <f t="shared" si="0"/>
        <v>-0.2390771756857788</v>
      </c>
      <c r="G22" s="1"/>
      <c r="H22" s="1"/>
      <c r="I22" s="1"/>
    </row>
    <row r="23" spans="1:9" x14ac:dyDescent="0.25">
      <c r="A23" s="8" t="s">
        <v>57</v>
      </c>
      <c r="B23" s="31">
        <v>294582</v>
      </c>
      <c r="C23" s="31">
        <v>223846</v>
      </c>
      <c r="D23" s="31">
        <v>1065214</v>
      </c>
      <c r="E23" s="31">
        <v>992006</v>
      </c>
      <c r="F23" s="10">
        <f t="shared" si="0"/>
        <v>-6.8726096352470023</v>
      </c>
      <c r="G23" s="1"/>
      <c r="H23" s="1"/>
      <c r="I23" s="1"/>
    </row>
    <row r="24" spans="1:9" x14ac:dyDescent="0.25">
      <c r="A24" s="11" t="s">
        <v>58</v>
      </c>
      <c r="B24" s="32">
        <v>37676</v>
      </c>
      <c r="C24" s="32">
        <v>36012</v>
      </c>
      <c r="D24" s="32">
        <v>93719</v>
      </c>
      <c r="E24" s="32">
        <v>88772</v>
      </c>
      <c r="F24" s="13">
        <f t="shared" si="0"/>
        <v>-5.2785454390251658</v>
      </c>
      <c r="G24" s="1"/>
      <c r="H24" s="1"/>
      <c r="I24" s="1"/>
    </row>
    <row r="25" spans="1:9" x14ac:dyDescent="0.25">
      <c r="A25" s="8" t="s">
        <v>59</v>
      </c>
      <c r="B25" s="31">
        <v>12170</v>
      </c>
      <c r="C25" s="31">
        <v>12659</v>
      </c>
      <c r="D25" s="31">
        <v>35927</v>
      </c>
      <c r="E25" s="31">
        <v>36926</v>
      </c>
      <c r="F25" s="10">
        <f t="shared" si="0"/>
        <v>2.780638516992795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5</v>
      </c>
      <c r="E26" s="3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2">
        <v>367155</v>
      </c>
      <c r="C28" s="32">
        <v>264149</v>
      </c>
      <c r="D28" s="32">
        <v>1000850</v>
      </c>
      <c r="E28" s="32">
        <v>794975</v>
      </c>
      <c r="F28" s="13">
        <f t="shared" si="0"/>
        <v>-20.570015486836184</v>
      </c>
      <c r="G28" s="1"/>
      <c r="H28" s="1"/>
      <c r="I28" s="1"/>
    </row>
    <row r="29" spans="1:9" x14ac:dyDescent="0.25">
      <c r="A29" s="8" t="s">
        <v>63</v>
      </c>
      <c r="B29" s="31">
        <v>101</v>
      </c>
      <c r="C29" s="31">
        <v>169</v>
      </c>
      <c r="D29" s="31">
        <v>1094</v>
      </c>
      <c r="E29" s="31">
        <v>561</v>
      </c>
      <c r="F29" s="10">
        <f t="shared" si="0"/>
        <v>-48.720292504570381</v>
      </c>
      <c r="G29" s="1"/>
      <c r="H29" s="1"/>
      <c r="I29" s="1"/>
    </row>
    <row r="30" spans="1:9" x14ac:dyDescent="0.25">
      <c r="A30" s="11" t="s">
        <v>64</v>
      </c>
      <c r="B30" s="32">
        <v>101607</v>
      </c>
      <c r="C30" s="32">
        <v>83895</v>
      </c>
      <c r="D30" s="32">
        <v>251955</v>
      </c>
      <c r="E30" s="32">
        <v>224409</v>
      </c>
      <c r="F30" s="13">
        <f t="shared" si="0"/>
        <v>-10.932904685360484</v>
      </c>
      <c r="G30" s="1"/>
      <c r="H30" s="1"/>
      <c r="I30" s="1"/>
    </row>
    <row r="31" spans="1:9" x14ac:dyDescent="0.25">
      <c r="A31" s="8" t="s">
        <v>65</v>
      </c>
      <c r="B31" s="31">
        <v>32310</v>
      </c>
      <c r="C31" s="31">
        <v>50169</v>
      </c>
      <c r="D31" s="31">
        <v>87738</v>
      </c>
      <c r="E31" s="31">
        <v>133176</v>
      </c>
      <c r="F31" s="10">
        <f t="shared" si="0"/>
        <v>51.788278738972849</v>
      </c>
      <c r="G31" s="1"/>
      <c r="H31" s="1"/>
      <c r="I31" s="1"/>
    </row>
    <row r="32" spans="1:9" x14ac:dyDescent="0.25">
      <c r="A32" s="11" t="s">
        <v>66</v>
      </c>
      <c r="B32" s="32">
        <v>2819664</v>
      </c>
      <c r="C32" s="32">
        <v>2891081</v>
      </c>
      <c r="D32" s="32">
        <v>7797348</v>
      </c>
      <c r="E32" s="32">
        <v>8816404</v>
      </c>
      <c r="F32" s="13">
        <f t="shared" si="0"/>
        <v>13.069264062601803</v>
      </c>
      <c r="G32" s="1"/>
      <c r="H32" s="1"/>
      <c r="I32" s="1"/>
    </row>
    <row r="33" spans="1:9" x14ac:dyDescent="0.25">
      <c r="A33" s="8" t="s">
        <v>67</v>
      </c>
      <c r="B33" s="31">
        <v>191081</v>
      </c>
      <c r="C33" s="31">
        <v>208911</v>
      </c>
      <c r="D33" s="31">
        <v>562870</v>
      </c>
      <c r="E33" s="31">
        <v>590167</v>
      </c>
      <c r="F33" s="10">
        <f t="shared" si="0"/>
        <v>4.8496100342885597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0</v>
      </c>
      <c r="D34" s="32">
        <v>0</v>
      </c>
      <c r="E34" s="3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12148429</v>
      </c>
      <c r="C35" s="15">
        <f t="shared" ref="C35:E35" si="1">SUM(C7:C34)</f>
        <v>11824398</v>
      </c>
      <c r="D35" s="15">
        <f t="shared" si="1"/>
        <v>33064981</v>
      </c>
      <c r="E35" s="15">
        <f t="shared" si="1"/>
        <v>34922421</v>
      </c>
      <c r="F35" s="16">
        <f t="shared" si="0"/>
        <v>5.617544434699667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32887</v>
      </c>
      <c r="C38" s="41">
        <f>D7</f>
        <v>22311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10771936</v>
      </c>
      <c r="G38" s="42">
        <f>LOOKUP(E38,$A$38:$A$65,$C$38:$C$65)</f>
        <v>9763132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270251</v>
      </c>
      <c r="C39" s="41">
        <f t="shared" ref="C39:C65" si="5">D8</f>
        <v>343313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8816404</v>
      </c>
      <c r="G39" s="42">
        <f t="shared" ref="G39:G65" si="8">LOOKUP(E39,$A$38:$A$65,$C$38:$C$65)</f>
        <v>7797348</v>
      </c>
    </row>
    <row r="40" spans="1:9" x14ac:dyDescent="0.25">
      <c r="A40" s="42" t="str">
        <f t="shared" si="3"/>
        <v>ALMERIA</v>
      </c>
      <c r="B40" s="41">
        <f t="shared" si="4"/>
        <v>41</v>
      </c>
      <c r="C40" s="41">
        <f t="shared" si="5"/>
        <v>63</v>
      </c>
      <c r="D40" s="41">
        <f t="shared" si="6"/>
        <v>24</v>
      </c>
      <c r="E40" s="42" t="str">
        <f t="shared" si="2"/>
        <v>BARCELONA</v>
      </c>
      <c r="F40" s="42">
        <f t="shared" si="7"/>
        <v>6207252</v>
      </c>
      <c r="G40" s="42">
        <f t="shared" si="8"/>
        <v>6188013</v>
      </c>
    </row>
    <row r="41" spans="1:9" x14ac:dyDescent="0.25">
      <c r="A41" s="42" t="str">
        <f t="shared" si="3"/>
        <v>AVILES</v>
      </c>
      <c r="B41" s="41">
        <f t="shared" si="4"/>
        <v>17665</v>
      </c>
      <c r="C41" s="41">
        <f t="shared" si="5"/>
        <v>16296</v>
      </c>
      <c r="D41" s="41">
        <f t="shared" si="6"/>
        <v>21</v>
      </c>
      <c r="E41" s="42" t="str">
        <f t="shared" si="2"/>
        <v>LAS PALMAS</v>
      </c>
      <c r="F41" s="42">
        <f t="shared" si="7"/>
        <v>3525139</v>
      </c>
      <c r="G41" s="42">
        <f t="shared" si="8"/>
        <v>3533587</v>
      </c>
    </row>
    <row r="42" spans="1:9" x14ac:dyDescent="0.25">
      <c r="A42" s="42" t="str">
        <f t="shared" si="3"/>
        <v>BAHIA DE ALGECIRAS</v>
      </c>
      <c r="B42" s="41">
        <f t="shared" si="4"/>
        <v>10771936</v>
      </c>
      <c r="C42" s="41">
        <f t="shared" si="5"/>
        <v>9763132</v>
      </c>
      <c r="D42" s="41">
        <f t="shared" si="6"/>
        <v>1</v>
      </c>
      <c r="E42" s="42" t="str">
        <f t="shared" si="2"/>
        <v>BILBAO</v>
      </c>
      <c r="F42" s="42">
        <f t="shared" si="7"/>
        <v>1377064</v>
      </c>
      <c r="G42" s="42">
        <f t="shared" si="8"/>
        <v>1323160</v>
      </c>
    </row>
    <row r="43" spans="1:9" x14ac:dyDescent="0.25">
      <c r="A43" s="42" t="str">
        <f t="shared" si="3"/>
        <v>BAHIA DE CADIZ</v>
      </c>
      <c r="B43" s="41">
        <f t="shared" si="4"/>
        <v>336339</v>
      </c>
      <c r="C43" s="41">
        <f t="shared" si="5"/>
        <v>286646</v>
      </c>
      <c r="D43" s="41">
        <f t="shared" si="6"/>
        <v>9</v>
      </c>
      <c r="E43" s="42" t="str">
        <f t="shared" si="2"/>
        <v>MALAGA</v>
      </c>
      <c r="F43" s="42">
        <f t="shared" si="7"/>
        <v>992006</v>
      </c>
      <c r="G43" s="42">
        <f t="shared" si="8"/>
        <v>1065214</v>
      </c>
    </row>
    <row r="44" spans="1:9" x14ac:dyDescent="0.25">
      <c r="A44" s="42" t="str">
        <f t="shared" si="3"/>
        <v>BALEARES</v>
      </c>
      <c r="B44" s="41">
        <f t="shared" si="4"/>
        <v>197413</v>
      </c>
      <c r="C44" s="41">
        <f t="shared" si="5"/>
        <v>241372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794975</v>
      </c>
      <c r="G44" s="42">
        <f t="shared" si="8"/>
        <v>1000850</v>
      </c>
    </row>
    <row r="45" spans="1:9" x14ac:dyDescent="0.25">
      <c r="A45" s="42" t="str">
        <f t="shared" si="3"/>
        <v>BARCELONA</v>
      </c>
      <c r="B45" s="41">
        <f t="shared" si="4"/>
        <v>6207252</v>
      </c>
      <c r="C45" s="41">
        <f t="shared" si="5"/>
        <v>6188013</v>
      </c>
      <c r="D45" s="41">
        <f t="shared" si="6"/>
        <v>3</v>
      </c>
      <c r="E45" s="42" t="str">
        <f t="shared" si="2"/>
        <v>VIGO</v>
      </c>
      <c r="F45" s="42">
        <f t="shared" si="7"/>
        <v>590167</v>
      </c>
      <c r="G45" s="42">
        <f t="shared" si="8"/>
        <v>562870</v>
      </c>
    </row>
    <row r="46" spans="1:9" x14ac:dyDescent="0.25">
      <c r="A46" s="42" t="str">
        <f t="shared" si="3"/>
        <v>BILBAO</v>
      </c>
      <c r="B46" s="41">
        <f t="shared" si="4"/>
        <v>1377064</v>
      </c>
      <c r="C46" s="41">
        <f t="shared" si="5"/>
        <v>1323160</v>
      </c>
      <c r="D46" s="41">
        <f t="shared" si="6"/>
        <v>5</v>
      </c>
      <c r="E46" s="42" t="str">
        <f t="shared" si="2"/>
        <v>BAHIA DE CADIZ</v>
      </c>
      <c r="F46" s="42">
        <f t="shared" si="7"/>
        <v>336339</v>
      </c>
      <c r="G46" s="42">
        <f t="shared" si="8"/>
        <v>286646</v>
      </c>
    </row>
    <row r="47" spans="1:9" x14ac:dyDescent="0.25">
      <c r="A47" s="42" t="str">
        <f t="shared" si="3"/>
        <v>CARTAGENA</v>
      </c>
      <c r="B47" s="41">
        <f t="shared" si="4"/>
        <v>112368</v>
      </c>
      <c r="C47" s="41">
        <f t="shared" si="5"/>
        <v>88544</v>
      </c>
      <c r="D47" s="41">
        <f t="shared" si="6"/>
        <v>15</v>
      </c>
      <c r="E47" s="42" t="str">
        <f t="shared" si="2"/>
        <v>CASTELLON</v>
      </c>
      <c r="F47" s="42">
        <f t="shared" si="7"/>
        <v>304210</v>
      </c>
      <c r="G47" s="42">
        <f t="shared" si="8"/>
        <v>291348</v>
      </c>
    </row>
    <row r="48" spans="1:9" x14ac:dyDescent="0.25">
      <c r="A48" s="42" t="str">
        <f t="shared" si="3"/>
        <v>CASTELLON</v>
      </c>
      <c r="B48" s="41">
        <f t="shared" si="4"/>
        <v>304210</v>
      </c>
      <c r="C48" s="41">
        <f t="shared" si="5"/>
        <v>291348</v>
      </c>
      <c r="D48" s="41">
        <f t="shared" si="6"/>
        <v>10</v>
      </c>
      <c r="E48" s="42" t="str">
        <f t="shared" si="2"/>
        <v>ALICANTE</v>
      </c>
      <c r="F48" s="42">
        <f t="shared" si="7"/>
        <v>270251</v>
      </c>
      <c r="G48" s="42">
        <f t="shared" si="8"/>
        <v>343313</v>
      </c>
    </row>
    <row r="49" spans="1:7" x14ac:dyDescent="0.25">
      <c r="A49" s="42" t="str">
        <f t="shared" si="3"/>
        <v>CEUTA</v>
      </c>
      <c r="B49" s="41">
        <f t="shared" si="4"/>
        <v>18625</v>
      </c>
      <c r="C49" s="41">
        <f t="shared" si="5"/>
        <v>18862</v>
      </c>
      <c r="D49" s="41">
        <f t="shared" si="6"/>
        <v>20</v>
      </c>
      <c r="E49" s="42" t="str">
        <f t="shared" si="2"/>
        <v>SEVILLA</v>
      </c>
      <c r="F49" s="42">
        <f t="shared" si="7"/>
        <v>224409</v>
      </c>
      <c r="G49" s="42">
        <f t="shared" si="8"/>
        <v>251955</v>
      </c>
    </row>
    <row r="50" spans="1:7" x14ac:dyDescent="0.25">
      <c r="A50" s="42" t="str">
        <f t="shared" si="3"/>
        <v>FERROL-SAN CIBRAO</v>
      </c>
      <c r="B50" s="41">
        <f t="shared" si="4"/>
        <v>213</v>
      </c>
      <c r="C50" s="41">
        <f t="shared" si="5"/>
        <v>17861</v>
      </c>
      <c r="D50" s="41">
        <f t="shared" si="6"/>
        <v>23</v>
      </c>
      <c r="E50" s="42" t="str">
        <f t="shared" si="2"/>
        <v>BALEARES</v>
      </c>
      <c r="F50" s="42">
        <f t="shared" si="7"/>
        <v>197413</v>
      </c>
      <c r="G50" s="42">
        <f t="shared" si="8"/>
        <v>241372</v>
      </c>
    </row>
    <row r="51" spans="1:7" x14ac:dyDescent="0.25">
      <c r="A51" s="42" t="str">
        <f t="shared" si="3"/>
        <v>GIJON</v>
      </c>
      <c r="B51" s="41">
        <f t="shared" si="4"/>
        <v>73622</v>
      </c>
      <c r="C51" s="41">
        <f t="shared" si="5"/>
        <v>33753</v>
      </c>
      <c r="D51" s="41">
        <f t="shared" si="6"/>
        <v>17</v>
      </c>
      <c r="E51" s="42" t="str">
        <f t="shared" si="2"/>
        <v>TARRAGONA</v>
      </c>
      <c r="F51" s="42">
        <f t="shared" si="7"/>
        <v>133176</v>
      </c>
      <c r="G51" s="42">
        <f t="shared" si="8"/>
        <v>87738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112368</v>
      </c>
      <c r="G52" s="42">
        <f t="shared" si="8"/>
        <v>88544</v>
      </c>
    </row>
    <row r="53" spans="1:7" x14ac:dyDescent="0.25">
      <c r="A53" s="42" t="str">
        <f t="shared" si="3"/>
        <v>LAS PALMAS</v>
      </c>
      <c r="B53" s="41">
        <f t="shared" si="4"/>
        <v>3525139</v>
      </c>
      <c r="C53" s="41">
        <f t="shared" si="5"/>
        <v>3533587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88772</v>
      </c>
      <c r="G53" s="42">
        <f t="shared" si="8"/>
        <v>93719</v>
      </c>
    </row>
    <row r="54" spans="1:7" x14ac:dyDescent="0.25">
      <c r="A54" s="42" t="str">
        <f t="shared" si="3"/>
        <v>MALAGA</v>
      </c>
      <c r="B54" s="41">
        <f t="shared" si="4"/>
        <v>992006</v>
      </c>
      <c r="C54" s="41">
        <f t="shared" si="5"/>
        <v>1065214</v>
      </c>
      <c r="D54" s="41">
        <f t="shared" si="6"/>
        <v>6</v>
      </c>
      <c r="E54" s="42" t="str">
        <f t="shared" si="2"/>
        <v>GIJON</v>
      </c>
      <c r="F54" s="42">
        <f t="shared" si="7"/>
        <v>73622</v>
      </c>
      <c r="G54" s="42">
        <f t="shared" si="8"/>
        <v>33753</v>
      </c>
    </row>
    <row r="55" spans="1:7" x14ac:dyDescent="0.25">
      <c r="A55" s="42" t="str">
        <f t="shared" si="3"/>
        <v>MARIN Y RIA DE PONTEVEDRA</v>
      </c>
      <c r="B55" s="41">
        <f t="shared" si="4"/>
        <v>88772</v>
      </c>
      <c r="C55" s="41">
        <f t="shared" si="5"/>
        <v>93719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36926</v>
      </c>
      <c r="G55" s="42">
        <f t="shared" si="8"/>
        <v>35927</v>
      </c>
    </row>
    <row r="56" spans="1:7" x14ac:dyDescent="0.25">
      <c r="A56" s="42" t="str">
        <f t="shared" si="3"/>
        <v>MELILLA</v>
      </c>
      <c r="B56" s="41">
        <f t="shared" si="4"/>
        <v>36926</v>
      </c>
      <c r="C56" s="41">
        <f t="shared" si="5"/>
        <v>35927</v>
      </c>
      <c r="D56" s="41">
        <f t="shared" si="6"/>
        <v>18</v>
      </c>
      <c r="E56" s="42" t="str">
        <f t="shared" si="2"/>
        <v>A CORUÑA</v>
      </c>
      <c r="F56" s="42">
        <f t="shared" si="9"/>
        <v>32887</v>
      </c>
      <c r="G56" s="42">
        <f t="shared" si="8"/>
        <v>22311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5</v>
      </c>
      <c r="D57" s="41">
        <f t="shared" si="6"/>
        <v>28</v>
      </c>
      <c r="E57" s="42" t="str">
        <f t="shared" si="2"/>
        <v>CEUTA</v>
      </c>
      <c r="F57" s="42">
        <f t="shared" si="9"/>
        <v>18625</v>
      </c>
      <c r="G57" s="42">
        <f t="shared" si="8"/>
        <v>18862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AVILES</v>
      </c>
      <c r="F58" s="42">
        <f t="shared" si="9"/>
        <v>17665</v>
      </c>
      <c r="G58" s="42">
        <f t="shared" si="8"/>
        <v>16296</v>
      </c>
    </row>
    <row r="59" spans="1:7" x14ac:dyDescent="0.25">
      <c r="A59" s="42" t="str">
        <f t="shared" si="3"/>
        <v>SANTA CRUZ DE TENERIFE</v>
      </c>
      <c r="B59" s="41">
        <f t="shared" si="4"/>
        <v>794975</v>
      </c>
      <c r="C59" s="41">
        <f t="shared" si="5"/>
        <v>1000850</v>
      </c>
      <c r="D59" s="41">
        <f t="shared" si="6"/>
        <v>7</v>
      </c>
      <c r="E59" s="42" t="str">
        <f t="shared" si="2"/>
        <v>SANTANDER</v>
      </c>
      <c r="F59" s="42">
        <f t="shared" si="9"/>
        <v>561</v>
      </c>
      <c r="G59" s="42">
        <f t="shared" si="8"/>
        <v>1094</v>
      </c>
    </row>
    <row r="60" spans="1:7" x14ac:dyDescent="0.25">
      <c r="A60" s="42" t="str">
        <f t="shared" si="3"/>
        <v>SANTANDER</v>
      </c>
      <c r="B60" s="41">
        <f t="shared" si="4"/>
        <v>561</v>
      </c>
      <c r="C60" s="41">
        <f t="shared" si="5"/>
        <v>1094</v>
      </c>
      <c r="D60" s="41">
        <f t="shared" si="6"/>
        <v>22</v>
      </c>
      <c r="E60" s="42" t="str">
        <f t="shared" si="2"/>
        <v>FERROL-SAN CIBRAO</v>
      </c>
      <c r="F60" s="42">
        <f t="shared" si="9"/>
        <v>213</v>
      </c>
      <c r="G60" s="42">
        <f t="shared" si="8"/>
        <v>17861</v>
      </c>
    </row>
    <row r="61" spans="1:7" x14ac:dyDescent="0.25">
      <c r="A61" s="42" t="str">
        <f t="shared" si="3"/>
        <v>SEVILLA</v>
      </c>
      <c r="B61" s="41">
        <f t="shared" si="4"/>
        <v>224409</v>
      </c>
      <c r="C61" s="41">
        <f t="shared" si="5"/>
        <v>251955</v>
      </c>
      <c r="D61" s="41">
        <f t="shared" si="6"/>
        <v>12</v>
      </c>
      <c r="E61" s="42" t="str">
        <f t="shared" si="2"/>
        <v>ALMERIA</v>
      </c>
      <c r="F61" s="42">
        <f t="shared" si="9"/>
        <v>41</v>
      </c>
      <c r="G61" s="42">
        <f t="shared" si="8"/>
        <v>63</v>
      </c>
    </row>
    <row r="62" spans="1:7" x14ac:dyDescent="0.25">
      <c r="A62" s="42" t="str">
        <f t="shared" si="3"/>
        <v>TARRAGONA</v>
      </c>
      <c r="B62" s="41">
        <f t="shared" si="4"/>
        <v>133176</v>
      </c>
      <c r="C62" s="41">
        <f t="shared" si="5"/>
        <v>87738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8816404</v>
      </c>
      <c r="C63" s="41">
        <f t="shared" si="5"/>
        <v>7797348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590167</v>
      </c>
      <c r="C64" s="41">
        <f t="shared" si="5"/>
        <v>562870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39588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31277</v>
      </c>
      <c r="C8" s="34">
        <v>25578</v>
      </c>
      <c r="D8" s="34">
        <v>78584</v>
      </c>
      <c r="E8" s="34">
        <v>75828</v>
      </c>
      <c r="F8" s="13">
        <f t="shared" ref="F8:F35" si="0">((E8*100)/D8)-100</f>
        <v>-3.5070752315993019</v>
      </c>
      <c r="G8" s="1"/>
      <c r="H8" s="1"/>
      <c r="I8" s="1"/>
    </row>
    <row r="9" spans="1:12" x14ac:dyDescent="0.25">
      <c r="A9" s="8" t="s">
        <v>43</v>
      </c>
      <c r="B9" s="33">
        <v>42970</v>
      </c>
      <c r="C9" s="33">
        <v>35691</v>
      </c>
      <c r="D9" s="33">
        <v>105206</v>
      </c>
      <c r="E9" s="33">
        <v>97872</v>
      </c>
      <c r="F9" s="10">
        <f t="shared" si="0"/>
        <v>-6.9710852993175365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480620</v>
      </c>
      <c r="C11" s="33">
        <v>445562</v>
      </c>
      <c r="D11" s="33">
        <v>1295850</v>
      </c>
      <c r="E11" s="33">
        <v>1298473</v>
      </c>
      <c r="F11" s="10">
        <f t="shared" si="0"/>
        <v>0.20241540301732641</v>
      </c>
      <c r="G11" s="1"/>
      <c r="H11" s="1"/>
      <c r="I11" s="1"/>
    </row>
    <row r="12" spans="1:12" x14ac:dyDescent="0.25">
      <c r="A12" s="11" t="s">
        <v>46</v>
      </c>
      <c r="B12" s="34">
        <v>115767</v>
      </c>
      <c r="C12" s="34">
        <v>133607</v>
      </c>
      <c r="D12" s="34">
        <v>338702</v>
      </c>
      <c r="E12" s="34">
        <v>353616</v>
      </c>
      <c r="F12" s="13">
        <f t="shared" si="0"/>
        <v>4.4032807600781751</v>
      </c>
      <c r="G12" s="1"/>
      <c r="H12" s="1"/>
      <c r="I12" s="1"/>
    </row>
    <row r="13" spans="1:12" x14ac:dyDescent="0.25">
      <c r="A13" s="8" t="s">
        <v>47</v>
      </c>
      <c r="B13" s="33">
        <v>888729</v>
      </c>
      <c r="C13" s="33">
        <v>729271</v>
      </c>
      <c r="D13" s="33">
        <v>2376956</v>
      </c>
      <c r="E13" s="33">
        <v>2125980</v>
      </c>
      <c r="F13" s="10">
        <f t="shared" si="0"/>
        <v>-10.558714591267147</v>
      </c>
      <c r="G13" s="1"/>
      <c r="H13" s="1"/>
      <c r="I13" s="1"/>
    </row>
    <row r="14" spans="1:12" x14ac:dyDescent="0.25">
      <c r="A14" s="11" t="s">
        <v>48</v>
      </c>
      <c r="B14" s="34">
        <v>879632</v>
      </c>
      <c r="C14" s="34">
        <v>867478</v>
      </c>
      <c r="D14" s="34">
        <v>2385062</v>
      </c>
      <c r="E14" s="34">
        <v>2546201</v>
      </c>
      <c r="F14" s="13">
        <f t="shared" si="0"/>
        <v>6.7561765689948459</v>
      </c>
      <c r="G14" s="1"/>
      <c r="H14" s="1"/>
      <c r="I14" s="1"/>
    </row>
    <row r="15" spans="1:12" x14ac:dyDescent="0.25">
      <c r="A15" s="8" t="s">
        <v>49</v>
      </c>
      <c r="B15" s="33">
        <v>46297</v>
      </c>
      <c r="C15" s="33">
        <v>53123</v>
      </c>
      <c r="D15" s="33">
        <v>130991</v>
      </c>
      <c r="E15" s="33">
        <v>127606</v>
      </c>
      <c r="F15" s="10">
        <f t="shared" si="0"/>
        <v>-2.5841470024658122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3">
        <v>15016</v>
      </c>
      <c r="C17" s="33">
        <v>16192</v>
      </c>
      <c r="D17" s="33">
        <v>46107</v>
      </c>
      <c r="E17" s="33">
        <v>27567</v>
      </c>
      <c r="F17" s="10">
        <f t="shared" si="0"/>
        <v>-40.210813976185825</v>
      </c>
      <c r="G17" s="1"/>
      <c r="H17" s="1"/>
      <c r="I17" s="1"/>
    </row>
    <row r="18" spans="1:9" x14ac:dyDescent="0.25">
      <c r="A18" s="11" t="s">
        <v>52</v>
      </c>
      <c r="B18" s="34">
        <v>81010</v>
      </c>
      <c r="C18" s="34">
        <v>73482</v>
      </c>
      <c r="D18" s="34">
        <v>236510</v>
      </c>
      <c r="E18" s="34">
        <v>229550</v>
      </c>
      <c r="F18" s="13">
        <f t="shared" si="0"/>
        <v>-2.9427931165701295</v>
      </c>
      <c r="G18" s="1"/>
      <c r="H18" s="1"/>
      <c r="I18" s="1"/>
    </row>
    <row r="19" spans="1:9" x14ac:dyDescent="0.25">
      <c r="A19" s="8" t="s">
        <v>53</v>
      </c>
      <c r="B19" s="33">
        <v>12742</v>
      </c>
      <c r="C19" s="33">
        <v>13314</v>
      </c>
      <c r="D19" s="33">
        <v>56228</v>
      </c>
      <c r="E19" s="33">
        <v>55320</v>
      </c>
      <c r="F19" s="10">
        <f t="shared" si="0"/>
        <v>-1.6148538094899294</v>
      </c>
      <c r="G19" s="1"/>
      <c r="H19" s="1"/>
      <c r="I19" s="1"/>
    </row>
    <row r="20" spans="1:9" x14ac:dyDescent="0.25">
      <c r="A20" s="11" t="s">
        <v>54</v>
      </c>
      <c r="B20" s="34">
        <v>0</v>
      </c>
      <c r="C20" s="34">
        <v>0</v>
      </c>
      <c r="D20" s="34">
        <v>132</v>
      </c>
      <c r="E20" s="34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262169</v>
      </c>
      <c r="C22" s="34">
        <v>221521</v>
      </c>
      <c r="D22" s="34">
        <v>665918</v>
      </c>
      <c r="E22" s="34">
        <v>665441</v>
      </c>
      <c r="F22" s="13">
        <f t="shared" si="0"/>
        <v>-7.1630440985231303E-2</v>
      </c>
      <c r="G22" s="1"/>
      <c r="H22" s="1"/>
      <c r="I22" s="1"/>
    </row>
    <row r="23" spans="1:9" x14ac:dyDescent="0.25">
      <c r="A23" s="8" t="s">
        <v>57</v>
      </c>
      <c r="B23" s="33">
        <v>40750</v>
      </c>
      <c r="C23" s="33">
        <v>34929</v>
      </c>
      <c r="D23" s="33">
        <v>114682</v>
      </c>
      <c r="E23" s="33">
        <v>104035</v>
      </c>
      <c r="F23" s="10">
        <f t="shared" si="0"/>
        <v>-9.2839329624526954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49263</v>
      </c>
      <c r="C25" s="33">
        <v>37687</v>
      </c>
      <c r="D25" s="33">
        <v>133207</v>
      </c>
      <c r="E25" s="33">
        <v>116083</v>
      </c>
      <c r="F25" s="10">
        <f t="shared" si="0"/>
        <v>-12.855180283318447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53124</v>
      </c>
      <c r="C27" s="33">
        <v>59855</v>
      </c>
      <c r="D27" s="33">
        <v>162605</v>
      </c>
      <c r="E27" s="33">
        <v>171911</v>
      </c>
      <c r="F27" s="10">
        <f t="shared" si="0"/>
        <v>5.723071246271644</v>
      </c>
      <c r="G27" s="1"/>
      <c r="H27" s="1"/>
      <c r="I27" s="1"/>
    </row>
    <row r="28" spans="1:9" x14ac:dyDescent="0.25">
      <c r="A28" s="11" t="s">
        <v>62</v>
      </c>
      <c r="B28" s="34">
        <v>357378</v>
      </c>
      <c r="C28" s="34">
        <v>298525</v>
      </c>
      <c r="D28" s="34">
        <v>973585</v>
      </c>
      <c r="E28" s="34">
        <v>898806</v>
      </c>
      <c r="F28" s="13">
        <f t="shared" si="0"/>
        <v>-7.6807880154275239</v>
      </c>
      <c r="G28" s="1"/>
      <c r="H28" s="1"/>
      <c r="I28" s="1"/>
    </row>
    <row r="29" spans="1:9" x14ac:dyDescent="0.25">
      <c r="A29" s="8" t="s">
        <v>63</v>
      </c>
      <c r="B29" s="33">
        <v>90313</v>
      </c>
      <c r="C29" s="33">
        <v>99978</v>
      </c>
      <c r="D29" s="33">
        <v>211468</v>
      </c>
      <c r="E29" s="33">
        <v>269787</v>
      </c>
      <c r="F29" s="10">
        <f t="shared" si="0"/>
        <v>27.578167855183764</v>
      </c>
      <c r="G29" s="1"/>
      <c r="H29" s="1"/>
      <c r="I29" s="1"/>
    </row>
    <row r="30" spans="1:9" x14ac:dyDescent="0.25">
      <c r="A30" s="11" t="s">
        <v>64</v>
      </c>
      <c r="B30" s="34">
        <v>26216</v>
      </c>
      <c r="C30" s="34">
        <v>21662</v>
      </c>
      <c r="D30" s="34">
        <v>63340</v>
      </c>
      <c r="E30" s="34">
        <v>66249</v>
      </c>
      <c r="F30" s="13">
        <f t="shared" si="0"/>
        <v>4.5926744553204912</v>
      </c>
      <c r="G30" s="1"/>
      <c r="H30" s="1"/>
      <c r="I30" s="1"/>
    </row>
    <row r="31" spans="1:9" x14ac:dyDescent="0.25">
      <c r="A31" s="8" t="s">
        <v>65</v>
      </c>
      <c r="B31" s="33">
        <v>69371</v>
      </c>
      <c r="C31" s="33">
        <v>33296</v>
      </c>
      <c r="D31" s="33">
        <v>166455</v>
      </c>
      <c r="E31" s="33">
        <v>118411</v>
      </c>
      <c r="F31" s="10">
        <f t="shared" si="0"/>
        <v>-28.863056081223149</v>
      </c>
      <c r="G31" s="1"/>
      <c r="H31" s="1"/>
      <c r="I31" s="1"/>
    </row>
    <row r="32" spans="1:9" x14ac:dyDescent="0.25">
      <c r="A32" s="11" t="s">
        <v>66</v>
      </c>
      <c r="B32" s="34">
        <v>423868</v>
      </c>
      <c r="C32" s="34">
        <v>387660</v>
      </c>
      <c r="D32" s="34">
        <v>1153584</v>
      </c>
      <c r="E32" s="34">
        <v>1209492</v>
      </c>
      <c r="F32" s="13">
        <f t="shared" si="0"/>
        <v>4.8464611159655533</v>
      </c>
      <c r="G32" s="1"/>
      <c r="H32" s="1"/>
      <c r="I32" s="1"/>
    </row>
    <row r="33" spans="1:9" x14ac:dyDescent="0.25">
      <c r="A33" s="8" t="s">
        <v>67</v>
      </c>
      <c r="B33" s="33">
        <v>121509</v>
      </c>
      <c r="C33" s="33">
        <v>136091</v>
      </c>
      <c r="D33" s="33">
        <v>334131</v>
      </c>
      <c r="E33" s="33">
        <v>366751</v>
      </c>
      <c r="F33" s="10">
        <f t="shared" si="0"/>
        <v>9.762638007248654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4088021</v>
      </c>
      <c r="C35" s="15">
        <f t="shared" ref="C35:E35" si="1">SUM(C7:C34)</f>
        <v>3724502</v>
      </c>
      <c r="D35" s="15">
        <f t="shared" si="1"/>
        <v>11029303</v>
      </c>
      <c r="E35" s="15">
        <f t="shared" si="1"/>
        <v>10924979</v>
      </c>
      <c r="F35" s="16">
        <f t="shared" si="0"/>
        <v>-0.94588026097387967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2546201</v>
      </c>
      <c r="G38" s="42">
        <f>LOOKUP(E38,$A$38:$A$65,$C$38:$C$65)</f>
        <v>2385062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75828</v>
      </c>
      <c r="C39" s="41">
        <f t="shared" ref="C39:C65" si="5">D8</f>
        <v>78584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2125980</v>
      </c>
      <c r="G39" s="42">
        <f t="shared" ref="G39:G65" si="8">LOOKUP(E39,$A$38:$A$65,$C$38:$C$65)</f>
        <v>2376956</v>
      </c>
    </row>
    <row r="40" spans="1:9" x14ac:dyDescent="0.25">
      <c r="A40" s="42" t="str">
        <f t="shared" si="3"/>
        <v>ALMERIA</v>
      </c>
      <c r="B40" s="41">
        <f t="shared" si="4"/>
        <v>97872</v>
      </c>
      <c r="C40" s="41">
        <f t="shared" si="5"/>
        <v>105206</v>
      </c>
      <c r="D40" s="41">
        <f t="shared" si="6"/>
        <v>16</v>
      </c>
      <c r="E40" s="42" t="str">
        <f t="shared" si="2"/>
        <v>BAHIA DE ALGECIRAS</v>
      </c>
      <c r="F40" s="42">
        <f t="shared" si="7"/>
        <v>1298473</v>
      </c>
      <c r="G40" s="42">
        <f t="shared" si="8"/>
        <v>1295850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1209492</v>
      </c>
      <c r="G41" s="42">
        <f t="shared" si="8"/>
        <v>1153584</v>
      </c>
    </row>
    <row r="42" spans="1:9" x14ac:dyDescent="0.25">
      <c r="A42" s="42" t="str">
        <f t="shared" si="3"/>
        <v>BAHIA DE ALGECIRAS</v>
      </c>
      <c r="B42" s="41">
        <f t="shared" si="4"/>
        <v>1298473</v>
      </c>
      <c r="C42" s="41">
        <f t="shared" si="5"/>
        <v>1295850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898806</v>
      </c>
      <c r="G42" s="42">
        <f t="shared" si="8"/>
        <v>973585</v>
      </c>
    </row>
    <row r="43" spans="1:9" x14ac:dyDescent="0.25">
      <c r="A43" s="42" t="str">
        <f t="shared" si="3"/>
        <v>BAHIA DE CADIZ</v>
      </c>
      <c r="B43" s="41">
        <f t="shared" si="4"/>
        <v>353616</v>
      </c>
      <c r="C43" s="41">
        <f t="shared" si="5"/>
        <v>338702</v>
      </c>
      <c r="D43" s="41">
        <f t="shared" si="6"/>
        <v>8</v>
      </c>
      <c r="E43" s="42" t="str">
        <f t="shared" si="2"/>
        <v>LAS PALMAS</v>
      </c>
      <c r="F43" s="42">
        <f t="shared" si="7"/>
        <v>665441</v>
      </c>
      <c r="G43" s="42">
        <f t="shared" si="8"/>
        <v>665918</v>
      </c>
    </row>
    <row r="44" spans="1:9" x14ac:dyDescent="0.25">
      <c r="A44" s="42" t="str">
        <f t="shared" si="3"/>
        <v>BALEARES</v>
      </c>
      <c r="B44" s="41">
        <f t="shared" si="4"/>
        <v>2125980</v>
      </c>
      <c r="C44" s="41">
        <f t="shared" si="5"/>
        <v>2376956</v>
      </c>
      <c r="D44" s="41">
        <f t="shared" si="6"/>
        <v>2</v>
      </c>
      <c r="E44" s="42" t="str">
        <f t="shared" si="2"/>
        <v>VIGO</v>
      </c>
      <c r="F44" s="42">
        <f t="shared" si="7"/>
        <v>366751</v>
      </c>
      <c r="G44" s="42">
        <f t="shared" si="8"/>
        <v>334131</v>
      </c>
    </row>
    <row r="45" spans="1:9" x14ac:dyDescent="0.25">
      <c r="A45" s="42" t="str">
        <f t="shared" si="3"/>
        <v>BARCELONA</v>
      </c>
      <c r="B45" s="41">
        <f t="shared" si="4"/>
        <v>2546201</v>
      </c>
      <c r="C45" s="41">
        <f t="shared" si="5"/>
        <v>2385062</v>
      </c>
      <c r="D45" s="41">
        <f t="shared" si="6"/>
        <v>1</v>
      </c>
      <c r="E45" s="42" t="str">
        <f t="shared" si="2"/>
        <v>BAHIA DE CADIZ</v>
      </c>
      <c r="F45" s="42">
        <f t="shared" si="7"/>
        <v>353616</v>
      </c>
      <c r="G45" s="42">
        <f t="shared" si="8"/>
        <v>338702</v>
      </c>
    </row>
    <row r="46" spans="1:9" x14ac:dyDescent="0.25">
      <c r="A46" s="42" t="str">
        <f t="shared" si="3"/>
        <v>BILBAO</v>
      </c>
      <c r="B46" s="41">
        <f t="shared" si="4"/>
        <v>127606</v>
      </c>
      <c r="C46" s="41">
        <f t="shared" si="5"/>
        <v>130991</v>
      </c>
      <c r="D46" s="41">
        <f t="shared" si="6"/>
        <v>12</v>
      </c>
      <c r="E46" s="42" t="str">
        <f t="shared" si="2"/>
        <v>SANTANDER</v>
      </c>
      <c r="F46" s="42">
        <f t="shared" si="7"/>
        <v>269787</v>
      </c>
      <c r="G46" s="42">
        <f t="shared" si="8"/>
        <v>211468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CEUTA</v>
      </c>
      <c r="F47" s="42">
        <f t="shared" si="7"/>
        <v>229550</v>
      </c>
      <c r="G47" s="42">
        <f t="shared" si="8"/>
        <v>236510</v>
      </c>
    </row>
    <row r="48" spans="1:9" x14ac:dyDescent="0.25">
      <c r="A48" s="42" t="str">
        <f t="shared" si="3"/>
        <v>CASTELLON</v>
      </c>
      <c r="B48" s="41">
        <f t="shared" si="4"/>
        <v>27567</v>
      </c>
      <c r="C48" s="41">
        <f t="shared" si="5"/>
        <v>46107</v>
      </c>
      <c r="D48" s="41">
        <f t="shared" si="6"/>
        <v>20</v>
      </c>
      <c r="E48" s="42" t="str">
        <f t="shared" si="2"/>
        <v>PASAIA</v>
      </c>
      <c r="F48" s="42">
        <f t="shared" si="7"/>
        <v>171911</v>
      </c>
      <c r="G48" s="42">
        <f t="shared" si="8"/>
        <v>162605</v>
      </c>
    </row>
    <row r="49" spans="1:7" x14ac:dyDescent="0.25">
      <c r="A49" s="42" t="str">
        <f t="shared" si="3"/>
        <v>CEUTA</v>
      </c>
      <c r="B49" s="41">
        <f t="shared" si="4"/>
        <v>229550</v>
      </c>
      <c r="C49" s="41">
        <f t="shared" si="5"/>
        <v>236510</v>
      </c>
      <c r="D49" s="41">
        <f t="shared" si="6"/>
        <v>10</v>
      </c>
      <c r="E49" s="42" t="str">
        <f t="shared" si="2"/>
        <v>BILBAO</v>
      </c>
      <c r="F49" s="42">
        <f t="shared" si="7"/>
        <v>127606</v>
      </c>
      <c r="G49" s="42">
        <f t="shared" si="8"/>
        <v>130991</v>
      </c>
    </row>
    <row r="50" spans="1:7" x14ac:dyDescent="0.25">
      <c r="A50" s="42" t="str">
        <f t="shared" si="3"/>
        <v>FERROL-SAN CIBRAO</v>
      </c>
      <c r="B50" s="41">
        <f t="shared" si="4"/>
        <v>55320</v>
      </c>
      <c r="C50" s="41">
        <f t="shared" si="5"/>
        <v>56228</v>
      </c>
      <c r="D50" s="41">
        <f t="shared" si="6"/>
        <v>19</v>
      </c>
      <c r="E50" s="42" t="str">
        <f t="shared" si="2"/>
        <v>TARRAGONA</v>
      </c>
      <c r="F50" s="42">
        <f t="shared" si="7"/>
        <v>118411</v>
      </c>
      <c r="G50" s="42">
        <f t="shared" si="8"/>
        <v>166455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132</v>
      </c>
      <c r="D51" s="41">
        <f t="shared" si="6"/>
        <v>28</v>
      </c>
      <c r="E51" s="42" t="str">
        <f t="shared" si="2"/>
        <v>MELILLA</v>
      </c>
      <c r="F51" s="42">
        <f t="shared" si="7"/>
        <v>116083</v>
      </c>
      <c r="G51" s="42">
        <f t="shared" si="8"/>
        <v>133207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104035</v>
      </c>
      <c r="G52" s="42">
        <f t="shared" si="8"/>
        <v>114682</v>
      </c>
    </row>
    <row r="53" spans="1:7" x14ac:dyDescent="0.25">
      <c r="A53" s="42" t="str">
        <f t="shared" si="3"/>
        <v>LAS PALMAS</v>
      </c>
      <c r="B53" s="41">
        <f t="shared" si="4"/>
        <v>665441</v>
      </c>
      <c r="C53" s="41">
        <f t="shared" si="5"/>
        <v>665918</v>
      </c>
      <c r="D53" s="41">
        <f t="shared" si="6"/>
        <v>6</v>
      </c>
      <c r="E53" s="42" t="str">
        <f t="shared" si="2"/>
        <v>ALMERIA</v>
      </c>
      <c r="F53" s="42">
        <f t="shared" si="7"/>
        <v>97872</v>
      </c>
      <c r="G53" s="42">
        <f t="shared" si="8"/>
        <v>105206</v>
      </c>
    </row>
    <row r="54" spans="1:7" x14ac:dyDescent="0.25">
      <c r="A54" s="42" t="str">
        <f t="shared" si="3"/>
        <v>MALAGA</v>
      </c>
      <c r="B54" s="41">
        <f t="shared" si="4"/>
        <v>104035</v>
      </c>
      <c r="C54" s="41">
        <f t="shared" si="5"/>
        <v>114682</v>
      </c>
      <c r="D54" s="41">
        <f t="shared" si="6"/>
        <v>15</v>
      </c>
      <c r="E54" s="42" t="str">
        <f t="shared" si="2"/>
        <v>ALICANTE</v>
      </c>
      <c r="F54" s="42">
        <f t="shared" si="7"/>
        <v>75828</v>
      </c>
      <c r="G54" s="42">
        <f t="shared" si="8"/>
        <v>78584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66249</v>
      </c>
      <c r="G55" s="42">
        <f t="shared" si="8"/>
        <v>63340</v>
      </c>
    </row>
    <row r="56" spans="1:7" x14ac:dyDescent="0.25">
      <c r="A56" s="42" t="str">
        <f t="shared" si="3"/>
        <v>MELILLA</v>
      </c>
      <c r="B56" s="41">
        <f t="shared" si="4"/>
        <v>116083</v>
      </c>
      <c r="C56" s="41">
        <f t="shared" si="5"/>
        <v>133207</v>
      </c>
      <c r="D56" s="41">
        <f t="shared" si="6"/>
        <v>14</v>
      </c>
      <c r="E56" s="42" t="str">
        <f t="shared" si="2"/>
        <v>FERROL-SAN CIBRAO</v>
      </c>
      <c r="F56" s="42">
        <f t="shared" si="9"/>
        <v>55320</v>
      </c>
      <c r="G56" s="42">
        <f t="shared" si="8"/>
        <v>56228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CASTELLON</v>
      </c>
      <c r="F57" s="42">
        <f t="shared" si="9"/>
        <v>27567</v>
      </c>
      <c r="G57" s="42">
        <f t="shared" si="8"/>
        <v>46107</v>
      </c>
    </row>
    <row r="58" spans="1:7" x14ac:dyDescent="0.25">
      <c r="A58" s="42" t="str">
        <f t="shared" si="3"/>
        <v>PASAIA</v>
      </c>
      <c r="B58" s="41">
        <f t="shared" si="4"/>
        <v>171911</v>
      </c>
      <c r="C58" s="41">
        <f t="shared" si="5"/>
        <v>162605</v>
      </c>
      <c r="D58" s="41">
        <f t="shared" si="6"/>
        <v>11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898806</v>
      </c>
      <c r="C59" s="41">
        <f t="shared" si="5"/>
        <v>973585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269787</v>
      </c>
      <c r="C60" s="41">
        <f t="shared" si="5"/>
        <v>211468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66249</v>
      </c>
      <c r="C61" s="41">
        <f t="shared" si="5"/>
        <v>63340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118411</v>
      </c>
      <c r="C62" s="41">
        <f t="shared" si="5"/>
        <v>166455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1209492</v>
      </c>
      <c r="C63" s="41">
        <f t="shared" si="5"/>
        <v>1153584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366751</v>
      </c>
      <c r="C64" s="41">
        <f t="shared" si="5"/>
        <v>334131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39588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5">
        <v>253</v>
      </c>
      <c r="C7" s="35">
        <v>851</v>
      </c>
      <c r="D7" s="35">
        <v>1422</v>
      </c>
      <c r="E7" s="35">
        <v>2172</v>
      </c>
      <c r="F7" s="10">
        <f>((E7*100)/D7)-100</f>
        <v>52.742616033755269</v>
      </c>
      <c r="G7" s="1"/>
      <c r="H7" s="1"/>
      <c r="I7" s="1"/>
    </row>
    <row r="8" spans="1:12" x14ac:dyDescent="0.25">
      <c r="A8" s="11" t="s">
        <v>42</v>
      </c>
      <c r="B8" s="36">
        <v>17031</v>
      </c>
      <c r="C8" s="36">
        <v>14057</v>
      </c>
      <c r="D8" s="36">
        <v>47384</v>
      </c>
      <c r="E8" s="36">
        <v>37973</v>
      </c>
      <c r="F8" s="13">
        <f t="shared" ref="F8:F35" si="0">((E8*100)/D8)-100</f>
        <v>-19.8611345601891</v>
      </c>
      <c r="G8" s="1"/>
      <c r="H8" s="1"/>
      <c r="I8" s="1"/>
    </row>
    <row r="9" spans="1:12" x14ac:dyDescent="0.25">
      <c r="A9" s="8" t="s">
        <v>43</v>
      </c>
      <c r="B9" s="35">
        <v>9</v>
      </c>
      <c r="C9" s="35">
        <v>4</v>
      </c>
      <c r="D9" s="35">
        <v>27</v>
      </c>
      <c r="E9" s="35">
        <v>19</v>
      </c>
      <c r="F9" s="10">
        <f t="shared" si="0"/>
        <v>-29.629629629629633</v>
      </c>
      <c r="G9" s="1"/>
      <c r="H9" s="1"/>
      <c r="I9" s="1"/>
    </row>
    <row r="10" spans="1:12" x14ac:dyDescent="0.25">
      <c r="A10" s="11" t="s">
        <v>44</v>
      </c>
      <c r="B10" s="36">
        <v>782</v>
      </c>
      <c r="C10" s="36">
        <v>626</v>
      </c>
      <c r="D10" s="36">
        <v>2105</v>
      </c>
      <c r="E10" s="36">
        <v>2391</v>
      </c>
      <c r="F10" s="17">
        <f t="shared" si="0"/>
        <v>13.586698337292162</v>
      </c>
      <c r="G10" s="1"/>
      <c r="H10" s="1"/>
      <c r="I10" s="1"/>
    </row>
    <row r="11" spans="1:12" x14ac:dyDescent="0.25">
      <c r="A11" s="8" t="s">
        <v>45</v>
      </c>
      <c r="B11" s="35">
        <v>300872</v>
      </c>
      <c r="C11" s="35">
        <v>263057</v>
      </c>
      <c r="D11" s="35">
        <v>816633</v>
      </c>
      <c r="E11" s="35">
        <v>800840</v>
      </c>
      <c r="F11" s="10">
        <f t="shared" si="0"/>
        <v>-1.9339164594132257</v>
      </c>
      <c r="G11" s="1"/>
      <c r="H11" s="1"/>
      <c r="I11" s="1"/>
    </row>
    <row r="12" spans="1:12" x14ac:dyDescent="0.25">
      <c r="A12" s="11" t="s">
        <v>46</v>
      </c>
      <c r="B12" s="36">
        <v>10510</v>
      </c>
      <c r="C12" s="36">
        <v>11231</v>
      </c>
      <c r="D12" s="36">
        <v>31121</v>
      </c>
      <c r="E12" s="36">
        <v>33879.5</v>
      </c>
      <c r="F12" s="13">
        <f t="shared" si="0"/>
        <v>8.8637897239805881</v>
      </c>
      <c r="G12" s="1"/>
      <c r="H12" s="1"/>
      <c r="I12" s="1"/>
    </row>
    <row r="13" spans="1:12" x14ac:dyDescent="0.25">
      <c r="A13" s="8" t="s">
        <v>47</v>
      </c>
      <c r="B13" s="35">
        <v>18719</v>
      </c>
      <c r="C13" s="35">
        <v>14666</v>
      </c>
      <c r="D13" s="35">
        <v>46966</v>
      </c>
      <c r="E13" s="35">
        <v>40678</v>
      </c>
      <c r="F13" s="10">
        <f t="shared" si="0"/>
        <v>-13.388408636034583</v>
      </c>
      <c r="G13" s="1"/>
      <c r="H13" s="1"/>
      <c r="I13" s="1"/>
    </row>
    <row r="14" spans="1:12" x14ac:dyDescent="0.25">
      <c r="A14" s="11" t="s">
        <v>48</v>
      </c>
      <c r="B14" s="36">
        <v>230071.5</v>
      </c>
      <c r="C14" s="36">
        <v>216740.5</v>
      </c>
      <c r="D14" s="36">
        <v>625322</v>
      </c>
      <c r="E14" s="36">
        <v>623327.5</v>
      </c>
      <c r="F14" s="13">
        <f t="shared" si="0"/>
        <v>-0.31895567403672942</v>
      </c>
      <c r="G14" s="1"/>
      <c r="H14" s="1"/>
      <c r="I14" s="1"/>
    </row>
    <row r="15" spans="1:12" x14ac:dyDescent="0.25">
      <c r="A15" s="8" t="s">
        <v>49</v>
      </c>
      <c r="B15" s="35">
        <v>49806</v>
      </c>
      <c r="C15" s="35">
        <v>46768</v>
      </c>
      <c r="D15" s="35">
        <v>125231</v>
      </c>
      <c r="E15" s="35">
        <v>129266</v>
      </c>
      <c r="F15" s="10">
        <f t="shared" si="0"/>
        <v>3.222045659621017</v>
      </c>
      <c r="G15" s="1"/>
      <c r="H15" s="1"/>
      <c r="I15" s="1"/>
    </row>
    <row r="16" spans="1:12" x14ac:dyDescent="0.25">
      <c r="A16" s="11" t="s">
        <v>50</v>
      </c>
      <c r="B16" s="36">
        <v>4403</v>
      </c>
      <c r="C16" s="36">
        <v>4860</v>
      </c>
      <c r="D16" s="36">
        <v>8170</v>
      </c>
      <c r="E16" s="36">
        <v>11293</v>
      </c>
      <c r="F16" s="13">
        <f t="shared" si="0"/>
        <v>38.225214198286409</v>
      </c>
      <c r="G16" s="1"/>
      <c r="H16" s="1"/>
      <c r="I16" s="1"/>
    </row>
    <row r="17" spans="1:9" x14ac:dyDescent="0.25">
      <c r="A17" s="8" t="s">
        <v>51</v>
      </c>
      <c r="B17" s="35">
        <v>8332</v>
      </c>
      <c r="C17" s="35">
        <v>8257</v>
      </c>
      <c r="D17" s="35">
        <v>21048</v>
      </c>
      <c r="E17" s="35">
        <v>21245</v>
      </c>
      <c r="F17" s="10">
        <f t="shared" si="0"/>
        <v>0.93595591030026526</v>
      </c>
      <c r="G17" s="1"/>
      <c r="H17" s="1"/>
      <c r="I17" s="1"/>
    </row>
    <row r="18" spans="1:9" x14ac:dyDescent="0.25">
      <c r="A18" s="11" t="s">
        <v>52</v>
      </c>
      <c r="B18" s="36">
        <v>958</v>
      </c>
      <c r="C18" s="36">
        <v>1049</v>
      </c>
      <c r="D18" s="36">
        <v>3399</v>
      </c>
      <c r="E18" s="36">
        <v>3574</v>
      </c>
      <c r="F18" s="13">
        <f t="shared" si="0"/>
        <v>5.1485731097381517</v>
      </c>
      <c r="G18" s="1"/>
      <c r="H18" s="1"/>
      <c r="I18" s="1"/>
    </row>
    <row r="19" spans="1:9" x14ac:dyDescent="0.25">
      <c r="A19" s="8" t="s">
        <v>53</v>
      </c>
      <c r="B19" s="35">
        <v>990</v>
      </c>
      <c r="C19" s="35">
        <v>26</v>
      </c>
      <c r="D19" s="35">
        <v>3174</v>
      </c>
      <c r="E19" s="35">
        <v>287</v>
      </c>
      <c r="F19" s="10">
        <f t="shared" si="0"/>
        <v>-90.957781978575923</v>
      </c>
      <c r="G19" s="1"/>
      <c r="H19" s="1"/>
      <c r="I19" s="1"/>
    </row>
    <row r="20" spans="1:9" x14ac:dyDescent="0.25">
      <c r="A20" s="11" t="s">
        <v>54</v>
      </c>
      <c r="B20" s="36">
        <v>756</v>
      </c>
      <c r="C20" s="36">
        <v>2469</v>
      </c>
      <c r="D20" s="36">
        <v>2575</v>
      </c>
      <c r="E20" s="36">
        <v>6325</v>
      </c>
      <c r="F20" s="13">
        <f t="shared" si="0"/>
        <v>145.63106796116506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/>
      <c r="G21" s="1"/>
      <c r="H21" s="1"/>
      <c r="I21" s="1"/>
    </row>
    <row r="22" spans="1:9" x14ac:dyDescent="0.25">
      <c r="A22" s="11" t="s">
        <v>56</v>
      </c>
      <c r="B22" s="36">
        <v>120323</v>
      </c>
      <c r="C22" s="36">
        <v>104098</v>
      </c>
      <c r="D22" s="36">
        <v>321606</v>
      </c>
      <c r="E22" s="36">
        <v>313970</v>
      </c>
      <c r="F22" s="13">
        <f t="shared" si="0"/>
        <v>-2.3743338121801258</v>
      </c>
      <c r="G22" s="1"/>
      <c r="H22" s="1"/>
      <c r="I22" s="1"/>
    </row>
    <row r="23" spans="1:9" x14ac:dyDescent="0.25">
      <c r="A23" s="8" t="s">
        <v>57</v>
      </c>
      <c r="B23" s="35">
        <v>41541</v>
      </c>
      <c r="C23" s="35">
        <v>23964</v>
      </c>
      <c r="D23" s="35">
        <v>123564</v>
      </c>
      <c r="E23" s="35">
        <v>106534</v>
      </c>
      <c r="F23" s="10">
        <f t="shared" si="0"/>
        <v>-13.782331423391923</v>
      </c>
      <c r="G23" s="1"/>
      <c r="H23" s="1"/>
      <c r="I23" s="1"/>
    </row>
    <row r="24" spans="1:9" x14ac:dyDescent="0.25">
      <c r="A24" s="11" t="s">
        <v>58</v>
      </c>
      <c r="B24" s="36">
        <v>4459</v>
      </c>
      <c r="C24" s="36">
        <v>4512</v>
      </c>
      <c r="D24" s="36">
        <v>11088</v>
      </c>
      <c r="E24" s="36">
        <v>10866</v>
      </c>
      <c r="F24" s="13">
        <f t="shared" si="0"/>
        <v>-2.0021645021645043</v>
      </c>
      <c r="G24" s="1"/>
      <c r="H24" s="1"/>
      <c r="I24" s="1"/>
    </row>
    <row r="25" spans="1:9" x14ac:dyDescent="0.25">
      <c r="A25" s="8" t="s">
        <v>59</v>
      </c>
      <c r="B25" s="35">
        <v>1620</v>
      </c>
      <c r="C25" s="35">
        <v>1542</v>
      </c>
      <c r="D25" s="35">
        <v>5106</v>
      </c>
      <c r="E25" s="35">
        <v>4835</v>
      </c>
      <c r="F25" s="10">
        <f t="shared" si="0"/>
        <v>-5.3074813944379144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2</v>
      </c>
      <c r="E26" s="36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0</v>
      </c>
      <c r="E27" s="35">
        <v>0</v>
      </c>
      <c r="F27" s="18"/>
      <c r="G27" s="1"/>
      <c r="H27" s="1"/>
      <c r="I27" s="1"/>
    </row>
    <row r="28" spans="1:9" x14ac:dyDescent="0.25">
      <c r="A28" s="11" t="s">
        <v>62</v>
      </c>
      <c r="B28" s="36">
        <v>47066</v>
      </c>
      <c r="C28" s="36">
        <v>34667</v>
      </c>
      <c r="D28" s="36">
        <v>126920</v>
      </c>
      <c r="E28" s="36">
        <v>104642</v>
      </c>
      <c r="F28" s="13">
        <f t="shared" si="0"/>
        <v>-17.552789158525059</v>
      </c>
      <c r="G28" s="1"/>
      <c r="H28" s="1"/>
      <c r="I28" s="1"/>
    </row>
    <row r="29" spans="1:9" x14ac:dyDescent="0.25">
      <c r="A29" s="8" t="s">
        <v>63</v>
      </c>
      <c r="B29" s="35">
        <v>8</v>
      </c>
      <c r="C29" s="35">
        <v>14</v>
      </c>
      <c r="D29" s="35">
        <v>82</v>
      </c>
      <c r="E29" s="35">
        <v>40</v>
      </c>
      <c r="F29" s="10">
        <f t="shared" si="0"/>
        <v>-51.219512195121951</v>
      </c>
      <c r="G29" s="1"/>
      <c r="H29" s="1"/>
      <c r="I29" s="1"/>
    </row>
    <row r="30" spans="1:9" x14ac:dyDescent="0.25">
      <c r="A30" s="11" t="s">
        <v>64</v>
      </c>
      <c r="B30" s="36">
        <v>13361</v>
      </c>
      <c r="C30" s="36">
        <v>11153</v>
      </c>
      <c r="D30" s="36">
        <v>33632</v>
      </c>
      <c r="E30" s="36">
        <v>30677</v>
      </c>
      <c r="F30" s="13">
        <f t="shared" si="0"/>
        <v>-8.7862749762131358</v>
      </c>
      <c r="G30" s="1"/>
      <c r="H30" s="1"/>
      <c r="I30" s="1"/>
    </row>
    <row r="31" spans="1:9" x14ac:dyDescent="0.25">
      <c r="A31" s="8" t="s">
        <v>65</v>
      </c>
      <c r="B31" s="35">
        <v>3839</v>
      </c>
      <c r="C31" s="35">
        <v>5685</v>
      </c>
      <c r="D31" s="35">
        <v>11099</v>
      </c>
      <c r="E31" s="35">
        <v>13908</v>
      </c>
      <c r="F31" s="10">
        <f t="shared" si="0"/>
        <v>25.308586359131453</v>
      </c>
      <c r="G31" s="1"/>
      <c r="H31" s="1"/>
      <c r="I31" s="1"/>
    </row>
    <row r="32" spans="1:9" x14ac:dyDescent="0.25">
      <c r="A32" s="11" t="s">
        <v>66</v>
      </c>
      <c r="B32" s="36">
        <v>256712</v>
      </c>
      <c r="C32" s="36">
        <v>257524</v>
      </c>
      <c r="D32" s="36">
        <v>723850</v>
      </c>
      <c r="E32" s="36">
        <v>782888</v>
      </c>
      <c r="F32" s="13">
        <f t="shared" si="0"/>
        <v>8.1561096912343771</v>
      </c>
      <c r="G32" s="1"/>
      <c r="H32" s="1"/>
      <c r="I32" s="1"/>
    </row>
    <row r="33" spans="1:9" x14ac:dyDescent="0.25">
      <c r="A33" s="8" t="s">
        <v>67</v>
      </c>
      <c r="B33" s="35">
        <v>17889</v>
      </c>
      <c r="C33" s="35">
        <v>21643</v>
      </c>
      <c r="D33" s="35">
        <v>53271</v>
      </c>
      <c r="E33" s="35">
        <v>64628</v>
      </c>
      <c r="F33" s="10">
        <f t="shared" si="0"/>
        <v>21.319291922434346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0</v>
      </c>
      <c r="D34" s="36">
        <v>0</v>
      </c>
      <c r="E34" s="36">
        <v>0</v>
      </c>
      <c r="F34" s="13"/>
      <c r="G34" s="1"/>
      <c r="H34" s="1"/>
      <c r="I34" s="1"/>
    </row>
    <row r="35" spans="1:9" x14ac:dyDescent="0.25">
      <c r="A35" s="14" t="s">
        <v>69</v>
      </c>
      <c r="B35" s="15">
        <f>SUM(B7:B34)</f>
        <v>1150310.5</v>
      </c>
      <c r="C35" s="15">
        <f t="shared" ref="C35:E35" si="1">SUM(C7:C34)</f>
        <v>1049463.5</v>
      </c>
      <c r="D35" s="15">
        <f t="shared" si="1"/>
        <v>3144797</v>
      </c>
      <c r="E35" s="15">
        <f t="shared" si="1"/>
        <v>3146258</v>
      </c>
      <c r="F35" s="16">
        <f t="shared" si="0"/>
        <v>4.6457688683887E-2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2172</v>
      </c>
      <c r="C38" s="41">
        <f>D7</f>
        <v>1422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800840</v>
      </c>
      <c r="G38" s="42">
        <f>LOOKUP(E38,$A$38:$A$65,$C$38:$C$65)</f>
        <v>816633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37973</v>
      </c>
      <c r="C39" s="41">
        <f t="shared" ref="C39:C65" si="5">D8</f>
        <v>47384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782888</v>
      </c>
      <c r="G39" s="42">
        <f t="shared" ref="G39:G65" si="8">LOOKUP(E39,$A$38:$A$65,$C$38:$C$65)</f>
        <v>723850</v>
      </c>
    </row>
    <row r="40" spans="1:9" x14ac:dyDescent="0.25">
      <c r="A40" s="42" t="str">
        <f t="shared" si="3"/>
        <v>ALMERIA</v>
      </c>
      <c r="B40" s="41">
        <f t="shared" si="4"/>
        <v>19</v>
      </c>
      <c r="C40" s="41">
        <f t="shared" si="5"/>
        <v>27</v>
      </c>
      <c r="D40" s="41">
        <f t="shared" si="6"/>
        <v>24</v>
      </c>
      <c r="E40" s="42" t="str">
        <f t="shared" si="2"/>
        <v>BARCELONA</v>
      </c>
      <c r="F40" s="42">
        <f t="shared" si="7"/>
        <v>623327.5</v>
      </c>
      <c r="G40" s="42">
        <f t="shared" si="8"/>
        <v>625322</v>
      </c>
    </row>
    <row r="41" spans="1:9" x14ac:dyDescent="0.25">
      <c r="A41" s="42" t="str">
        <f t="shared" si="3"/>
        <v>AVILES</v>
      </c>
      <c r="B41" s="41">
        <f t="shared" si="4"/>
        <v>2391</v>
      </c>
      <c r="C41" s="41">
        <f t="shared" si="5"/>
        <v>2105</v>
      </c>
      <c r="D41" s="41">
        <f t="shared" si="6"/>
        <v>20</v>
      </c>
      <c r="E41" s="42" t="str">
        <f t="shared" si="2"/>
        <v>LAS PALMAS</v>
      </c>
      <c r="F41" s="42">
        <f t="shared" si="7"/>
        <v>313970</v>
      </c>
      <c r="G41" s="42">
        <f t="shared" si="8"/>
        <v>321606</v>
      </c>
    </row>
    <row r="42" spans="1:9" x14ac:dyDescent="0.25">
      <c r="A42" s="42" t="str">
        <f t="shared" si="3"/>
        <v>BAHIA DE ALGECIRAS</v>
      </c>
      <c r="B42" s="41">
        <f t="shared" si="4"/>
        <v>800840</v>
      </c>
      <c r="C42" s="41">
        <f t="shared" si="5"/>
        <v>816633</v>
      </c>
      <c r="D42" s="41">
        <f t="shared" si="6"/>
        <v>1</v>
      </c>
      <c r="E42" s="42" t="str">
        <f t="shared" si="2"/>
        <v>BILBAO</v>
      </c>
      <c r="F42" s="42">
        <f t="shared" si="7"/>
        <v>129266</v>
      </c>
      <c r="G42" s="42">
        <f t="shared" si="8"/>
        <v>125231</v>
      </c>
    </row>
    <row r="43" spans="1:9" x14ac:dyDescent="0.25">
      <c r="A43" s="42" t="str">
        <f t="shared" si="3"/>
        <v>BAHIA DE CADIZ</v>
      </c>
      <c r="B43" s="41">
        <f t="shared" si="4"/>
        <v>33879.5</v>
      </c>
      <c r="C43" s="41">
        <f t="shared" si="5"/>
        <v>31121</v>
      </c>
      <c r="D43" s="41">
        <f t="shared" si="6"/>
        <v>11</v>
      </c>
      <c r="E43" s="42" t="str">
        <f t="shared" si="2"/>
        <v>MALAGA</v>
      </c>
      <c r="F43" s="42">
        <f t="shared" si="7"/>
        <v>106534</v>
      </c>
      <c r="G43" s="42">
        <f t="shared" si="8"/>
        <v>123564</v>
      </c>
    </row>
    <row r="44" spans="1:9" x14ac:dyDescent="0.25">
      <c r="A44" s="42" t="str">
        <f t="shared" si="3"/>
        <v>BALEARES</v>
      </c>
      <c r="B44" s="41">
        <f t="shared" si="4"/>
        <v>40678</v>
      </c>
      <c r="C44" s="41">
        <f t="shared" si="5"/>
        <v>46966</v>
      </c>
      <c r="D44" s="41">
        <f t="shared" si="6"/>
        <v>9</v>
      </c>
      <c r="E44" s="42" t="str">
        <f t="shared" si="2"/>
        <v>SANTA CRUZ DE TENERIFE</v>
      </c>
      <c r="F44" s="42">
        <f t="shared" si="7"/>
        <v>104642</v>
      </c>
      <c r="G44" s="42">
        <f t="shared" si="8"/>
        <v>126920</v>
      </c>
    </row>
    <row r="45" spans="1:9" x14ac:dyDescent="0.25">
      <c r="A45" s="42" t="str">
        <f t="shared" si="3"/>
        <v>BARCELONA</v>
      </c>
      <c r="B45" s="41">
        <f t="shared" si="4"/>
        <v>623327.5</v>
      </c>
      <c r="C45" s="41">
        <f t="shared" si="5"/>
        <v>625322</v>
      </c>
      <c r="D45" s="41">
        <f t="shared" si="6"/>
        <v>3</v>
      </c>
      <c r="E45" s="42" t="str">
        <f t="shared" si="2"/>
        <v>VIGO</v>
      </c>
      <c r="F45" s="42">
        <f t="shared" si="7"/>
        <v>64628</v>
      </c>
      <c r="G45" s="42">
        <f t="shared" si="8"/>
        <v>53271</v>
      </c>
    </row>
    <row r="46" spans="1:9" x14ac:dyDescent="0.25">
      <c r="A46" s="42" t="str">
        <f t="shared" si="3"/>
        <v>BILBAO</v>
      </c>
      <c r="B46" s="41">
        <f t="shared" si="4"/>
        <v>129266</v>
      </c>
      <c r="C46" s="41">
        <f t="shared" si="5"/>
        <v>125231</v>
      </c>
      <c r="D46" s="41">
        <f t="shared" si="6"/>
        <v>5</v>
      </c>
      <c r="E46" s="42" t="str">
        <f t="shared" si="2"/>
        <v>BALEARES</v>
      </c>
      <c r="F46" s="42">
        <f t="shared" si="7"/>
        <v>40678</v>
      </c>
      <c r="G46" s="42">
        <f t="shared" si="8"/>
        <v>46966</v>
      </c>
    </row>
    <row r="47" spans="1:9" x14ac:dyDescent="0.25">
      <c r="A47" s="42" t="str">
        <f t="shared" si="3"/>
        <v>CARTAGENA</v>
      </c>
      <c r="B47" s="41">
        <f t="shared" si="4"/>
        <v>11293</v>
      </c>
      <c r="C47" s="41">
        <f t="shared" si="5"/>
        <v>8170</v>
      </c>
      <c r="D47" s="41">
        <f t="shared" si="6"/>
        <v>15</v>
      </c>
      <c r="E47" s="42" t="str">
        <f t="shared" si="2"/>
        <v>ALICANTE</v>
      </c>
      <c r="F47" s="42">
        <f t="shared" si="7"/>
        <v>37973</v>
      </c>
      <c r="G47" s="42">
        <f t="shared" si="8"/>
        <v>47384</v>
      </c>
    </row>
    <row r="48" spans="1:9" x14ac:dyDescent="0.25">
      <c r="A48" s="42" t="str">
        <f t="shared" si="3"/>
        <v>CASTELLON</v>
      </c>
      <c r="B48" s="41">
        <f t="shared" si="4"/>
        <v>21245</v>
      </c>
      <c r="C48" s="41">
        <f t="shared" si="5"/>
        <v>21048</v>
      </c>
      <c r="D48" s="41">
        <f t="shared" si="6"/>
        <v>13</v>
      </c>
      <c r="E48" s="42" t="str">
        <f t="shared" si="2"/>
        <v>BAHIA DE CADIZ</v>
      </c>
      <c r="F48" s="42">
        <f t="shared" si="7"/>
        <v>33879.5</v>
      </c>
      <c r="G48" s="42">
        <f t="shared" si="8"/>
        <v>31121</v>
      </c>
    </row>
    <row r="49" spans="1:7" x14ac:dyDescent="0.25">
      <c r="A49" s="42" t="str">
        <f t="shared" si="3"/>
        <v>CEUTA</v>
      </c>
      <c r="B49" s="41">
        <f t="shared" si="4"/>
        <v>3574</v>
      </c>
      <c r="C49" s="41">
        <f t="shared" si="5"/>
        <v>3399</v>
      </c>
      <c r="D49" s="41">
        <f t="shared" si="6"/>
        <v>19</v>
      </c>
      <c r="E49" s="42" t="str">
        <f t="shared" si="2"/>
        <v>SEVILLA</v>
      </c>
      <c r="F49" s="42">
        <f t="shared" si="7"/>
        <v>30677</v>
      </c>
      <c r="G49" s="42">
        <f t="shared" si="8"/>
        <v>33632</v>
      </c>
    </row>
    <row r="50" spans="1:7" x14ac:dyDescent="0.25">
      <c r="A50" s="42" t="str">
        <f t="shared" si="3"/>
        <v>FERROL-SAN CIBRAO</v>
      </c>
      <c r="B50" s="41">
        <f t="shared" si="4"/>
        <v>287</v>
      </c>
      <c r="C50" s="41">
        <f t="shared" si="5"/>
        <v>3174</v>
      </c>
      <c r="D50" s="41">
        <f t="shared" si="6"/>
        <v>22</v>
      </c>
      <c r="E50" s="42" t="str">
        <f t="shared" si="2"/>
        <v>CASTELLON</v>
      </c>
      <c r="F50" s="42">
        <f t="shared" si="7"/>
        <v>21245</v>
      </c>
      <c r="G50" s="42">
        <f t="shared" si="8"/>
        <v>21048</v>
      </c>
    </row>
    <row r="51" spans="1:7" x14ac:dyDescent="0.25">
      <c r="A51" s="42" t="str">
        <f t="shared" si="3"/>
        <v>GIJON</v>
      </c>
      <c r="B51" s="41">
        <f t="shared" si="4"/>
        <v>6325</v>
      </c>
      <c r="C51" s="41">
        <f t="shared" si="5"/>
        <v>2575</v>
      </c>
      <c r="D51" s="41">
        <f t="shared" si="6"/>
        <v>17</v>
      </c>
      <c r="E51" s="42" t="str">
        <f t="shared" si="2"/>
        <v>TARRAGONA</v>
      </c>
      <c r="F51" s="42">
        <f t="shared" si="7"/>
        <v>13908</v>
      </c>
      <c r="G51" s="42">
        <f t="shared" si="8"/>
        <v>11099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11293</v>
      </c>
      <c r="G52" s="42">
        <f t="shared" si="8"/>
        <v>8170</v>
      </c>
    </row>
    <row r="53" spans="1:7" x14ac:dyDescent="0.25">
      <c r="A53" s="42" t="str">
        <f t="shared" si="3"/>
        <v>LAS PALMAS</v>
      </c>
      <c r="B53" s="41">
        <f t="shared" si="4"/>
        <v>313970</v>
      </c>
      <c r="C53" s="41">
        <f t="shared" si="5"/>
        <v>321606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10866</v>
      </c>
      <c r="G53" s="42">
        <f t="shared" si="8"/>
        <v>11088</v>
      </c>
    </row>
    <row r="54" spans="1:7" x14ac:dyDescent="0.25">
      <c r="A54" s="42" t="str">
        <f t="shared" si="3"/>
        <v>MALAGA</v>
      </c>
      <c r="B54" s="41">
        <f t="shared" si="4"/>
        <v>106534</v>
      </c>
      <c r="C54" s="41">
        <f t="shared" si="5"/>
        <v>123564</v>
      </c>
      <c r="D54" s="41">
        <f t="shared" si="6"/>
        <v>6</v>
      </c>
      <c r="E54" s="42" t="str">
        <f t="shared" si="2"/>
        <v>GIJON</v>
      </c>
      <c r="F54" s="42">
        <f t="shared" si="7"/>
        <v>6325</v>
      </c>
      <c r="G54" s="42">
        <f t="shared" si="8"/>
        <v>2575</v>
      </c>
    </row>
    <row r="55" spans="1:7" x14ac:dyDescent="0.25">
      <c r="A55" s="42" t="str">
        <f t="shared" si="3"/>
        <v>MARIN Y RIA DE PONTEVEDRA</v>
      </c>
      <c r="B55" s="41">
        <f t="shared" si="4"/>
        <v>10866</v>
      </c>
      <c r="C55" s="41">
        <f t="shared" si="5"/>
        <v>11088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4835</v>
      </c>
      <c r="G55" s="42">
        <f t="shared" si="8"/>
        <v>5106</v>
      </c>
    </row>
    <row r="56" spans="1:7" x14ac:dyDescent="0.25">
      <c r="A56" s="42" t="str">
        <f t="shared" si="3"/>
        <v>MELILLA</v>
      </c>
      <c r="B56" s="41">
        <f t="shared" si="4"/>
        <v>4835</v>
      </c>
      <c r="C56" s="41">
        <f t="shared" si="5"/>
        <v>5106</v>
      </c>
      <c r="D56" s="41">
        <f t="shared" si="6"/>
        <v>18</v>
      </c>
      <c r="E56" s="42" t="str">
        <f t="shared" si="2"/>
        <v>CEUTA</v>
      </c>
      <c r="F56" s="42">
        <f t="shared" si="9"/>
        <v>3574</v>
      </c>
      <c r="G56" s="42">
        <f t="shared" si="8"/>
        <v>3399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str">
        <f t="shared" si="2"/>
        <v>AVILES</v>
      </c>
      <c r="F57" s="42">
        <f t="shared" si="9"/>
        <v>2391</v>
      </c>
      <c r="G57" s="42">
        <f t="shared" si="8"/>
        <v>2105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9"/>
        <v>2172</v>
      </c>
      <c r="G58" s="42">
        <f t="shared" si="8"/>
        <v>1422</v>
      </c>
    </row>
    <row r="59" spans="1:7" x14ac:dyDescent="0.25">
      <c r="A59" s="42" t="str">
        <f t="shared" si="3"/>
        <v>SANTA CRUZ DE TENERIFE</v>
      </c>
      <c r="B59" s="41">
        <f t="shared" si="4"/>
        <v>104642</v>
      </c>
      <c r="C59" s="41">
        <f t="shared" si="5"/>
        <v>126920</v>
      </c>
      <c r="D59" s="41">
        <f t="shared" si="6"/>
        <v>7</v>
      </c>
      <c r="E59" s="42" t="str">
        <f t="shared" si="2"/>
        <v>FERROL-SAN CIBRAO</v>
      </c>
      <c r="F59" s="42">
        <f t="shared" si="9"/>
        <v>287</v>
      </c>
      <c r="G59" s="42">
        <f t="shared" si="8"/>
        <v>3174</v>
      </c>
    </row>
    <row r="60" spans="1:7" x14ac:dyDescent="0.25">
      <c r="A60" s="42" t="str">
        <f t="shared" si="3"/>
        <v>SANTANDER</v>
      </c>
      <c r="B60" s="41">
        <f t="shared" si="4"/>
        <v>40</v>
      </c>
      <c r="C60" s="41">
        <f t="shared" si="5"/>
        <v>82</v>
      </c>
      <c r="D60" s="41">
        <f t="shared" si="6"/>
        <v>23</v>
      </c>
      <c r="E60" s="42" t="str">
        <f t="shared" si="2"/>
        <v>SANTANDER</v>
      </c>
      <c r="F60" s="42">
        <f t="shared" si="9"/>
        <v>40</v>
      </c>
      <c r="G60" s="42">
        <f t="shared" si="8"/>
        <v>82</v>
      </c>
    </row>
    <row r="61" spans="1:7" x14ac:dyDescent="0.25">
      <c r="A61" s="42" t="str">
        <f t="shared" si="3"/>
        <v>SEVILLA</v>
      </c>
      <c r="B61" s="41">
        <f t="shared" si="4"/>
        <v>30677</v>
      </c>
      <c r="C61" s="41">
        <f t="shared" si="5"/>
        <v>33632</v>
      </c>
      <c r="D61" s="41">
        <f t="shared" si="6"/>
        <v>12</v>
      </c>
      <c r="E61" s="42" t="str">
        <f t="shared" si="2"/>
        <v>ALMERIA</v>
      </c>
      <c r="F61" s="42">
        <f t="shared" si="9"/>
        <v>19</v>
      </c>
      <c r="G61" s="42">
        <f t="shared" si="8"/>
        <v>27</v>
      </c>
    </row>
    <row r="62" spans="1:7" x14ac:dyDescent="0.25">
      <c r="A62" s="42" t="str">
        <f t="shared" si="3"/>
        <v>TARRAGONA</v>
      </c>
      <c r="B62" s="41">
        <f t="shared" si="4"/>
        <v>13908</v>
      </c>
      <c r="C62" s="41">
        <f t="shared" si="5"/>
        <v>11099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782888</v>
      </c>
      <c r="C63" s="41">
        <f t="shared" si="5"/>
        <v>723850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64628</v>
      </c>
      <c r="C64" s="41">
        <f t="shared" si="5"/>
        <v>53271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39588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284636</v>
      </c>
      <c r="C11" s="37">
        <v>251611</v>
      </c>
      <c r="D11" s="37">
        <v>775008</v>
      </c>
      <c r="E11" s="37">
        <v>763048</v>
      </c>
      <c r="F11" s="10">
        <f t="shared" si="0"/>
        <v>-1.5432098765432158</v>
      </c>
      <c r="G11" s="1"/>
      <c r="H11" s="1"/>
      <c r="I11" s="1"/>
    </row>
    <row r="12" spans="1:12" x14ac:dyDescent="0.25">
      <c r="A12" s="11" t="s">
        <v>46</v>
      </c>
      <c r="B12" s="38">
        <v>4</v>
      </c>
      <c r="C12" s="38">
        <v>49</v>
      </c>
      <c r="D12" s="38">
        <v>2043</v>
      </c>
      <c r="E12" s="38">
        <v>575</v>
      </c>
      <c r="F12" s="13">
        <f t="shared" si="0"/>
        <v>-71.855115026921197</v>
      </c>
      <c r="G12" s="1"/>
      <c r="H12" s="1"/>
      <c r="I12" s="1"/>
    </row>
    <row r="13" spans="1:12" x14ac:dyDescent="0.25">
      <c r="A13" s="8" t="s">
        <v>47</v>
      </c>
      <c r="B13" s="37">
        <v>25</v>
      </c>
      <c r="C13" s="37">
        <v>5</v>
      </c>
      <c r="D13" s="37">
        <v>111</v>
      </c>
      <c r="E13" s="37">
        <v>60</v>
      </c>
      <c r="F13" s="10">
        <f t="shared" si="0"/>
        <v>-45.945945945945944</v>
      </c>
      <c r="G13" s="1"/>
      <c r="H13" s="1"/>
      <c r="I13" s="1"/>
    </row>
    <row r="14" spans="1:12" x14ac:dyDescent="0.25">
      <c r="A14" s="11" t="s">
        <v>48</v>
      </c>
      <c r="B14" s="38">
        <v>87676.5</v>
      </c>
      <c r="C14" s="38">
        <v>87313</v>
      </c>
      <c r="D14" s="38">
        <v>234204.5</v>
      </c>
      <c r="E14" s="38">
        <v>246399.5</v>
      </c>
      <c r="F14" s="13">
        <f t="shared" si="0"/>
        <v>5.2069879101383663</v>
      </c>
      <c r="G14" s="1"/>
      <c r="H14" s="1"/>
      <c r="I14" s="1"/>
    </row>
    <row r="15" spans="1:12" x14ac:dyDescent="0.25">
      <c r="A15" s="8" t="s">
        <v>49</v>
      </c>
      <c r="B15" s="37">
        <v>1030</v>
      </c>
      <c r="C15" s="37">
        <v>761</v>
      </c>
      <c r="D15" s="37">
        <v>2116</v>
      </c>
      <c r="E15" s="37">
        <v>2253</v>
      </c>
      <c r="F15" s="10">
        <f t="shared" si="0"/>
        <v>6.4744801512287324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540</v>
      </c>
      <c r="D16" s="38">
        <v>0</v>
      </c>
      <c r="E16" s="38">
        <v>540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54</v>
      </c>
      <c r="C17" s="37">
        <v>223</v>
      </c>
      <c r="D17" s="37">
        <v>76</v>
      </c>
      <c r="E17" s="37">
        <v>275</v>
      </c>
      <c r="F17" s="10">
        <f t="shared" si="0"/>
        <v>261.84210526315792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52</v>
      </c>
      <c r="D20" s="38">
        <v>0</v>
      </c>
      <c r="E20" s="38">
        <v>52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70107</v>
      </c>
      <c r="C22" s="38">
        <v>63405</v>
      </c>
      <c r="D22" s="38">
        <v>192302</v>
      </c>
      <c r="E22" s="38">
        <v>190967</v>
      </c>
      <c r="F22" s="13">
        <f t="shared" si="0"/>
        <v>-0.69422054892824292</v>
      </c>
      <c r="G22" s="1"/>
      <c r="H22" s="1"/>
      <c r="I22" s="1"/>
    </row>
    <row r="23" spans="1:9" x14ac:dyDescent="0.25">
      <c r="A23" s="8" t="s">
        <v>57</v>
      </c>
      <c r="B23" s="37">
        <v>40007</v>
      </c>
      <c r="C23" s="37">
        <v>23230</v>
      </c>
      <c r="D23" s="37">
        <v>119611</v>
      </c>
      <c r="E23" s="37">
        <v>103936</v>
      </c>
      <c r="F23" s="10">
        <f t="shared" si="0"/>
        <v>-13.104981983262405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2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73</v>
      </c>
      <c r="D25" s="37">
        <v>0</v>
      </c>
      <c r="E25" s="37">
        <v>73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2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2041</v>
      </c>
      <c r="C28" s="38">
        <v>1320</v>
      </c>
      <c r="D28" s="38">
        <v>7208</v>
      </c>
      <c r="E28" s="38">
        <v>3218</v>
      </c>
      <c r="F28" s="13">
        <f t="shared" si="0"/>
        <v>-55.355160932297444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5</v>
      </c>
      <c r="C30" s="38">
        <v>0</v>
      </c>
      <c r="D30" s="38">
        <v>5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37">
        <v>154</v>
      </c>
      <c r="C31" s="37">
        <v>10</v>
      </c>
      <c r="D31" s="37">
        <v>178</v>
      </c>
      <c r="E31" s="37">
        <v>32</v>
      </c>
      <c r="F31" s="10">
        <f t="shared" si="0"/>
        <v>-82.022471910112358</v>
      </c>
      <c r="G31" s="1"/>
      <c r="H31" s="1"/>
      <c r="I31" s="1"/>
    </row>
    <row r="32" spans="1:9" x14ac:dyDescent="0.25">
      <c r="A32" s="11" t="s">
        <v>66</v>
      </c>
      <c r="B32" s="38">
        <v>85337</v>
      </c>
      <c r="C32" s="38">
        <v>101301</v>
      </c>
      <c r="D32" s="38">
        <v>239445</v>
      </c>
      <c r="E32" s="38">
        <v>294897</v>
      </c>
      <c r="F32" s="13">
        <f t="shared" si="0"/>
        <v>23.158554156486872</v>
      </c>
      <c r="G32" s="1"/>
      <c r="H32" s="1"/>
      <c r="I32" s="1"/>
    </row>
    <row r="33" spans="1:9" x14ac:dyDescent="0.25">
      <c r="A33" s="8" t="s">
        <v>67</v>
      </c>
      <c r="B33" s="37">
        <v>111</v>
      </c>
      <c r="C33" s="37">
        <v>182</v>
      </c>
      <c r="D33" s="37">
        <v>519</v>
      </c>
      <c r="E33" s="37">
        <v>601</v>
      </c>
      <c r="F33" s="10">
        <f t="shared" si="0"/>
        <v>15.799614643545283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571187.5</v>
      </c>
      <c r="C35" s="15">
        <f t="shared" ref="C35:E35" si="1">SUM(C7:C34)</f>
        <v>530075</v>
      </c>
      <c r="D35" s="15">
        <f t="shared" si="1"/>
        <v>1572828.5</v>
      </c>
      <c r="E35" s="15">
        <f t="shared" si="1"/>
        <v>1606928.5</v>
      </c>
      <c r="F35" s="16">
        <f t="shared" si="0"/>
        <v>2.1680685465707228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763048</v>
      </c>
      <c r="G38" s="42">
        <f>LOOKUP(E38,$A$38:$A$65,$C$38:$C$65)</f>
        <v>775008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294897</v>
      </c>
      <c r="G39" s="42">
        <f t="shared" ref="G39:G65" si="8">LOOKUP(E39,$A$38:$A$65,$C$38:$C$65)</f>
        <v>239445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246399.5</v>
      </c>
      <c r="G40" s="42">
        <f t="shared" si="8"/>
        <v>234204.5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190967</v>
      </c>
      <c r="G41" s="42">
        <f t="shared" si="8"/>
        <v>192302</v>
      </c>
    </row>
    <row r="42" spans="1:9" x14ac:dyDescent="0.25">
      <c r="A42" s="42" t="str">
        <f t="shared" si="3"/>
        <v>BAHIA DE ALGECIRAS</v>
      </c>
      <c r="B42" s="41">
        <f t="shared" si="4"/>
        <v>763048</v>
      </c>
      <c r="C42" s="41">
        <f t="shared" si="5"/>
        <v>775008</v>
      </c>
      <c r="D42" s="41">
        <f t="shared" si="6"/>
        <v>1</v>
      </c>
      <c r="E42" s="42" t="str">
        <f t="shared" si="2"/>
        <v>MALAGA</v>
      </c>
      <c r="F42" s="42">
        <f t="shared" si="7"/>
        <v>103936</v>
      </c>
      <c r="G42" s="42">
        <f t="shared" si="8"/>
        <v>119611</v>
      </c>
    </row>
    <row r="43" spans="1:9" x14ac:dyDescent="0.25">
      <c r="A43" s="42" t="str">
        <f t="shared" si="3"/>
        <v>BAHIA DE CADIZ</v>
      </c>
      <c r="B43" s="41">
        <f t="shared" si="4"/>
        <v>575</v>
      </c>
      <c r="C43" s="41">
        <f t="shared" si="5"/>
        <v>2043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3218</v>
      </c>
      <c r="G43" s="42">
        <f t="shared" si="8"/>
        <v>7208</v>
      </c>
    </row>
    <row r="44" spans="1:9" x14ac:dyDescent="0.25">
      <c r="A44" s="42" t="str">
        <f t="shared" si="3"/>
        <v>BALEARES</v>
      </c>
      <c r="B44" s="41">
        <f t="shared" si="4"/>
        <v>60</v>
      </c>
      <c r="C44" s="41">
        <f t="shared" si="5"/>
        <v>111</v>
      </c>
      <c r="D44" s="41">
        <f t="shared" si="6"/>
        <v>13</v>
      </c>
      <c r="E44" s="42" t="str">
        <f t="shared" si="2"/>
        <v>BILBAO</v>
      </c>
      <c r="F44" s="42">
        <f t="shared" si="7"/>
        <v>2253</v>
      </c>
      <c r="G44" s="42">
        <f t="shared" si="8"/>
        <v>2116</v>
      </c>
    </row>
    <row r="45" spans="1:9" x14ac:dyDescent="0.25">
      <c r="A45" s="42" t="str">
        <f t="shared" si="3"/>
        <v>BARCELONA</v>
      </c>
      <c r="B45" s="41">
        <f t="shared" si="4"/>
        <v>246399.5</v>
      </c>
      <c r="C45" s="41">
        <f t="shared" si="5"/>
        <v>234204.5</v>
      </c>
      <c r="D45" s="41">
        <f t="shared" si="6"/>
        <v>3</v>
      </c>
      <c r="E45" s="42" t="str">
        <f t="shared" si="2"/>
        <v>VIGO</v>
      </c>
      <c r="F45" s="42">
        <f t="shared" si="7"/>
        <v>601</v>
      </c>
      <c r="G45" s="42">
        <f t="shared" si="8"/>
        <v>519</v>
      </c>
    </row>
    <row r="46" spans="1:9" x14ac:dyDescent="0.25">
      <c r="A46" s="42" t="str">
        <f t="shared" si="3"/>
        <v>BILBAO</v>
      </c>
      <c r="B46" s="41">
        <f t="shared" si="4"/>
        <v>2253</v>
      </c>
      <c r="C46" s="41">
        <f t="shared" si="5"/>
        <v>2116</v>
      </c>
      <c r="D46" s="41">
        <f t="shared" si="6"/>
        <v>7</v>
      </c>
      <c r="E46" s="42" t="str">
        <f t="shared" si="2"/>
        <v>BAHIA DE CADIZ</v>
      </c>
      <c r="F46" s="42">
        <f t="shared" si="7"/>
        <v>575</v>
      </c>
      <c r="G46" s="42">
        <f t="shared" si="8"/>
        <v>2043</v>
      </c>
    </row>
    <row r="47" spans="1:9" x14ac:dyDescent="0.25">
      <c r="A47" s="42" t="str">
        <f t="shared" si="3"/>
        <v>CARTAGENA</v>
      </c>
      <c r="B47" s="41">
        <f t="shared" si="4"/>
        <v>540</v>
      </c>
      <c r="C47" s="41">
        <f t="shared" si="5"/>
        <v>0</v>
      </c>
      <c r="D47" s="41">
        <f t="shared" si="6"/>
        <v>10</v>
      </c>
      <c r="E47" s="42" t="str">
        <f t="shared" si="2"/>
        <v>CARTAGENA</v>
      </c>
      <c r="F47" s="42">
        <f t="shared" si="7"/>
        <v>540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275</v>
      </c>
      <c r="C48" s="41">
        <f t="shared" si="5"/>
        <v>76</v>
      </c>
      <c r="D48" s="41">
        <f t="shared" si="6"/>
        <v>11</v>
      </c>
      <c r="E48" s="42" t="str">
        <f t="shared" si="2"/>
        <v>CASTELLON</v>
      </c>
      <c r="F48" s="42">
        <f t="shared" si="7"/>
        <v>275</v>
      </c>
      <c r="G48" s="42">
        <f t="shared" si="8"/>
        <v>76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MELILLA</v>
      </c>
      <c r="F49" s="42">
        <f t="shared" si="7"/>
        <v>73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60</v>
      </c>
      <c r="G50" s="42">
        <f t="shared" si="8"/>
        <v>111</v>
      </c>
    </row>
    <row r="51" spans="1:7" x14ac:dyDescent="0.25">
      <c r="A51" s="42" t="str">
        <f t="shared" si="3"/>
        <v>GIJON</v>
      </c>
      <c r="B51" s="41">
        <f t="shared" si="4"/>
        <v>52</v>
      </c>
      <c r="C51" s="41">
        <f t="shared" si="5"/>
        <v>0</v>
      </c>
      <c r="D51" s="41">
        <f t="shared" si="6"/>
        <v>14</v>
      </c>
      <c r="E51" s="42" t="str">
        <f t="shared" si="2"/>
        <v>GIJON</v>
      </c>
      <c r="F51" s="42">
        <f t="shared" si="7"/>
        <v>52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32</v>
      </c>
      <c r="G52" s="42">
        <f t="shared" si="8"/>
        <v>178</v>
      </c>
    </row>
    <row r="53" spans="1:7" x14ac:dyDescent="0.25">
      <c r="A53" s="42" t="str">
        <f t="shared" si="3"/>
        <v>LAS PALMAS</v>
      </c>
      <c r="B53" s="41">
        <f t="shared" si="4"/>
        <v>190967</v>
      </c>
      <c r="C53" s="41">
        <f t="shared" si="5"/>
        <v>192302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103936</v>
      </c>
      <c r="C54" s="41">
        <f t="shared" si="5"/>
        <v>119611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</v>
      </c>
      <c r="C55" s="41">
        <f t="shared" si="5"/>
        <v>0</v>
      </c>
      <c r="D55" s="41">
        <f t="shared" si="6"/>
        <v>16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73</v>
      </c>
      <c r="C56" s="41">
        <f t="shared" si="5"/>
        <v>0</v>
      </c>
      <c r="D56" s="41">
        <f t="shared" si="6"/>
        <v>12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3218</v>
      </c>
      <c r="C59" s="41">
        <f t="shared" si="5"/>
        <v>7208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32</v>
      </c>
      <c r="C62" s="41">
        <f t="shared" si="5"/>
        <v>178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294897</v>
      </c>
      <c r="C63" s="41">
        <f t="shared" si="5"/>
        <v>239445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601</v>
      </c>
      <c r="C64" s="41">
        <f t="shared" si="5"/>
        <v>519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E35" sqref="E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39588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474</v>
      </c>
      <c r="C7" s="9">
        <v>473</v>
      </c>
      <c r="D7" s="9">
        <v>1012</v>
      </c>
      <c r="E7" s="9">
        <v>2936</v>
      </c>
      <c r="F7" s="10">
        <f>((E7*100)/D7)-100</f>
        <v>190.11857707509881</v>
      </c>
      <c r="G7" s="1"/>
      <c r="H7" s="1"/>
      <c r="I7" s="1"/>
    </row>
    <row r="8" spans="1:12" x14ac:dyDescent="0.25">
      <c r="A8" s="11" t="s">
        <v>42</v>
      </c>
      <c r="B8" s="12">
        <v>12449</v>
      </c>
      <c r="C8" s="12">
        <v>14379</v>
      </c>
      <c r="D8" s="12">
        <v>39931</v>
      </c>
      <c r="E8" s="12">
        <v>38297</v>
      </c>
      <c r="F8" s="13">
        <f t="shared" ref="F8:F35" si="0">((E8*100)/D8)-100</f>
        <v>-4.0920588014324721</v>
      </c>
      <c r="G8" s="1"/>
      <c r="H8" s="1"/>
      <c r="I8" s="1"/>
    </row>
    <row r="9" spans="1:12" x14ac:dyDescent="0.25">
      <c r="A9" s="8" t="s">
        <v>43</v>
      </c>
      <c r="B9" s="9">
        <v>36805</v>
      </c>
      <c r="C9" s="9">
        <v>49612</v>
      </c>
      <c r="D9" s="9">
        <v>131775</v>
      </c>
      <c r="E9" s="9">
        <v>141215</v>
      </c>
      <c r="F9" s="10">
        <f t="shared" si="0"/>
        <v>7.1637260481881953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/>
      <c r="G10" s="1"/>
      <c r="H10" s="1"/>
      <c r="I10" s="1"/>
    </row>
    <row r="11" spans="1:12" x14ac:dyDescent="0.25">
      <c r="A11" s="8" t="s">
        <v>45</v>
      </c>
      <c r="B11" s="9">
        <v>322832</v>
      </c>
      <c r="C11" s="9">
        <v>397017</v>
      </c>
      <c r="D11" s="9">
        <v>957437</v>
      </c>
      <c r="E11" s="9">
        <v>992779</v>
      </c>
      <c r="F11" s="10">
        <f t="shared" si="0"/>
        <v>3.6913133710103097</v>
      </c>
      <c r="G11" s="1"/>
      <c r="H11" s="1"/>
      <c r="I11" s="1"/>
    </row>
    <row r="12" spans="1:12" x14ac:dyDescent="0.25">
      <c r="A12" s="11" t="s">
        <v>46</v>
      </c>
      <c r="B12" s="12">
        <v>8576</v>
      </c>
      <c r="C12" s="12">
        <v>12904</v>
      </c>
      <c r="D12" s="12">
        <v>15516</v>
      </c>
      <c r="E12" s="12">
        <v>17291</v>
      </c>
      <c r="F12" s="13">
        <f t="shared" si="0"/>
        <v>11.439804073214745</v>
      </c>
      <c r="G12" s="1"/>
      <c r="H12" s="1"/>
      <c r="I12" s="1"/>
    </row>
    <row r="13" spans="1:12" x14ac:dyDescent="0.25">
      <c r="A13" s="8" t="s">
        <v>47</v>
      </c>
      <c r="B13" s="9">
        <v>220686</v>
      </c>
      <c r="C13" s="9">
        <v>292049</v>
      </c>
      <c r="D13" s="9">
        <v>481945</v>
      </c>
      <c r="E13" s="9">
        <v>565045</v>
      </c>
      <c r="F13" s="10">
        <f t="shared" si="0"/>
        <v>17.242631420597789</v>
      </c>
      <c r="G13" s="1"/>
      <c r="H13" s="1"/>
      <c r="I13" s="1"/>
    </row>
    <row r="14" spans="1:12" x14ac:dyDescent="0.25">
      <c r="A14" s="11" t="s">
        <v>48</v>
      </c>
      <c r="B14" s="12">
        <v>114523</v>
      </c>
      <c r="C14" s="12">
        <v>157687</v>
      </c>
      <c r="D14" s="12">
        <v>200821</v>
      </c>
      <c r="E14" s="12">
        <v>258326</v>
      </c>
      <c r="F14" s="13">
        <f t="shared" si="0"/>
        <v>28.634953515817557</v>
      </c>
      <c r="G14" s="1"/>
      <c r="H14" s="1"/>
      <c r="I14" s="1"/>
    </row>
    <row r="15" spans="1:12" x14ac:dyDescent="0.25">
      <c r="A15" s="8" t="s">
        <v>49</v>
      </c>
      <c r="B15" s="9">
        <v>13032</v>
      </c>
      <c r="C15" s="9">
        <v>7154</v>
      </c>
      <c r="D15" s="9">
        <v>20824</v>
      </c>
      <c r="E15" s="9">
        <v>14546</v>
      </c>
      <c r="F15" s="10">
        <f t="shared" si="0"/>
        <v>-30.147906262005378</v>
      </c>
      <c r="G15" s="1"/>
      <c r="H15" s="1"/>
      <c r="I15" s="1"/>
    </row>
    <row r="16" spans="1:12" x14ac:dyDescent="0.25">
      <c r="A16" s="11" t="s">
        <v>50</v>
      </c>
      <c r="B16" s="12">
        <v>728</v>
      </c>
      <c r="C16" s="12">
        <v>397</v>
      </c>
      <c r="D16" s="12">
        <v>728</v>
      </c>
      <c r="E16" s="12">
        <v>397</v>
      </c>
      <c r="F16" s="13">
        <f t="shared" si="0"/>
        <v>-45.467032967032964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173491</v>
      </c>
      <c r="C18" s="12">
        <v>216556</v>
      </c>
      <c r="D18" s="12">
        <v>496403</v>
      </c>
      <c r="E18" s="12">
        <v>545412</v>
      </c>
      <c r="F18" s="13">
        <f t="shared" si="0"/>
        <v>9.8728251037967141</v>
      </c>
      <c r="G18" s="1"/>
      <c r="H18" s="1"/>
      <c r="I18" s="1"/>
    </row>
    <row r="19" spans="1:9" x14ac:dyDescent="0.25">
      <c r="A19" s="8" t="s">
        <v>53</v>
      </c>
      <c r="B19" s="9">
        <v>753</v>
      </c>
      <c r="C19" s="9">
        <v>0</v>
      </c>
      <c r="D19" s="9">
        <v>753</v>
      </c>
      <c r="E19" s="9">
        <v>0</v>
      </c>
      <c r="F19" s="10">
        <f t="shared" si="0"/>
        <v>-100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62760</v>
      </c>
      <c r="C22" s="12">
        <v>125175</v>
      </c>
      <c r="D22" s="12">
        <v>178313</v>
      </c>
      <c r="E22" s="12">
        <v>306513</v>
      </c>
      <c r="F22" s="13">
        <f t="shared" si="0"/>
        <v>71.896047960608598</v>
      </c>
      <c r="G22" s="1"/>
      <c r="H22" s="1"/>
      <c r="I22" s="1"/>
    </row>
    <row r="23" spans="1:9" x14ac:dyDescent="0.25">
      <c r="A23" s="8" t="s">
        <v>57</v>
      </c>
      <c r="B23" s="9">
        <v>30009</v>
      </c>
      <c r="C23" s="9">
        <v>39091</v>
      </c>
      <c r="D23" s="9">
        <v>83255</v>
      </c>
      <c r="E23" s="9">
        <v>105838</v>
      </c>
      <c r="F23" s="10">
        <f t="shared" si="0"/>
        <v>27.125097591736235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59</v>
      </c>
      <c r="B25" s="9">
        <v>30696</v>
      </c>
      <c r="C25" s="9">
        <v>38737</v>
      </c>
      <c r="D25" s="9">
        <v>81047</v>
      </c>
      <c r="E25" s="9">
        <v>95254</v>
      </c>
      <c r="F25" s="10">
        <f t="shared" si="0"/>
        <v>17.529334830407052</v>
      </c>
      <c r="G25" s="1"/>
      <c r="H25" s="1"/>
      <c r="I25" s="1"/>
    </row>
    <row r="26" spans="1:9" x14ac:dyDescent="0.25">
      <c r="A26" s="11" t="s">
        <v>60</v>
      </c>
      <c r="B26" s="12">
        <v>635</v>
      </c>
      <c r="C26" s="12">
        <v>34</v>
      </c>
      <c r="D26" s="12">
        <v>635</v>
      </c>
      <c r="E26" s="12">
        <v>168</v>
      </c>
      <c r="F26" s="13">
        <f t="shared" si="0"/>
        <v>-73.543307086614178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62</v>
      </c>
      <c r="B28" s="12">
        <v>403467</v>
      </c>
      <c r="C28" s="12">
        <v>469493</v>
      </c>
      <c r="D28" s="12">
        <v>1075941</v>
      </c>
      <c r="E28" s="12">
        <v>1208430</v>
      </c>
      <c r="F28" s="13">
        <f t="shared" si="0"/>
        <v>12.313779287154219</v>
      </c>
      <c r="G28" s="1"/>
      <c r="H28" s="1"/>
      <c r="I28" s="1"/>
    </row>
    <row r="29" spans="1:9" x14ac:dyDescent="0.25">
      <c r="A29" s="8" t="s">
        <v>63</v>
      </c>
      <c r="B29" s="9">
        <v>9645</v>
      </c>
      <c r="C29" s="9">
        <v>11248</v>
      </c>
      <c r="D29" s="9">
        <v>9645</v>
      </c>
      <c r="E29" s="9">
        <v>13209</v>
      </c>
      <c r="F29" s="10">
        <f t="shared" si="0"/>
        <v>36.951788491446337</v>
      </c>
      <c r="G29" s="1"/>
      <c r="H29" s="1"/>
      <c r="I29" s="1"/>
    </row>
    <row r="30" spans="1:9" x14ac:dyDescent="0.25">
      <c r="A30" s="11" t="s">
        <v>64</v>
      </c>
      <c r="B30" s="12">
        <v>562</v>
      </c>
      <c r="C30" s="12">
        <v>1331</v>
      </c>
      <c r="D30" s="12">
        <v>562</v>
      </c>
      <c r="E30" s="12">
        <v>1834</v>
      </c>
      <c r="F30" s="13">
        <f t="shared" si="0"/>
        <v>226.33451957295375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20217</v>
      </c>
      <c r="C32" s="12">
        <v>29487</v>
      </c>
      <c r="D32" s="12">
        <v>39040</v>
      </c>
      <c r="E32" s="12">
        <v>53336</v>
      </c>
      <c r="F32" s="13">
        <f t="shared" si="0"/>
        <v>36.618852459016381</v>
      </c>
      <c r="G32" s="1"/>
      <c r="H32" s="1"/>
      <c r="I32" s="1"/>
    </row>
    <row r="33" spans="1:9" x14ac:dyDescent="0.25">
      <c r="A33" s="8" t="s">
        <v>67</v>
      </c>
      <c r="B33" s="9">
        <v>3975</v>
      </c>
      <c r="C33" s="9">
        <v>1895</v>
      </c>
      <c r="D33" s="9">
        <v>5022</v>
      </c>
      <c r="E33" s="9">
        <v>1895</v>
      </c>
      <c r="F33" s="10">
        <f t="shared" si="0"/>
        <v>-62.266029470330544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1466315</v>
      </c>
      <c r="C35" s="15">
        <f t="shared" ref="C35:E35" si="1">SUM(C7:C34)</f>
        <v>1864719</v>
      </c>
      <c r="D35" s="15">
        <f t="shared" si="1"/>
        <v>3820605</v>
      </c>
      <c r="E35" s="15">
        <f t="shared" si="1"/>
        <v>4362721</v>
      </c>
      <c r="F35" s="16">
        <f t="shared" si="0"/>
        <v>14.189271070942951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2936</v>
      </c>
      <c r="C38" s="41">
        <f>D7</f>
        <v>1012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1208430</v>
      </c>
      <c r="G38" s="42">
        <f>LOOKUP(E38,$A$38:$A$65,$C$38:$C$65)</f>
        <v>1075941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38297</v>
      </c>
      <c r="C39" s="41">
        <f t="shared" ref="C39:C65" si="5">D8</f>
        <v>39931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992779</v>
      </c>
      <c r="G39" s="42">
        <f t="shared" ref="G39:G65" si="8">LOOKUP(E39,$A$38:$A$65,$C$38:$C$65)</f>
        <v>957437</v>
      </c>
    </row>
    <row r="40" spans="1:9" x14ac:dyDescent="0.25">
      <c r="A40" s="42" t="str">
        <f t="shared" si="3"/>
        <v>ALMERIA</v>
      </c>
      <c r="B40" s="41">
        <f t="shared" si="4"/>
        <v>141215</v>
      </c>
      <c r="C40" s="41">
        <f t="shared" si="5"/>
        <v>131775</v>
      </c>
      <c r="D40" s="41">
        <f t="shared" si="6"/>
        <v>7</v>
      </c>
      <c r="E40" s="42" t="str">
        <f t="shared" si="2"/>
        <v>BALEARES</v>
      </c>
      <c r="F40" s="42">
        <f t="shared" si="7"/>
        <v>565045</v>
      </c>
      <c r="G40" s="42">
        <f t="shared" si="8"/>
        <v>481945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545412</v>
      </c>
      <c r="G41" s="42">
        <f t="shared" si="8"/>
        <v>496403</v>
      </c>
    </row>
    <row r="42" spans="1:9" x14ac:dyDescent="0.25">
      <c r="A42" s="42" t="str">
        <f t="shared" si="3"/>
        <v>BAHIA DE ALGECIRAS</v>
      </c>
      <c r="B42" s="41">
        <f t="shared" si="4"/>
        <v>992779</v>
      </c>
      <c r="C42" s="41">
        <f t="shared" si="5"/>
        <v>957437</v>
      </c>
      <c r="D42" s="41">
        <f t="shared" si="6"/>
        <v>2</v>
      </c>
      <c r="E42" s="42" t="str">
        <f t="shared" si="2"/>
        <v>LAS PALMAS</v>
      </c>
      <c r="F42" s="42">
        <f t="shared" si="7"/>
        <v>306513</v>
      </c>
      <c r="G42" s="42">
        <f t="shared" si="8"/>
        <v>178313</v>
      </c>
    </row>
    <row r="43" spans="1:9" x14ac:dyDescent="0.25">
      <c r="A43" s="42" t="str">
        <f t="shared" si="3"/>
        <v>BAHIA DE CADIZ</v>
      </c>
      <c r="B43" s="41">
        <f t="shared" si="4"/>
        <v>17291</v>
      </c>
      <c r="C43" s="41">
        <f t="shared" si="5"/>
        <v>15516</v>
      </c>
      <c r="D43" s="41">
        <f t="shared" si="6"/>
        <v>12</v>
      </c>
      <c r="E43" s="42" t="str">
        <f t="shared" si="2"/>
        <v>BARCELONA</v>
      </c>
      <c r="F43" s="42">
        <f t="shared" si="7"/>
        <v>258326</v>
      </c>
      <c r="G43" s="42">
        <f t="shared" si="8"/>
        <v>200821</v>
      </c>
    </row>
    <row r="44" spans="1:9" x14ac:dyDescent="0.25">
      <c r="A44" s="42" t="str">
        <f t="shared" si="3"/>
        <v>BALEARES</v>
      </c>
      <c r="B44" s="41">
        <f t="shared" si="4"/>
        <v>565045</v>
      </c>
      <c r="C44" s="41">
        <f t="shared" si="5"/>
        <v>481945</v>
      </c>
      <c r="D44" s="41">
        <f t="shared" si="6"/>
        <v>3</v>
      </c>
      <c r="E44" s="42" t="str">
        <f t="shared" si="2"/>
        <v>ALMERIA</v>
      </c>
      <c r="F44" s="42">
        <f t="shared" si="7"/>
        <v>141215</v>
      </c>
      <c r="G44" s="42">
        <f t="shared" si="8"/>
        <v>131775</v>
      </c>
    </row>
    <row r="45" spans="1:9" x14ac:dyDescent="0.25">
      <c r="A45" s="42" t="str">
        <f t="shared" si="3"/>
        <v>BARCELONA</v>
      </c>
      <c r="B45" s="41">
        <f t="shared" si="4"/>
        <v>258326</v>
      </c>
      <c r="C45" s="41">
        <f t="shared" si="5"/>
        <v>200821</v>
      </c>
      <c r="D45" s="41">
        <f t="shared" si="6"/>
        <v>6</v>
      </c>
      <c r="E45" s="42" t="str">
        <f t="shared" si="2"/>
        <v>MALAGA</v>
      </c>
      <c r="F45" s="42">
        <f t="shared" si="7"/>
        <v>105838</v>
      </c>
      <c r="G45" s="42">
        <f t="shared" si="8"/>
        <v>83255</v>
      </c>
    </row>
    <row r="46" spans="1:9" x14ac:dyDescent="0.25">
      <c r="A46" s="42" t="str">
        <f t="shared" si="3"/>
        <v>BILBAO</v>
      </c>
      <c r="B46" s="41">
        <f t="shared" si="4"/>
        <v>14546</v>
      </c>
      <c r="C46" s="41">
        <f t="shared" si="5"/>
        <v>20824</v>
      </c>
      <c r="D46" s="41">
        <f t="shared" si="6"/>
        <v>13</v>
      </c>
      <c r="E46" s="42" t="str">
        <f t="shared" si="2"/>
        <v>MELILLA</v>
      </c>
      <c r="F46" s="42">
        <f t="shared" si="7"/>
        <v>95254</v>
      </c>
      <c r="G46" s="42">
        <f t="shared" si="8"/>
        <v>81047</v>
      </c>
    </row>
    <row r="47" spans="1:9" x14ac:dyDescent="0.25">
      <c r="A47" s="42" t="str">
        <f t="shared" si="3"/>
        <v>CARTAGENA</v>
      </c>
      <c r="B47" s="41">
        <f t="shared" si="4"/>
        <v>397</v>
      </c>
      <c r="C47" s="41">
        <f t="shared" si="5"/>
        <v>728</v>
      </c>
      <c r="D47" s="41">
        <f t="shared" si="6"/>
        <v>18</v>
      </c>
      <c r="E47" s="42" t="str">
        <f t="shared" si="2"/>
        <v>VALENCIA</v>
      </c>
      <c r="F47" s="42">
        <f t="shared" si="7"/>
        <v>53336</v>
      </c>
      <c r="G47" s="42">
        <f t="shared" si="8"/>
        <v>39040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38297</v>
      </c>
      <c r="G48" s="42">
        <f t="shared" si="8"/>
        <v>39931</v>
      </c>
    </row>
    <row r="49" spans="1:7" x14ac:dyDescent="0.25">
      <c r="A49" s="42" t="str">
        <f t="shared" si="3"/>
        <v>CEUTA</v>
      </c>
      <c r="B49" s="41">
        <f t="shared" si="4"/>
        <v>545412</v>
      </c>
      <c r="C49" s="41">
        <f t="shared" si="5"/>
        <v>496403</v>
      </c>
      <c r="D49" s="41">
        <f t="shared" si="6"/>
        <v>4</v>
      </c>
      <c r="E49" s="42" t="str">
        <f t="shared" si="2"/>
        <v>BAHIA DE CADIZ</v>
      </c>
      <c r="F49" s="42">
        <f t="shared" si="7"/>
        <v>17291</v>
      </c>
      <c r="G49" s="42">
        <f t="shared" si="8"/>
        <v>15516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753</v>
      </c>
      <c r="D50" s="41">
        <f t="shared" si="6"/>
        <v>28</v>
      </c>
      <c r="E50" s="42" t="str">
        <f t="shared" si="2"/>
        <v>BILBAO</v>
      </c>
      <c r="F50" s="42">
        <f t="shared" si="7"/>
        <v>14546</v>
      </c>
      <c r="G50" s="42">
        <f t="shared" si="8"/>
        <v>20824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SANTANDER</v>
      </c>
      <c r="F51" s="42">
        <f t="shared" si="7"/>
        <v>13209</v>
      </c>
      <c r="G51" s="42">
        <f t="shared" si="8"/>
        <v>9645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 CORUÑA</v>
      </c>
      <c r="F52" s="42">
        <f t="shared" si="7"/>
        <v>2936</v>
      </c>
      <c r="G52" s="42">
        <f t="shared" si="8"/>
        <v>1012</v>
      </c>
    </row>
    <row r="53" spans="1:7" x14ac:dyDescent="0.25">
      <c r="A53" s="42" t="str">
        <f t="shared" si="3"/>
        <v>LAS PALMAS</v>
      </c>
      <c r="B53" s="41">
        <f t="shared" si="4"/>
        <v>306513</v>
      </c>
      <c r="C53" s="41">
        <f t="shared" si="5"/>
        <v>178313</v>
      </c>
      <c r="D53" s="41">
        <f t="shared" si="6"/>
        <v>5</v>
      </c>
      <c r="E53" s="42" t="str">
        <f t="shared" si="2"/>
        <v>VIGO</v>
      </c>
      <c r="F53" s="42">
        <f t="shared" si="7"/>
        <v>1895</v>
      </c>
      <c r="G53" s="42">
        <f t="shared" si="8"/>
        <v>5022</v>
      </c>
    </row>
    <row r="54" spans="1:7" x14ac:dyDescent="0.25">
      <c r="A54" s="42" t="str">
        <f t="shared" si="3"/>
        <v>MALAGA</v>
      </c>
      <c r="B54" s="41">
        <f t="shared" si="4"/>
        <v>105838</v>
      </c>
      <c r="C54" s="41">
        <f t="shared" si="5"/>
        <v>83255</v>
      </c>
      <c r="D54" s="41">
        <f t="shared" si="6"/>
        <v>8</v>
      </c>
      <c r="E54" s="42" t="str">
        <f t="shared" si="2"/>
        <v>SEVILLA</v>
      </c>
      <c r="F54" s="42">
        <f t="shared" si="7"/>
        <v>1834</v>
      </c>
      <c r="G54" s="42">
        <f t="shared" si="8"/>
        <v>562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397</v>
      </c>
      <c r="G55" s="42">
        <f t="shared" si="8"/>
        <v>728</v>
      </c>
    </row>
    <row r="56" spans="1:7" x14ac:dyDescent="0.25">
      <c r="A56" s="42" t="str">
        <f t="shared" si="3"/>
        <v>MELILLA</v>
      </c>
      <c r="B56" s="41">
        <f t="shared" si="4"/>
        <v>95254</v>
      </c>
      <c r="C56" s="41">
        <f t="shared" si="5"/>
        <v>81047</v>
      </c>
      <c r="D56" s="41">
        <f t="shared" si="6"/>
        <v>9</v>
      </c>
      <c r="E56" s="42" t="str">
        <f t="shared" si="2"/>
        <v>MOTRIL</v>
      </c>
      <c r="F56" s="42">
        <f t="shared" si="9"/>
        <v>168</v>
      </c>
      <c r="G56" s="42">
        <f t="shared" si="8"/>
        <v>635</v>
      </c>
    </row>
    <row r="57" spans="1:7" x14ac:dyDescent="0.25">
      <c r="A57" s="42" t="str">
        <f t="shared" si="3"/>
        <v>MOTRIL</v>
      </c>
      <c r="B57" s="41">
        <f t="shared" si="4"/>
        <v>168</v>
      </c>
      <c r="C57" s="41">
        <f t="shared" si="5"/>
        <v>635</v>
      </c>
      <c r="D57" s="41">
        <f t="shared" si="6"/>
        <v>19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1208430</v>
      </c>
      <c r="C59" s="41">
        <f t="shared" si="5"/>
        <v>1075941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13209</v>
      </c>
      <c r="C60" s="41">
        <f t="shared" si="5"/>
        <v>9645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1834</v>
      </c>
      <c r="C61" s="41">
        <f t="shared" si="5"/>
        <v>562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53336</v>
      </c>
      <c r="C63" s="41">
        <f t="shared" si="5"/>
        <v>39040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1895</v>
      </c>
      <c r="C64" s="41">
        <f t="shared" si="5"/>
        <v>5022</v>
      </c>
      <c r="D64" s="41">
        <f t="shared" si="6"/>
        <v>16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39588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414</v>
      </c>
      <c r="C7" s="9">
        <v>397</v>
      </c>
      <c r="D7" s="9">
        <v>952</v>
      </c>
      <c r="E7" s="9">
        <v>2860</v>
      </c>
      <c r="F7" s="10">
        <f>((E7*100)/D7)-100</f>
        <v>200.42016806722688</v>
      </c>
      <c r="G7" s="1"/>
      <c r="H7" s="1"/>
      <c r="I7" s="1"/>
    </row>
    <row r="8" spans="1:12" x14ac:dyDescent="0.25">
      <c r="A8" s="11" t="s">
        <v>42</v>
      </c>
      <c r="B8" s="12">
        <v>644</v>
      </c>
      <c r="C8" s="12">
        <v>5516</v>
      </c>
      <c r="D8" s="12">
        <v>644</v>
      </c>
      <c r="E8" s="12">
        <v>6418</v>
      </c>
      <c r="F8" s="13">
        <f t="shared" ref="F8:F35" si="0">((E8*100)/D8)-100</f>
        <v>896.58385093167703</v>
      </c>
      <c r="G8" s="1"/>
      <c r="H8" s="1"/>
      <c r="I8" s="1"/>
    </row>
    <row r="9" spans="1:12" x14ac:dyDescent="0.25">
      <c r="A9" s="8" t="s">
        <v>43</v>
      </c>
      <c r="B9" s="9">
        <v>506</v>
      </c>
      <c r="C9" s="9">
        <v>3542</v>
      </c>
      <c r="D9" s="9">
        <v>506</v>
      </c>
      <c r="E9" s="9">
        <v>4311</v>
      </c>
      <c r="F9" s="10">
        <f t="shared" si="0"/>
        <v>751.97628458498025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/>
      <c r="G10" s="1"/>
      <c r="H10" s="1"/>
      <c r="I10" s="1"/>
    </row>
    <row r="11" spans="1:12" x14ac:dyDescent="0.25">
      <c r="A11" s="8" t="s">
        <v>45</v>
      </c>
      <c r="B11" s="9">
        <v>83</v>
      </c>
      <c r="C11" s="9">
        <v>34</v>
      </c>
      <c r="D11" s="9">
        <v>83</v>
      </c>
      <c r="E11" s="9">
        <v>34</v>
      </c>
      <c r="F11" s="10">
        <f t="shared" si="0"/>
        <v>-59.036144578313255</v>
      </c>
      <c r="G11" s="1"/>
      <c r="H11" s="1"/>
      <c r="I11" s="1"/>
    </row>
    <row r="12" spans="1:12" x14ac:dyDescent="0.25">
      <c r="A12" s="11" t="s">
        <v>46</v>
      </c>
      <c r="B12" s="12">
        <v>6478</v>
      </c>
      <c r="C12" s="12">
        <v>10890</v>
      </c>
      <c r="D12" s="12">
        <v>10104</v>
      </c>
      <c r="E12" s="12">
        <v>11967</v>
      </c>
      <c r="F12" s="13">
        <f t="shared" si="0"/>
        <v>18.438242280285039</v>
      </c>
      <c r="G12" s="1"/>
      <c r="H12" s="1"/>
      <c r="I12" s="1"/>
    </row>
    <row r="13" spans="1:12" x14ac:dyDescent="0.25">
      <c r="A13" s="8" t="s">
        <v>47</v>
      </c>
      <c r="B13" s="9">
        <v>20528</v>
      </c>
      <c r="C13" s="9">
        <v>29979</v>
      </c>
      <c r="D13" s="9">
        <v>20823</v>
      </c>
      <c r="E13" s="9">
        <v>30862</v>
      </c>
      <c r="F13" s="10">
        <f t="shared" si="0"/>
        <v>48.211112711905116</v>
      </c>
      <c r="G13" s="1"/>
      <c r="H13" s="1"/>
      <c r="I13" s="1"/>
    </row>
    <row r="14" spans="1:12" x14ac:dyDescent="0.25">
      <c r="A14" s="11" t="s">
        <v>48</v>
      </c>
      <c r="B14" s="12">
        <v>37966</v>
      </c>
      <c r="C14" s="12">
        <v>60995</v>
      </c>
      <c r="D14" s="12">
        <v>62143</v>
      </c>
      <c r="E14" s="12">
        <v>89954</v>
      </c>
      <c r="F14" s="13">
        <f t="shared" si="0"/>
        <v>44.753230452343786</v>
      </c>
      <c r="G14" s="1"/>
      <c r="H14" s="1"/>
      <c r="I14" s="1"/>
    </row>
    <row r="15" spans="1:12" x14ac:dyDescent="0.25">
      <c r="A15" s="8" t="s">
        <v>49</v>
      </c>
      <c r="B15" s="9">
        <v>1180</v>
      </c>
      <c r="C15" s="9">
        <v>0</v>
      </c>
      <c r="D15" s="9">
        <v>1180</v>
      </c>
      <c r="E15" s="9">
        <v>0</v>
      </c>
      <c r="F15" s="10">
        <f t="shared" si="0"/>
        <v>-100</v>
      </c>
      <c r="G15" s="1"/>
      <c r="H15" s="1"/>
      <c r="I15" s="1"/>
    </row>
    <row r="16" spans="1:12" x14ac:dyDescent="0.25">
      <c r="A16" s="11" t="s">
        <v>50</v>
      </c>
      <c r="B16" s="12">
        <v>728</v>
      </c>
      <c r="C16" s="12">
        <v>397</v>
      </c>
      <c r="D16" s="12">
        <v>728</v>
      </c>
      <c r="E16" s="12">
        <v>397</v>
      </c>
      <c r="F16" s="13">
        <f t="shared" si="0"/>
        <v>-45.467032967032964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0</v>
      </c>
      <c r="D18" s="12">
        <v>0</v>
      </c>
      <c r="E18" s="12">
        <v>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9">
        <v>753</v>
      </c>
      <c r="C19" s="9">
        <v>0</v>
      </c>
      <c r="D19" s="9">
        <v>753</v>
      </c>
      <c r="E19" s="9">
        <v>0</v>
      </c>
      <c r="F19" s="10">
        <f t="shared" si="0"/>
        <v>-100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41615</v>
      </c>
      <c r="C22" s="12">
        <v>60114</v>
      </c>
      <c r="D22" s="12">
        <v>115881</v>
      </c>
      <c r="E22" s="12">
        <v>178264</v>
      </c>
      <c r="F22" s="13">
        <f t="shared" si="0"/>
        <v>53.83367420025715</v>
      </c>
      <c r="G22" s="1"/>
      <c r="H22" s="1"/>
      <c r="I22" s="1"/>
    </row>
    <row r="23" spans="1:9" x14ac:dyDescent="0.25">
      <c r="A23" s="8" t="s">
        <v>57</v>
      </c>
      <c r="B23" s="9">
        <v>12940</v>
      </c>
      <c r="C23" s="9">
        <v>17449</v>
      </c>
      <c r="D23" s="9">
        <v>35490</v>
      </c>
      <c r="E23" s="9">
        <v>51912</v>
      </c>
      <c r="F23" s="10">
        <f t="shared" si="0"/>
        <v>46.272189349112438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12">
        <v>635</v>
      </c>
      <c r="C26" s="12">
        <v>34</v>
      </c>
      <c r="D26" s="12">
        <v>635</v>
      </c>
      <c r="E26" s="12">
        <v>168</v>
      </c>
      <c r="F26" s="13">
        <f t="shared" si="0"/>
        <v>-73.543307086614178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62</v>
      </c>
      <c r="B28" s="12">
        <v>59738</v>
      </c>
      <c r="C28" s="12">
        <v>72611</v>
      </c>
      <c r="D28" s="12">
        <v>162736</v>
      </c>
      <c r="E28" s="12">
        <v>205618</v>
      </c>
      <c r="F28" s="13">
        <f t="shared" si="0"/>
        <v>26.350653819683416</v>
      </c>
      <c r="G28" s="1"/>
      <c r="H28" s="1"/>
      <c r="I28" s="1"/>
    </row>
    <row r="29" spans="1:9" x14ac:dyDescent="0.25">
      <c r="A29" s="8" t="s">
        <v>63</v>
      </c>
      <c r="B29" s="9">
        <v>502</v>
      </c>
      <c r="C29" s="9">
        <v>1706</v>
      </c>
      <c r="D29" s="9">
        <v>502</v>
      </c>
      <c r="E29" s="9">
        <v>3096</v>
      </c>
      <c r="F29" s="10">
        <f t="shared" si="0"/>
        <v>516.7330677290837</v>
      </c>
      <c r="G29" s="1"/>
      <c r="H29" s="1"/>
      <c r="I29" s="1"/>
    </row>
    <row r="30" spans="1:9" x14ac:dyDescent="0.25">
      <c r="A30" s="11" t="s">
        <v>64</v>
      </c>
      <c r="B30" s="12">
        <v>562</v>
      </c>
      <c r="C30" s="12">
        <v>1331</v>
      </c>
      <c r="D30" s="12">
        <v>562</v>
      </c>
      <c r="E30" s="12">
        <v>1834</v>
      </c>
      <c r="F30" s="13">
        <f t="shared" si="0"/>
        <v>226.33451957295375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4958</v>
      </c>
      <c r="C32" s="12">
        <v>1371</v>
      </c>
      <c r="D32" s="12">
        <v>7821</v>
      </c>
      <c r="E32" s="12">
        <v>1371</v>
      </c>
      <c r="F32" s="13">
        <f t="shared" si="0"/>
        <v>-82.47027234369007</v>
      </c>
      <c r="G32" s="1"/>
      <c r="H32" s="1"/>
      <c r="I32" s="1"/>
    </row>
    <row r="33" spans="1:9" x14ac:dyDescent="0.25">
      <c r="A33" s="8" t="s">
        <v>67</v>
      </c>
      <c r="B33" s="9">
        <v>3975</v>
      </c>
      <c r="C33" s="9">
        <v>1895</v>
      </c>
      <c r="D33" s="9">
        <v>5022</v>
      </c>
      <c r="E33" s="9">
        <v>1895</v>
      </c>
      <c r="F33" s="10">
        <f t="shared" si="0"/>
        <v>-62.266029470330544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194205</v>
      </c>
      <c r="C35" s="15">
        <f t="shared" ref="C35:E35" si="1">SUM(C7:C34)</f>
        <v>268261</v>
      </c>
      <c r="D35" s="15">
        <f t="shared" si="1"/>
        <v>426565</v>
      </c>
      <c r="E35" s="15">
        <f t="shared" si="1"/>
        <v>590961</v>
      </c>
      <c r="F35" s="16">
        <f t="shared" si="0"/>
        <v>38.53949573921912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2860</v>
      </c>
      <c r="C38" s="41">
        <f>D7</f>
        <v>952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205618</v>
      </c>
      <c r="G38" s="42">
        <f>LOOKUP(E38,$A$38:$A$65,$C$38:$C$65)</f>
        <v>162736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6418</v>
      </c>
      <c r="C39" s="41">
        <f t="shared" ref="C39:C65" si="5">D8</f>
        <v>644</v>
      </c>
      <c r="D39" s="41">
        <f t="shared" ref="D39:D65" si="6">_xlfn.RANK.EQ(B39,$B$38:$B$65)+COUNTIF($B$38:$B$65,B39)-1</f>
        <v>7</v>
      </c>
      <c r="E39" s="42" t="str">
        <f t="shared" si="2"/>
        <v>LAS PALMAS</v>
      </c>
      <c r="F39" s="42">
        <f t="shared" ref="F39:F54" si="7">LOOKUP(E39,$A$38:$A$65,$B$38:$B$65)</f>
        <v>178264</v>
      </c>
      <c r="G39" s="42">
        <f t="shared" ref="G39:G65" si="8">LOOKUP(E39,$A$38:$A$65,$C$38:$C$65)</f>
        <v>115881</v>
      </c>
    </row>
    <row r="40" spans="1:9" x14ac:dyDescent="0.25">
      <c r="A40" s="42" t="str">
        <f t="shared" si="3"/>
        <v>ALMERIA</v>
      </c>
      <c r="B40" s="41">
        <f t="shared" si="4"/>
        <v>4311</v>
      </c>
      <c r="C40" s="41">
        <f t="shared" si="5"/>
        <v>506</v>
      </c>
      <c r="D40" s="41">
        <f t="shared" si="6"/>
        <v>8</v>
      </c>
      <c r="E40" s="42" t="str">
        <f t="shared" si="2"/>
        <v>BARCELONA</v>
      </c>
      <c r="F40" s="42">
        <f t="shared" si="7"/>
        <v>89954</v>
      </c>
      <c r="G40" s="42">
        <f t="shared" si="8"/>
        <v>62143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51912</v>
      </c>
      <c r="G41" s="42">
        <f t="shared" si="8"/>
        <v>35490</v>
      </c>
    </row>
    <row r="42" spans="1:9" x14ac:dyDescent="0.25">
      <c r="A42" s="42" t="str">
        <f t="shared" si="3"/>
        <v>BAHIA DE ALGECIRAS</v>
      </c>
      <c r="B42" s="41">
        <f t="shared" si="4"/>
        <v>34</v>
      </c>
      <c r="C42" s="41">
        <f t="shared" si="5"/>
        <v>83</v>
      </c>
      <c r="D42" s="41">
        <f t="shared" si="6"/>
        <v>16</v>
      </c>
      <c r="E42" s="42" t="str">
        <f t="shared" si="2"/>
        <v>BALEARES</v>
      </c>
      <c r="F42" s="42">
        <f t="shared" si="7"/>
        <v>30862</v>
      </c>
      <c r="G42" s="42">
        <f t="shared" si="8"/>
        <v>20823</v>
      </c>
    </row>
    <row r="43" spans="1:9" x14ac:dyDescent="0.25">
      <c r="A43" s="42" t="str">
        <f t="shared" si="3"/>
        <v>BAHIA DE CADIZ</v>
      </c>
      <c r="B43" s="41">
        <f t="shared" si="4"/>
        <v>11967</v>
      </c>
      <c r="C43" s="41">
        <f t="shared" si="5"/>
        <v>10104</v>
      </c>
      <c r="D43" s="41">
        <f t="shared" si="6"/>
        <v>6</v>
      </c>
      <c r="E43" s="42" t="str">
        <f t="shared" si="2"/>
        <v>BAHIA DE CADIZ</v>
      </c>
      <c r="F43" s="42">
        <f t="shared" si="7"/>
        <v>11967</v>
      </c>
      <c r="G43" s="42">
        <f t="shared" si="8"/>
        <v>10104</v>
      </c>
    </row>
    <row r="44" spans="1:9" x14ac:dyDescent="0.25">
      <c r="A44" s="42" t="str">
        <f t="shared" si="3"/>
        <v>BALEARES</v>
      </c>
      <c r="B44" s="41">
        <f t="shared" si="4"/>
        <v>30862</v>
      </c>
      <c r="C44" s="41">
        <f t="shared" si="5"/>
        <v>20823</v>
      </c>
      <c r="D44" s="41">
        <f t="shared" si="6"/>
        <v>5</v>
      </c>
      <c r="E44" s="42" t="str">
        <f t="shared" si="2"/>
        <v>ALICANTE</v>
      </c>
      <c r="F44" s="42">
        <f t="shared" si="7"/>
        <v>6418</v>
      </c>
      <c r="G44" s="42">
        <f t="shared" si="8"/>
        <v>644</v>
      </c>
    </row>
    <row r="45" spans="1:9" x14ac:dyDescent="0.25">
      <c r="A45" s="42" t="str">
        <f t="shared" si="3"/>
        <v>BARCELONA</v>
      </c>
      <c r="B45" s="41">
        <f t="shared" si="4"/>
        <v>89954</v>
      </c>
      <c r="C45" s="41">
        <f t="shared" si="5"/>
        <v>62143</v>
      </c>
      <c r="D45" s="41">
        <f t="shared" si="6"/>
        <v>3</v>
      </c>
      <c r="E45" s="42" t="str">
        <f t="shared" si="2"/>
        <v>ALMERIA</v>
      </c>
      <c r="F45" s="42">
        <f t="shared" si="7"/>
        <v>4311</v>
      </c>
      <c r="G45" s="42">
        <f t="shared" si="8"/>
        <v>506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1180</v>
      </c>
      <c r="D46" s="41">
        <f t="shared" si="6"/>
        <v>28</v>
      </c>
      <c r="E46" s="42" t="str">
        <f t="shared" si="2"/>
        <v>SANTANDER</v>
      </c>
      <c r="F46" s="42">
        <f t="shared" si="7"/>
        <v>3096</v>
      </c>
      <c r="G46" s="42">
        <f t="shared" si="8"/>
        <v>502</v>
      </c>
    </row>
    <row r="47" spans="1:9" x14ac:dyDescent="0.25">
      <c r="A47" s="42" t="str">
        <f t="shared" si="3"/>
        <v>CARTAGENA</v>
      </c>
      <c r="B47" s="41">
        <f t="shared" si="4"/>
        <v>397</v>
      </c>
      <c r="C47" s="41">
        <f t="shared" si="5"/>
        <v>728</v>
      </c>
      <c r="D47" s="41">
        <f t="shared" si="6"/>
        <v>14</v>
      </c>
      <c r="E47" s="42" t="str">
        <f t="shared" si="2"/>
        <v>A CORUÑA</v>
      </c>
      <c r="F47" s="42">
        <f t="shared" si="7"/>
        <v>2860</v>
      </c>
      <c r="G47" s="42">
        <f t="shared" si="8"/>
        <v>952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VIGO</v>
      </c>
      <c r="F48" s="42">
        <f t="shared" si="7"/>
        <v>1895</v>
      </c>
      <c r="G48" s="42">
        <f t="shared" si="8"/>
        <v>5022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SEVILLA</v>
      </c>
      <c r="F49" s="42">
        <f t="shared" si="7"/>
        <v>1834</v>
      </c>
      <c r="G49" s="42">
        <f t="shared" si="8"/>
        <v>562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753</v>
      </c>
      <c r="D50" s="41">
        <f t="shared" si="6"/>
        <v>28</v>
      </c>
      <c r="E50" s="42" t="str">
        <f t="shared" si="2"/>
        <v>VALENCIA</v>
      </c>
      <c r="F50" s="42">
        <f t="shared" si="7"/>
        <v>1371</v>
      </c>
      <c r="G50" s="42">
        <f t="shared" si="8"/>
        <v>7821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CARTAGENA</v>
      </c>
      <c r="F51" s="42">
        <f t="shared" si="7"/>
        <v>397</v>
      </c>
      <c r="G51" s="42">
        <f t="shared" si="8"/>
        <v>728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MOTRIL</v>
      </c>
      <c r="F52" s="42">
        <f t="shared" si="7"/>
        <v>168</v>
      </c>
      <c r="G52" s="42">
        <f t="shared" si="8"/>
        <v>635</v>
      </c>
    </row>
    <row r="53" spans="1:7" x14ac:dyDescent="0.25">
      <c r="A53" s="42" t="str">
        <f t="shared" si="3"/>
        <v>LAS PALMAS</v>
      </c>
      <c r="B53" s="41">
        <f t="shared" si="4"/>
        <v>178264</v>
      </c>
      <c r="C53" s="41">
        <f t="shared" si="5"/>
        <v>115881</v>
      </c>
      <c r="D53" s="41">
        <f t="shared" si="6"/>
        <v>2</v>
      </c>
      <c r="E53" s="42" t="str">
        <f t="shared" si="2"/>
        <v>BAHIA DE ALGECIRAS</v>
      </c>
      <c r="F53" s="42">
        <f t="shared" si="7"/>
        <v>34</v>
      </c>
      <c r="G53" s="42">
        <f t="shared" si="8"/>
        <v>83</v>
      </c>
    </row>
    <row r="54" spans="1:7" x14ac:dyDescent="0.25">
      <c r="A54" s="42" t="str">
        <f t="shared" si="3"/>
        <v>MALAGA</v>
      </c>
      <c r="B54" s="41">
        <f t="shared" si="4"/>
        <v>51912</v>
      </c>
      <c r="C54" s="41">
        <f t="shared" si="5"/>
        <v>35490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168</v>
      </c>
      <c r="C57" s="41">
        <f t="shared" si="5"/>
        <v>635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205618</v>
      </c>
      <c r="C59" s="41">
        <f t="shared" si="5"/>
        <v>162736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3096</v>
      </c>
      <c r="C60" s="41">
        <f t="shared" si="5"/>
        <v>502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1834</v>
      </c>
      <c r="C61" s="41">
        <f t="shared" si="5"/>
        <v>562</v>
      </c>
      <c r="D61" s="41">
        <f t="shared" si="6"/>
        <v>12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1371</v>
      </c>
      <c r="C63" s="41">
        <f t="shared" si="5"/>
        <v>7821</v>
      </c>
      <c r="D63" s="41">
        <f t="shared" si="6"/>
        <v>13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1895</v>
      </c>
      <c r="C64" s="41">
        <f t="shared" si="5"/>
        <v>5022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69" t="s">
        <v>70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39588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2373</v>
      </c>
      <c r="C8" s="12">
        <v>1802</v>
      </c>
      <c r="D8" s="12">
        <v>8061</v>
      </c>
      <c r="E8" s="12">
        <v>6517</v>
      </c>
      <c r="F8" s="13">
        <f t="shared" ref="F8:F35" si="0">((E8*100)/D8)-100</f>
        <v>-19.153951122689492</v>
      </c>
      <c r="G8" s="1"/>
      <c r="H8" s="1"/>
      <c r="I8" s="1"/>
    </row>
    <row r="9" spans="1:12" x14ac:dyDescent="0.25">
      <c r="A9" s="8" t="s">
        <v>43</v>
      </c>
      <c r="B9" s="9">
        <v>7890</v>
      </c>
      <c r="C9" s="9">
        <v>9180</v>
      </c>
      <c r="D9" s="9">
        <v>27246</v>
      </c>
      <c r="E9" s="9">
        <v>27550</v>
      </c>
      <c r="F9" s="10">
        <f t="shared" si="0"/>
        <v>1.1157601115760087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68676</v>
      </c>
      <c r="C11" s="9">
        <v>89671</v>
      </c>
      <c r="D11" s="9">
        <v>212517</v>
      </c>
      <c r="E11" s="9">
        <v>254077</v>
      </c>
      <c r="F11" s="10">
        <f t="shared" si="0"/>
        <v>19.556082572217747</v>
      </c>
      <c r="G11" s="1"/>
      <c r="H11" s="1"/>
      <c r="I11" s="1"/>
    </row>
    <row r="12" spans="1:12" x14ac:dyDescent="0.25">
      <c r="A12" s="11" t="s">
        <v>46</v>
      </c>
      <c r="B12" s="12">
        <v>1140</v>
      </c>
      <c r="C12" s="12">
        <v>1249</v>
      </c>
      <c r="D12" s="12">
        <v>3071</v>
      </c>
      <c r="E12" s="12">
        <v>3234</v>
      </c>
      <c r="F12" s="13">
        <f t="shared" si="0"/>
        <v>5.3077173559101283</v>
      </c>
      <c r="G12" s="1"/>
      <c r="H12" s="1"/>
      <c r="I12" s="1"/>
    </row>
    <row r="13" spans="1:12" x14ac:dyDescent="0.25">
      <c r="A13" s="8" t="s">
        <v>47</v>
      </c>
      <c r="B13" s="9">
        <v>29779</v>
      </c>
      <c r="C13" s="9">
        <v>38992</v>
      </c>
      <c r="D13" s="9">
        <v>73979</v>
      </c>
      <c r="E13" s="9">
        <v>83602</v>
      </c>
      <c r="F13" s="10">
        <f t="shared" si="0"/>
        <v>13.007745441273869</v>
      </c>
      <c r="G13" s="1"/>
      <c r="H13" s="1"/>
      <c r="I13" s="1"/>
    </row>
    <row r="14" spans="1:12" x14ac:dyDescent="0.25">
      <c r="A14" s="11" t="s">
        <v>48</v>
      </c>
      <c r="B14" s="12">
        <v>11770</v>
      </c>
      <c r="C14" s="12">
        <v>17472</v>
      </c>
      <c r="D14" s="12">
        <v>27873</v>
      </c>
      <c r="E14" s="12">
        <v>36168</v>
      </c>
      <c r="F14" s="13">
        <f t="shared" si="0"/>
        <v>29.759982779033464</v>
      </c>
      <c r="G14" s="1"/>
      <c r="H14" s="1"/>
      <c r="I14" s="1"/>
    </row>
    <row r="15" spans="1:12" x14ac:dyDescent="0.25">
      <c r="A15" s="8" t="s">
        <v>49</v>
      </c>
      <c r="B15" s="9">
        <v>3201</v>
      </c>
      <c r="C15" s="9">
        <v>2007</v>
      </c>
      <c r="D15" s="9">
        <v>5993</v>
      </c>
      <c r="E15" s="9">
        <v>3770</v>
      </c>
      <c r="F15" s="10">
        <f t="shared" si="0"/>
        <v>-37.093275488069416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35754</v>
      </c>
      <c r="C18" s="12">
        <v>56772</v>
      </c>
      <c r="D18" s="12">
        <v>102591</v>
      </c>
      <c r="E18" s="12">
        <v>159002</v>
      </c>
      <c r="F18" s="13">
        <f t="shared" si="0"/>
        <v>54.986304841555295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20</v>
      </c>
      <c r="E20" s="12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6881</v>
      </c>
      <c r="C22" s="12">
        <v>26102</v>
      </c>
      <c r="D22" s="12">
        <v>19318</v>
      </c>
      <c r="E22" s="12">
        <v>49288</v>
      </c>
      <c r="F22" s="13">
        <f t="shared" si="0"/>
        <v>155.1402836732581</v>
      </c>
      <c r="G22" s="1"/>
      <c r="H22" s="1"/>
      <c r="I22" s="1"/>
    </row>
    <row r="23" spans="1:9" x14ac:dyDescent="0.25">
      <c r="A23" s="8" t="s">
        <v>57</v>
      </c>
      <c r="B23" s="9">
        <v>2159</v>
      </c>
      <c r="C23" s="9">
        <v>2882</v>
      </c>
      <c r="D23" s="9">
        <v>6767</v>
      </c>
      <c r="E23" s="9">
        <v>7246</v>
      </c>
      <c r="F23" s="10">
        <f t="shared" si="0"/>
        <v>7.078469040933939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4849</v>
      </c>
      <c r="C25" s="9">
        <v>6261</v>
      </c>
      <c r="D25" s="9">
        <v>13536</v>
      </c>
      <c r="E25" s="9">
        <v>15688</v>
      </c>
      <c r="F25" s="10">
        <f t="shared" si="0"/>
        <v>15.898345153664309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46900</v>
      </c>
      <c r="C28" s="12">
        <v>70768</v>
      </c>
      <c r="D28" s="12">
        <v>135846</v>
      </c>
      <c r="E28" s="12">
        <v>165527</v>
      </c>
      <c r="F28" s="13">
        <f t="shared" si="0"/>
        <v>21.849005491512443</v>
      </c>
      <c r="G28" s="1"/>
      <c r="H28" s="1"/>
      <c r="I28" s="1"/>
    </row>
    <row r="29" spans="1:9" x14ac:dyDescent="0.25">
      <c r="A29" s="8" t="s">
        <v>63</v>
      </c>
      <c r="B29" s="9">
        <v>2990</v>
      </c>
      <c r="C29" s="9">
        <v>3852</v>
      </c>
      <c r="D29" s="9">
        <v>2990</v>
      </c>
      <c r="E29" s="9">
        <v>3852</v>
      </c>
      <c r="F29" s="10">
        <f t="shared" si="0"/>
        <v>28.829431438127102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1</v>
      </c>
      <c r="C31" s="9">
        <v>0</v>
      </c>
      <c r="D31" s="9">
        <v>1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66</v>
      </c>
      <c r="B32" s="12">
        <v>4151</v>
      </c>
      <c r="C32" s="12">
        <v>7263</v>
      </c>
      <c r="D32" s="12">
        <v>10002</v>
      </c>
      <c r="E32" s="12">
        <v>16080</v>
      </c>
      <c r="F32" s="13">
        <f t="shared" si="0"/>
        <v>60.76784643071386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228514</v>
      </c>
      <c r="C35" s="15">
        <f t="shared" ref="C35:E35" si="1">SUM(C7:C34)</f>
        <v>334273</v>
      </c>
      <c r="D35" s="15">
        <f t="shared" si="1"/>
        <v>649811</v>
      </c>
      <c r="E35" s="15">
        <f t="shared" si="1"/>
        <v>831601</v>
      </c>
      <c r="F35" s="16">
        <f t="shared" si="0"/>
        <v>27.975826817336113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254077</v>
      </c>
      <c r="G38" s="42">
        <f>LOOKUP(E38,$A$38:$A$65,$C$38:$C$65)</f>
        <v>212517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6517</v>
      </c>
      <c r="C39" s="41">
        <f t="shared" ref="C39:C65" si="5">D8</f>
        <v>8061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165527</v>
      </c>
      <c r="G39" s="42">
        <f t="shared" ref="G39:G65" si="8">LOOKUP(E39,$A$38:$A$65,$C$38:$C$65)</f>
        <v>135846</v>
      </c>
    </row>
    <row r="40" spans="1:9" x14ac:dyDescent="0.25">
      <c r="A40" s="42" t="str">
        <f t="shared" si="3"/>
        <v>ALMERIA</v>
      </c>
      <c r="B40" s="41">
        <f t="shared" si="4"/>
        <v>27550</v>
      </c>
      <c r="C40" s="41">
        <f t="shared" si="5"/>
        <v>27246</v>
      </c>
      <c r="D40" s="41">
        <f t="shared" si="6"/>
        <v>7</v>
      </c>
      <c r="E40" s="42" t="str">
        <f t="shared" si="2"/>
        <v>CEUTA</v>
      </c>
      <c r="F40" s="42">
        <f t="shared" si="7"/>
        <v>159002</v>
      </c>
      <c r="G40" s="42">
        <f t="shared" si="8"/>
        <v>102591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83602</v>
      </c>
      <c r="G41" s="42">
        <f t="shared" si="8"/>
        <v>73979</v>
      </c>
    </row>
    <row r="42" spans="1:9" x14ac:dyDescent="0.25">
      <c r="A42" s="42" t="str">
        <f t="shared" si="3"/>
        <v>BAHIA DE ALGECIRAS</v>
      </c>
      <c r="B42" s="41">
        <f t="shared" si="4"/>
        <v>254077</v>
      </c>
      <c r="C42" s="41">
        <f t="shared" si="5"/>
        <v>212517</v>
      </c>
      <c r="D42" s="41">
        <f t="shared" si="6"/>
        <v>1</v>
      </c>
      <c r="E42" s="42" t="str">
        <f t="shared" si="2"/>
        <v>LAS PALMAS</v>
      </c>
      <c r="F42" s="42">
        <f t="shared" si="7"/>
        <v>49288</v>
      </c>
      <c r="G42" s="42">
        <f t="shared" si="8"/>
        <v>19318</v>
      </c>
    </row>
    <row r="43" spans="1:9" x14ac:dyDescent="0.25">
      <c r="A43" s="42" t="str">
        <f t="shared" si="3"/>
        <v>BAHIA DE CADIZ</v>
      </c>
      <c r="B43" s="41">
        <f t="shared" si="4"/>
        <v>3234</v>
      </c>
      <c r="C43" s="41">
        <f t="shared" si="5"/>
        <v>3071</v>
      </c>
      <c r="D43" s="41">
        <f t="shared" si="6"/>
        <v>14</v>
      </c>
      <c r="E43" s="42" t="str">
        <f t="shared" si="2"/>
        <v>BARCELONA</v>
      </c>
      <c r="F43" s="42">
        <f t="shared" si="7"/>
        <v>36168</v>
      </c>
      <c r="G43" s="42">
        <f t="shared" si="8"/>
        <v>27873</v>
      </c>
    </row>
    <row r="44" spans="1:9" x14ac:dyDescent="0.25">
      <c r="A44" s="42" t="str">
        <f t="shared" si="3"/>
        <v>BALEARES</v>
      </c>
      <c r="B44" s="41">
        <f t="shared" si="4"/>
        <v>83602</v>
      </c>
      <c r="C44" s="41">
        <f t="shared" si="5"/>
        <v>73979</v>
      </c>
      <c r="D44" s="41">
        <f t="shared" si="6"/>
        <v>4</v>
      </c>
      <c r="E44" s="42" t="str">
        <f t="shared" si="2"/>
        <v>ALMERIA</v>
      </c>
      <c r="F44" s="42">
        <f t="shared" si="7"/>
        <v>27550</v>
      </c>
      <c r="G44" s="42">
        <f t="shared" si="8"/>
        <v>27246</v>
      </c>
    </row>
    <row r="45" spans="1:9" x14ac:dyDescent="0.25">
      <c r="A45" s="42" t="str">
        <f t="shared" si="3"/>
        <v>BARCELONA</v>
      </c>
      <c r="B45" s="41">
        <f t="shared" si="4"/>
        <v>36168</v>
      </c>
      <c r="C45" s="41">
        <f t="shared" si="5"/>
        <v>27873</v>
      </c>
      <c r="D45" s="41">
        <f t="shared" si="6"/>
        <v>6</v>
      </c>
      <c r="E45" s="42" t="str">
        <f t="shared" si="2"/>
        <v>VALENCIA</v>
      </c>
      <c r="F45" s="42">
        <f t="shared" si="7"/>
        <v>16080</v>
      </c>
      <c r="G45" s="42">
        <f t="shared" si="8"/>
        <v>10002</v>
      </c>
    </row>
    <row r="46" spans="1:9" x14ac:dyDescent="0.25">
      <c r="A46" s="42" t="str">
        <f t="shared" si="3"/>
        <v>BILBAO</v>
      </c>
      <c r="B46" s="41">
        <f t="shared" si="4"/>
        <v>3770</v>
      </c>
      <c r="C46" s="41">
        <f t="shared" si="5"/>
        <v>5993</v>
      </c>
      <c r="D46" s="41">
        <f t="shared" si="6"/>
        <v>13</v>
      </c>
      <c r="E46" s="42" t="str">
        <f t="shared" si="2"/>
        <v>MELILLA</v>
      </c>
      <c r="F46" s="42">
        <f t="shared" si="7"/>
        <v>15688</v>
      </c>
      <c r="G46" s="42">
        <f t="shared" si="8"/>
        <v>13536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MALAGA</v>
      </c>
      <c r="F47" s="42">
        <f t="shared" si="7"/>
        <v>7246</v>
      </c>
      <c r="G47" s="42">
        <f t="shared" si="8"/>
        <v>6767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6517</v>
      </c>
      <c r="G48" s="42">
        <f t="shared" si="8"/>
        <v>8061</v>
      </c>
    </row>
    <row r="49" spans="1:7" x14ac:dyDescent="0.25">
      <c r="A49" s="42" t="str">
        <f t="shared" si="3"/>
        <v>CEUTA</v>
      </c>
      <c r="B49" s="41">
        <f t="shared" si="4"/>
        <v>159002</v>
      </c>
      <c r="C49" s="41">
        <f t="shared" si="5"/>
        <v>102591</v>
      </c>
      <c r="D49" s="41">
        <f t="shared" si="6"/>
        <v>3</v>
      </c>
      <c r="E49" s="42" t="str">
        <f t="shared" si="2"/>
        <v>SANTANDER</v>
      </c>
      <c r="F49" s="42">
        <f t="shared" si="7"/>
        <v>3852</v>
      </c>
      <c r="G49" s="42">
        <f t="shared" si="8"/>
        <v>2990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3770</v>
      </c>
      <c r="G50" s="42">
        <f t="shared" si="8"/>
        <v>5993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20</v>
      </c>
      <c r="D51" s="41">
        <f t="shared" si="6"/>
        <v>28</v>
      </c>
      <c r="E51" s="42" t="str">
        <f t="shared" si="2"/>
        <v>BAHIA DE CADIZ</v>
      </c>
      <c r="F51" s="42">
        <f t="shared" si="7"/>
        <v>3234</v>
      </c>
      <c r="G51" s="42">
        <f t="shared" si="8"/>
        <v>3071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49288</v>
      </c>
      <c r="C53" s="41">
        <f t="shared" si="5"/>
        <v>19318</v>
      </c>
      <c r="D53" s="41">
        <f t="shared" si="6"/>
        <v>5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7246</v>
      </c>
      <c r="C54" s="41">
        <f t="shared" si="5"/>
        <v>6767</v>
      </c>
      <c r="D54" s="41">
        <f t="shared" si="6"/>
        <v>10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15688</v>
      </c>
      <c r="C56" s="41">
        <f t="shared" si="5"/>
        <v>13536</v>
      </c>
      <c r="D56" s="41">
        <f t="shared" si="6"/>
        <v>9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165527</v>
      </c>
      <c r="C59" s="41">
        <f t="shared" si="5"/>
        <v>135846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3852</v>
      </c>
      <c r="C60" s="41">
        <f t="shared" si="5"/>
        <v>2990</v>
      </c>
      <c r="D60" s="41">
        <f t="shared" si="6"/>
        <v>12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1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16080</v>
      </c>
      <c r="C63" s="41">
        <f t="shared" si="5"/>
        <v>10002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69" t="s">
        <v>70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39588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117</v>
      </c>
      <c r="C7" s="9">
        <v>120</v>
      </c>
      <c r="D7" s="9">
        <v>358</v>
      </c>
      <c r="E7" s="9">
        <v>341</v>
      </c>
      <c r="F7" s="10">
        <f>((E7*100)/D7)-100</f>
        <v>-4.7486033519553104</v>
      </c>
      <c r="G7" s="1"/>
      <c r="H7" s="1"/>
      <c r="I7" s="1"/>
    </row>
    <row r="8" spans="1:12" x14ac:dyDescent="0.25">
      <c r="A8" s="11" t="s">
        <v>42</v>
      </c>
      <c r="B8" s="12">
        <v>109</v>
      </c>
      <c r="C8" s="12">
        <v>91</v>
      </c>
      <c r="D8" s="12">
        <v>325</v>
      </c>
      <c r="E8" s="12">
        <v>246</v>
      </c>
      <c r="F8" s="13">
        <f t="shared" ref="F8:F35" si="0">((E8*100)/D8)-100</f>
        <v>-24.307692307692307</v>
      </c>
      <c r="G8" s="1"/>
      <c r="H8" s="1"/>
      <c r="I8" s="1"/>
    </row>
    <row r="9" spans="1:12" x14ac:dyDescent="0.25">
      <c r="A9" s="8" t="s">
        <v>43</v>
      </c>
      <c r="B9" s="9">
        <v>140</v>
      </c>
      <c r="C9" s="9">
        <v>147</v>
      </c>
      <c r="D9" s="9">
        <v>453</v>
      </c>
      <c r="E9" s="9">
        <v>480</v>
      </c>
      <c r="F9" s="10">
        <f t="shared" si="0"/>
        <v>5.9602649006622528</v>
      </c>
      <c r="G9" s="1"/>
      <c r="H9" s="1"/>
      <c r="I9" s="1"/>
    </row>
    <row r="10" spans="1:12" x14ac:dyDescent="0.25">
      <c r="A10" s="11" t="s">
        <v>44</v>
      </c>
      <c r="B10" s="12">
        <v>93</v>
      </c>
      <c r="C10" s="12">
        <v>78</v>
      </c>
      <c r="D10" s="12">
        <v>242</v>
      </c>
      <c r="E10" s="12">
        <v>230</v>
      </c>
      <c r="F10" s="13">
        <f t="shared" si="0"/>
        <v>-4.9586776859504198</v>
      </c>
      <c r="G10" s="1"/>
      <c r="H10" s="1"/>
      <c r="I10" s="1"/>
    </row>
    <row r="11" spans="1:12" x14ac:dyDescent="0.25">
      <c r="A11" s="8" t="s">
        <v>45</v>
      </c>
      <c r="B11" s="9">
        <v>1986</v>
      </c>
      <c r="C11" s="9">
        <v>2052</v>
      </c>
      <c r="D11" s="9">
        <v>5762</v>
      </c>
      <c r="E11" s="9">
        <v>5706</v>
      </c>
      <c r="F11" s="10">
        <f t="shared" si="0"/>
        <v>-0.97188476223533371</v>
      </c>
      <c r="G11" s="1"/>
      <c r="H11" s="1"/>
      <c r="I11" s="1"/>
    </row>
    <row r="12" spans="1:12" x14ac:dyDescent="0.25">
      <c r="A12" s="11" t="s">
        <v>46</v>
      </c>
      <c r="B12" s="12">
        <v>144</v>
      </c>
      <c r="C12" s="12">
        <v>160</v>
      </c>
      <c r="D12" s="12">
        <v>375</v>
      </c>
      <c r="E12" s="12">
        <v>451</v>
      </c>
      <c r="F12" s="13">
        <f t="shared" si="0"/>
        <v>20.266666666666666</v>
      </c>
      <c r="G12" s="1"/>
      <c r="H12" s="1"/>
      <c r="I12" s="1"/>
    </row>
    <row r="13" spans="1:12" x14ac:dyDescent="0.25">
      <c r="A13" s="8" t="s">
        <v>47</v>
      </c>
      <c r="B13" s="9">
        <v>835</v>
      </c>
      <c r="C13" s="9">
        <v>852</v>
      </c>
      <c r="D13" s="9">
        <v>2075</v>
      </c>
      <c r="E13" s="9">
        <v>2141</v>
      </c>
      <c r="F13" s="10">
        <f t="shared" si="0"/>
        <v>3.180722891566262</v>
      </c>
      <c r="G13" s="1"/>
      <c r="H13" s="1"/>
      <c r="I13" s="1"/>
    </row>
    <row r="14" spans="1:12" x14ac:dyDescent="0.25">
      <c r="A14" s="11" t="s">
        <v>48</v>
      </c>
      <c r="B14" s="12">
        <v>741</v>
      </c>
      <c r="C14" s="12">
        <v>761</v>
      </c>
      <c r="D14" s="12">
        <v>2028</v>
      </c>
      <c r="E14" s="12">
        <v>2147</v>
      </c>
      <c r="F14" s="13">
        <f t="shared" si="0"/>
        <v>5.8678500986193285</v>
      </c>
      <c r="G14" s="1"/>
      <c r="H14" s="1"/>
      <c r="I14" s="1"/>
    </row>
    <row r="15" spans="1:12" x14ac:dyDescent="0.25">
      <c r="A15" s="8" t="s">
        <v>49</v>
      </c>
      <c r="B15" s="9">
        <v>291</v>
      </c>
      <c r="C15" s="9">
        <v>299</v>
      </c>
      <c r="D15" s="9">
        <v>799</v>
      </c>
      <c r="E15" s="9">
        <v>877</v>
      </c>
      <c r="F15" s="10">
        <f t="shared" si="0"/>
        <v>9.7622027534417981</v>
      </c>
      <c r="G15" s="1"/>
      <c r="H15" s="1"/>
      <c r="I15" s="1"/>
    </row>
    <row r="16" spans="1:12" x14ac:dyDescent="0.25">
      <c r="A16" s="11" t="s">
        <v>50</v>
      </c>
      <c r="B16" s="12">
        <v>117</v>
      </c>
      <c r="C16" s="12">
        <v>121</v>
      </c>
      <c r="D16" s="12">
        <v>349</v>
      </c>
      <c r="E16" s="12">
        <v>356</v>
      </c>
      <c r="F16" s="13">
        <f t="shared" si="0"/>
        <v>2.0057306590257866</v>
      </c>
      <c r="G16" s="1"/>
      <c r="H16" s="1"/>
      <c r="I16" s="1"/>
    </row>
    <row r="17" spans="1:9" x14ac:dyDescent="0.25">
      <c r="A17" s="8" t="s">
        <v>51</v>
      </c>
      <c r="B17" s="9">
        <v>120</v>
      </c>
      <c r="C17" s="9">
        <v>121</v>
      </c>
      <c r="D17" s="9">
        <v>367</v>
      </c>
      <c r="E17" s="9">
        <v>351</v>
      </c>
      <c r="F17" s="10">
        <f t="shared" si="0"/>
        <v>-4.3596730245231612</v>
      </c>
      <c r="G17" s="1"/>
      <c r="H17" s="1"/>
      <c r="I17" s="1"/>
    </row>
    <row r="18" spans="1:9" x14ac:dyDescent="0.25">
      <c r="A18" s="11" t="s">
        <v>52</v>
      </c>
      <c r="B18" s="12">
        <v>1055</v>
      </c>
      <c r="C18" s="12">
        <v>1046</v>
      </c>
      <c r="D18" s="12">
        <v>3125</v>
      </c>
      <c r="E18" s="12">
        <v>3016</v>
      </c>
      <c r="F18" s="13">
        <f t="shared" si="0"/>
        <v>-3.4879999999999995</v>
      </c>
      <c r="G18" s="1"/>
      <c r="H18" s="1"/>
      <c r="I18" s="1"/>
    </row>
    <row r="19" spans="1:9" x14ac:dyDescent="0.25">
      <c r="A19" s="8" t="s">
        <v>53</v>
      </c>
      <c r="B19" s="9">
        <v>106</v>
      </c>
      <c r="C19" s="9">
        <v>99</v>
      </c>
      <c r="D19" s="9">
        <v>295</v>
      </c>
      <c r="E19" s="9">
        <v>282</v>
      </c>
      <c r="F19" s="10">
        <f t="shared" si="0"/>
        <v>-4.4067796610169552</v>
      </c>
      <c r="G19" s="1"/>
      <c r="H19" s="1"/>
      <c r="I19" s="1"/>
    </row>
    <row r="20" spans="1:9" x14ac:dyDescent="0.25">
      <c r="A20" s="11" t="s">
        <v>54</v>
      </c>
      <c r="B20" s="12">
        <v>94</v>
      </c>
      <c r="C20" s="12">
        <v>109</v>
      </c>
      <c r="D20" s="12">
        <v>260</v>
      </c>
      <c r="E20" s="12">
        <v>301</v>
      </c>
      <c r="F20" s="13">
        <f t="shared" si="0"/>
        <v>15.769230769230774</v>
      </c>
      <c r="G20" s="1"/>
      <c r="H20" s="1"/>
      <c r="I20" s="1"/>
    </row>
    <row r="21" spans="1:9" x14ac:dyDescent="0.25">
      <c r="A21" s="8" t="s">
        <v>55</v>
      </c>
      <c r="B21" s="9">
        <v>132</v>
      </c>
      <c r="C21" s="9">
        <v>127</v>
      </c>
      <c r="D21" s="9">
        <v>354</v>
      </c>
      <c r="E21" s="9">
        <v>368</v>
      </c>
      <c r="F21" s="10">
        <f t="shared" si="0"/>
        <v>3.9548022598870034</v>
      </c>
      <c r="G21" s="1"/>
      <c r="H21" s="1"/>
      <c r="I21" s="1"/>
    </row>
    <row r="22" spans="1:9" x14ac:dyDescent="0.25">
      <c r="A22" s="11" t="s">
        <v>56</v>
      </c>
      <c r="B22" s="12">
        <v>943</v>
      </c>
      <c r="C22" s="12">
        <v>919</v>
      </c>
      <c r="D22" s="12">
        <v>2662</v>
      </c>
      <c r="E22" s="12">
        <v>2790</v>
      </c>
      <c r="F22" s="13">
        <f t="shared" si="0"/>
        <v>4.808414725770092</v>
      </c>
      <c r="G22" s="1"/>
      <c r="H22" s="1"/>
      <c r="I22" s="1"/>
    </row>
    <row r="23" spans="1:9" x14ac:dyDescent="0.25">
      <c r="A23" s="8" t="s">
        <v>57</v>
      </c>
      <c r="B23" s="9">
        <v>126</v>
      </c>
      <c r="C23" s="9">
        <v>140</v>
      </c>
      <c r="D23" s="9">
        <v>362</v>
      </c>
      <c r="E23" s="9">
        <v>386</v>
      </c>
      <c r="F23" s="10">
        <f t="shared" si="0"/>
        <v>6.6298342541436455</v>
      </c>
      <c r="G23" s="1"/>
      <c r="H23" s="1"/>
      <c r="I23" s="1"/>
    </row>
    <row r="24" spans="1:9" x14ac:dyDescent="0.25">
      <c r="A24" s="11" t="s">
        <v>58</v>
      </c>
      <c r="B24" s="12">
        <v>81</v>
      </c>
      <c r="C24" s="12">
        <v>88</v>
      </c>
      <c r="D24" s="12">
        <v>224</v>
      </c>
      <c r="E24" s="12">
        <v>250</v>
      </c>
      <c r="F24" s="13">
        <f t="shared" si="0"/>
        <v>11.607142857142861</v>
      </c>
      <c r="G24" s="1"/>
      <c r="H24" s="1"/>
      <c r="I24" s="1"/>
    </row>
    <row r="25" spans="1:9" x14ac:dyDescent="0.25">
      <c r="A25" s="8" t="s">
        <v>59</v>
      </c>
      <c r="B25" s="9">
        <v>91</v>
      </c>
      <c r="C25" s="9">
        <v>88</v>
      </c>
      <c r="D25" s="9">
        <v>261</v>
      </c>
      <c r="E25" s="9">
        <v>256</v>
      </c>
      <c r="F25" s="10">
        <f t="shared" si="0"/>
        <v>-1.915708812260533</v>
      </c>
      <c r="G25" s="1"/>
      <c r="H25" s="1"/>
      <c r="I25" s="1"/>
    </row>
    <row r="26" spans="1:9" x14ac:dyDescent="0.25">
      <c r="A26" s="11" t="s">
        <v>60</v>
      </c>
      <c r="B26" s="12">
        <v>35</v>
      </c>
      <c r="C26" s="12">
        <v>25</v>
      </c>
      <c r="D26" s="12">
        <v>97</v>
      </c>
      <c r="E26" s="12">
        <v>100</v>
      </c>
      <c r="F26" s="13">
        <f t="shared" si="0"/>
        <v>3.0927835051546424</v>
      </c>
      <c r="G26" s="1"/>
      <c r="H26" s="1"/>
      <c r="I26" s="1"/>
    </row>
    <row r="27" spans="1:9" x14ac:dyDescent="0.25">
      <c r="A27" s="8" t="s">
        <v>61</v>
      </c>
      <c r="B27" s="9">
        <v>120</v>
      </c>
      <c r="C27" s="9">
        <v>112</v>
      </c>
      <c r="D27" s="9">
        <v>329</v>
      </c>
      <c r="E27" s="9">
        <v>317</v>
      </c>
      <c r="F27" s="10">
        <f t="shared" si="0"/>
        <v>-3.6474164133738611</v>
      </c>
      <c r="G27" s="1"/>
      <c r="H27" s="1"/>
      <c r="I27" s="1"/>
    </row>
    <row r="28" spans="1:9" x14ac:dyDescent="0.25">
      <c r="A28" s="11" t="s">
        <v>62</v>
      </c>
      <c r="B28" s="12">
        <v>1514</v>
      </c>
      <c r="C28" s="12">
        <v>1551</v>
      </c>
      <c r="D28" s="12">
        <v>4362</v>
      </c>
      <c r="E28" s="12">
        <v>4511</v>
      </c>
      <c r="F28" s="13">
        <f t="shared" si="0"/>
        <v>3.4158642824392444</v>
      </c>
      <c r="G28" s="1"/>
      <c r="H28" s="1"/>
      <c r="I28" s="1"/>
    </row>
    <row r="29" spans="1:9" x14ac:dyDescent="0.25">
      <c r="A29" s="8" t="s">
        <v>63</v>
      </c>
      <c r="B29" s="9">
        <v>141</v>
      </c>
      <c r="C29" s="9">
        <v>115</v>
      </c>
      <c r="D29" s="9">
        <v>368</v>
      </c>
      <c r="E29" s="9">
        <v>335</v>
      </c>
      <c r="F29" s="10">
        <f t="shared" si="0"/>
        <v>-8.9673913043478279</v>
      </c>
      <c r="G29" s="1"/>
      <c r="H29" s="1"/>
      <c r="I29" s="1"/>
    </row>
    <row r="30" spans="1:9" x14ac:dyDescent="0.25">
      <c r="A30" s="11" t="s">
        <v>64</v>
      </c>
      <c r="B30" s="12">
        <v>113</v>
      </c>
      <c r="C30" s="12">
        <v>118</v>
      </c>
      <c r="D30" s="12">
        <v>331</v>
      </c>
      <c r="E30" s="12">
        <v>308</v>
      </c>
      <c r="F30" s="13">
        <f t="shared" si="0"/>
        <v>-6.9486404833836843</v>
      </c>
      <c r="G30" s="1"/>
      <c r="H30" s="1"/>
      <c r="I30" s="1"/>
    </row>
    <row r="31" spans="1:9" x14ac:dyDescent="0.25">
      <c r="A31" s="8" t="s">
        <v>65</v>
      </c>
      <c r="B31" s="9">
        <v>233</v>
      </c>
      <c r="C31" s="9">
        <v>247</v>
      </c>
      <c r="D31" s="9">
        <v>690</v>
      </c>
      <c r="E31" s="9">
        <v>658</v>
      </c>
      <c r="F31" s="10">
        <f t="shared" si="0"/>
        <v>-4.6376811594202962</v>
      </c>
      <c r="G31" s="1"/>
      <c r="H31" s="1"/>
      <c r="I31" s="1"/>
    </row>
    <row r="32" spans="1:9" x14ac:dyDescent="0.25">
      <c r="A32" s="11" t="s">
        <v>66</v>
      </c>
      <c r="B32" s="12">
        <v>612</v>
      </c>
      <c r="C32" s="12">
        <v>590</v>
      </c>
      <c r="D32" s="12">
        <v>1629</v>
      </c>
      <c r="E32" s="12">
        <v>1690</v>
      </c>
      <c r="F32" s="13">
        <f t="shared" si="0"/>
        <v>3.7446286065070638</v>
      </c>
      <c r="G32" s="1"/>
      <c r="H32" s="1"/>
      <c r="I32" s="1"/>
    </row>
    <row r="33" spans="1:9" x14ac:dyDescent="0.25">
      <c r="A33" s="8" t="s">
        <v>67</v>
      </c>
      <c r="B33" s="9">
        <v>207</v>
      </c>
      <c r="C33" s="9">
        <v>205</v>
      </c>
      <c r="D33" s="9">
        <v>622</v>
      </c>
      <c r="E33" s="9">
        <v>619</v>
      </c>
      <c r="F33" s="10">
        <f t="shared" si="0"/>
        <v>-0.4823151125401921</v>
      </c>
      <c r="G33" s="1"/>
      <c r="H33" s="1"/>
      <c r="I33" s="1"/>
    </row>
    <row r="34" spans="1:9" x14ac:dyDescent="0.25">
      <c r="A34" s="11" t="s">
        <v>68</v>
      </c>
      <c r="B34" s="12">
        <v>22</v>
      </c>
      <c r="C34" s="12">
        <v>19</v>
      </c>
      <c r="D34" s="12">
        <v>70</v>
      </c>
      <c r="E34" s="12">
        <v>66</v>
      </c>
      <c r="F34" s="13">
        <f t="shared" si="0"/>
        <v>-5.7142857142857082</v>
      </c>
      <c r="G34" s="1"/>
      <c r="H34" s="1"/>
      <c r="I34" s="1"/>
    </row>
    <row r="35" spans="1:9" x14ac:dyDescent="0.25">
      <c r="A35" s="14" t="s">
        <v>69</v>
      </c>
      <c r="B35" s="15">
        <f>SUM(B7:B34)</f>
        <v>10318</v>
      </c>
      <c r="C35" s="15">
        <f t="shared" ref="C35:E35" si="1">SUM(C7:C34)</f>
        <v>10400</v>
      </c>
      <c r="D35" s="15">
        <f t="shared" si="1"/>
        <v>29174</v>
      </c>
      <c r="E35" s="15">
        <f t="shared" si="1"/>
        <v>29579</v>
      </c>
      <c r="F35" s="16">
        <f t="shared" si="0"/>
        <v>1.3882223897991395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341</v>
      </c>
      <c r="C38" s="41">
        <f>D7</f>
        <v>358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5706</v>
      </c>
      <c r="G38" s="42">
        <f>LOOKUP(E38,$A$38:$A$65,$C$38:$C$65)</f>
        <v>5762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246</v>
      </c>
      <c r="C39" s="41">
        <f t="shared" ref="C39:C65" si="5">D8</f>
        <v>325</v>
      </c>
      <c r="D39" s="41">
        <f t="shared" ref="D39:D65" si="6">_xlfn.RANK.EQ(B39,$B$38:$B$65)+COUNTIF($B$38:$B$65,B39)-1</f>
        <v>25</v>
      </c>
      <c r="E39" s="42" t="str">
        <f t="shared" si="2"/>
        <v>SANTA CRUZ DE TENERIFE</v>
      </c>
      <c r="F39" s="42">
        <f t="shared" ref="F39:F54" si="7">LOOKUP(E39,$A$38:$A$65,$B$38:$B$65)</f>
        <v>4511</v>
      </c>
      <c r="G39" s="42">
        <f t="shared" ref="G39:G65" si="8">LOOKUP(E39,$A$38:$A$65,$C$38:$C$65)</f>
        <v>4362</v>
      </c>
    </row>
    <row r="40" spans="1:9" x14ac:dyDescent="0.25">
      <c r="A40" s="42" t="str">
        <f t="shared" si="3"/>
        <v>ALMERIA</v>
      </c>
      <c r="B40" s="41">
        <f t="shared" si="4"/>
        <v>480</v>
      </c>
      <c r="C40" s="41">
        <f t="shared" si="5"/>
        <v>453</v>
      </c>
      <c r="D40" s="41">
        <f t="shared" si="6"/>
        <v>11</v>
      </c>
      <c r="E40" s="42" t="str">
        <f t="shared" si="2"/>
        <v>CEUTA</v>
      </c>
      <c r="F40" s="42">
        <f t="shared" si="7"/>
        <v>3016</v>
      </c>
      <c r="G40" s="42">
        <f t="shared" si="8"/>
        <v>3125</v>
      </c>
    </row>
    <row r="41" spans="1:9" x14ac:dyDescent="0.25">
      <c r="A41" s="42" t="str">
        <f t="shared" si="3"/>
        <v>AVILES</v>
      </c>
      <c r="B41" s="41">
        <f t="shared" si="4"/>
        <v>230</v>
      </c>
      <c r="C41" s="41">
        <f t="shared" si="5"/>
        <v>242</v>
      </c>
      <c r="D41" s="41">
        <f t="shared" si="6"/>
        <v>26</v>
      </c>
      <c r="E41" s="42" t="str">
        <f t="shared" si="2"/>
        <v>LAS PALMAS</v>
      </c>
      <c r="F41" s="42">
        <f t="shared" si="7"/>
        <v>2790</v>
      </c>
      <c r="G41" s="42">
        <f t="shared" si="8"/>
        <v>2662</v>
      </c>
    </row>
    <row r="42" spans="1:9" x14ac:dyDescent="0.25">
      <c r="A42" s="42" t="str">
        <f t="shared" si="3"/>
        <v>BAHIA DE ALGECIRAS</v>
      </c>
      <c r="B42" s="41">
        <f t="shared" si="4"/>
        <v>5706</v>
      </c>
      <c r="C42" s="41">
        <f t="shared" si="5"/>
        <v>5762</v>
      </c>
      <c r="D42" s="41">
        <f t="shared" si="6"/>
        <v>1</v>
      </c>
      <c r="E42" s="42" t="str">
        <f t="shared" si="2"/>
        <v>BARCELONA</v>
      </c>
      <c r="F42" s="42">
        <f t="shared" si="7"/>
        <v>2147</v>
      </c>
      <c r="G42" s="42">
        <f t="shared" si="8"/>
        <v>2028</v>
      </c>
    </row>
    <row r="43" spans="1:9" x14ac:dyDescent="0.25">
      <c r="A43" s="42" t="str">
        <f t="shared" si="3"/>
        <v>BAHIA DE CADIZ</v>
      </c>
      <c r="B43" s="41">
        <f t="shared" si="4"/>
        <v>451</v>
      </c>
      <c r="C43" s="41">
        <f t="shared" si="5"/>
        <v>375</v>
      </c>
      <c r="D43" s="41">
        <f t="shared" si="6"/>
        <v>12</v>
      </c>
      <c r="E43" s="42" t="str">
        <f t="shared" si="2"/>
        <v>BALEARES</v>
      </c>
      <c r="F43" s="42">
        <f t="shared" si="7"/>
        <v>2141</v>
      </c>
      <c r="G43" s="42">
        <f t="shared" si="8"/>
        <v>2075</v>
      </c>
    </row>
    <row r="44" spans="1:9" x14ac:dyDescent="0.25">
      <c r="A44" s="42" t="str">
        <f t="shared" si="3"/>
        <v>BALEARES</v>
      </c>
      <c r="B44" s="41">
        <f t="shared" si="4"/>
        <v>2141</v>
      </c>
      <c r="C44" s="41">
        <f t="shared" si="5"/>
        <v>2075</v>
      </c>
      <c r="D44" s="41">
        <f t="shared" si="6"/>
        <v>6</v>
      </c>
      <c r="E44" s="42" t="str">
        <f t="shared" si="2"/>
        <v>VALENCIA</v>
      </c>
      <c r="F44" s="42">
        <f t="shared" si="7"/>
        <v>1690</v>
      </c>
      <c r="G44" s="42">
        <f t="shared" si="8"/>
        <v>1629</v>
      </c>
    </row>
    <row r="45" spans="1:9" x14ac:dyDescent="0.25">
      <c r="A45" s="42" t="str">
        <f t="shared" si="3"/>
        <v>BARCELONA</v>
      </c>
      <c r="B45" s="41">
        <f t="shared" si="4"/>
        <v>2147</v>
      </c>
      <c r="C45" s="41">
        <f t="shared" si="5"/>
        <v>2028</v>
      </c>
      <c r="D45" s="41">
        <f t="shared" si="6"/>
        <v>5</v>
      </c>
      <c r="E45" s="42" t="str">
        <f t="shared" si="2"/>
        <v>BILBAO</v>
      </c>
      <c r="F45" s="42">
        <f t="shared" si="7"/>
        <v>877</v>
      </c>
      <c r="G45" s="42">
        <f t="shared" si="8"/>
        <v>799</v>
      </c>
    </row>
    <row r="46" spans="1:9" x14ac:dyDescent="0.25">
      <c r="A46" s="42" t="str">
        <f t="shared" si="3"/>
        <v>BILBAO</v>
      </c>
      <c r="B46" s="41">
        <f t="shared" si="4"/>
        <v>877</v>
      </c>
      <c r="C46" s="41">
        <f t="shared" si="5"/>
        <v>799</v>
      </c>
      <c r="D46" s="41">
        <f t="shared" si="6"/>
        <v>8</v>
      </c>
      <c r="E46" s="42" t="str">
        <f t="shared" si="2"/>
        <v>TARRAGONA</v>
      </c>
      <c r="F46" s="42">
        <f t="shared" si="7"/>
        <v>658</v>
      </c>
      <c r="G46" s="42">
        <f t="shared" si="8"/>
        <v>690</v>
      </c>
    </row>
    <row r="47" spans="1:9" x14ac:dyDescent="0.25">
      <c r="A47" s="42" t="str">
        <f t="shared" si="3"/>
        <v>CARTAGENA</v>
      </c>
      <c r="B47" s="41">
        <f t="shared" si="4"/>
        <v>356</v>
      </c>
      <c r="C47" s="41">
        <f t="shared" si="5"/>
        <v>349</v>
      </c>
      <c r="D47" s="41">
        <f t="shared" si="6"/>
        <v>15</v>
      </c>
      <c r="E47" s="42" t="str">
        <f t="shared" si="2"/>
        <v>VIGO</v>
      </c>
      <c r="F47" s="42">
        <f t="shared" si="7"/>
        <v>619</v>
      </c>
      <c r="G47" s="42">
        <f t="shared" si="8"/>
        <v>622</v>
      </c>
    </row>
    <row r="48" spans="1:9" x14ac:dyDescent="0.25">
      <c r="A48" s="42" t="str">
        <f t="shared" si="3"/>
        <v>CASTELLON</v>
      </c>
      <c r="B48" s="41">
        <f t="shared" si="4"/>
        <v>351</v>
      </c>
      <c r="C48" s="41">
        <f t="shared" si="5"/>
        <v>367</v>
      </c>
      <c r="D48" s="41">
        <f t="shared" si="6"/>
        <v>16</v>
      </c>
      <c r="E48" s="42" t="str">
        <f t="shared" si="2"/>
        <v>ALMERIA</v>
      </c>
      <c r="F48" s="42">
        <f t="shared" si="7"/>
        <v>480</v>
      </c>
      <c r="G48" s="42">
        <f t="shared" si="8"/>
        <v>453</v>
      </c>
    </row>
    <row r="49" spans="1:7" x14ac:dyDescent="0.25">
      <c r="A49" s="42" t="str">
        <f t="shared" si="3"/>
        <v>CEUTA</v>
      </c>
      <c r="B49" s="41">
        <f t="shared" si="4"/>
        <v>3016</v>
      </c>
      <c r="C49" s="41">
        <f t="shared" si="5"/>
        <v>3125</v>
      </c>
      <c r="D49" s="41">
        <f t="shared" si="6"/>
        <v>3</v>
      </c>
      <c r="E49" s="42" t="str">
        <f t="shared" si="2"/>
        <v>BAHIA DE CADIZ</v>
      </c>
      <c r="F49" s="42">
        <f t="shared" si="7"/>
        <v>451</v>
      </c>
      <c r="G49" s="42">
        <f t="shared" si="8"/>
        <v>375</v>
      </c>
    </row>
    <row r="50" spans="1:7" x14ac:dyDescent="0.25">
      <c r="A50" s="42" t="str">
        <f t="shared" si="3"/>
        <v>FERROL-SAN CIBRAO</v>
      </c>
      <c r="B50" s="41">
        <f t="shared" si="4"/>
        <v>282</v>
      </c>
      <c r="C50" s="41">
        <f t="shared" si="5"/>
        <v>295</v>
      </c>
      <c r="D50" s="41">
        <f t="shared" si="6"/>
        <v>22</v>
      </c>
      <c r="E50" s="42" t="str">
        <f t="shared" si="2"/>
        <v>MALAGA</v>
      </c>
      <c r="F50" s="42">
        <f t="shared" si="7"/>
        <v>386</v>
      </c>
      <c r="G50" s="42">
        <f t="shared" si="8"/>
        <v>362</v>
      </c>
    </row>
    <row r="51" spans="1:7" x14ac:dyDescent="0.25">
      <c r="A51" s="42" t="str">
        <f t="shared" si="3"/>
        <v>GIJON</v>
      </c>
      <c r="B51" s="41">
        <f t="shared" si="4"/>
        <v>301</v>
      </c>
      <c r="C51" s="41">
        <f t="shared" si="5"/>
        <v>260</v>
      </c>
      <c r="D51" s="41">
        <f t="shared" si="6"/>
        <v>21</v>
      </c>
      <c r="E51" s="42" t="str">
        <f t="shared" si="2"/>
        <v>HUELVA</v>
      </c>
      <c r="F51" s="42">
        <f t="shared" si="7"/>
        <v>368</v>
      </c>
      <c r="G51" s="42">
        <f t="shared" si="8"/>
        <v>354</v>
      </c>
    </row>
    <row r="52" spans="1:7" x14ac:dyDescent="0.25">
      <c r="A52" s="42" t="str">
        <f t="shared" si="3"/>
        <v>HUELVA</v>
      </c>
      <c r="B52" s="41">
        <f t="shared" si="4"/>
        <v>368</v>
      </c>
      <c r="C52" s="41">
        <f t="shared" si="5"/>
        <v>354</v>
      </c>
      <c r="D52" s="41">
        <f t="shared" si="6"/>
        <v>14</v>
      </c>
      <c r="E52" s="42" t="str">
        <f t="shared" si="2"/>
        <v>CARTAGENA</v>
      </c>
      <c r="F52" s="42">
        <f t="shared" si="7"/>
        <v>356</v>
      </c>
      <c r="G52" s="42">
        <f t="shared" si="8"/>
        <v>349</v>
      </c>
    </row>
    <row r="53" spans="1:7" x14ac:dyDescent="0.25">
      <c r="A53" s="42" t="str">
        <f t="shared" si="3"/>
        <v>LAS PALMAS</v>
      </c>
      <c r="B53" s="41">
        <f t="shared" si="4"/>
        <v>2790</v>
      </c>
      <c r="C53" s="41">
        <f t="shared" si="5"/>
        <v>2662</v>
      </c>
      <c r="D53" s="41">
        <f t="shared" si="6"/>
        <v>4</v>
      </c>
      <c r="E53" s="42" t="str">
        <f t="shared" si="2"/>
        <v>CASTELLON</v>
      </c>
      <c r="F53" s="42">
        <f t="shared" si="7"/>
        <v>351</v>
      </c>
      <c r="G53" s="42">
        <f t="shared" si="8"/>
        <v>367</v>
      </c>
    </row>
    <row r="54" spans="1:7" x14ac:dyDescent="0.25">
      <c r="A54" s="42" t="str">
        <f t="shared" si="3"/>
        <v>MALAGA</v>
      </c>
      <c r="B54" s="41">
        <f t="shared" si="4"/>
        <v>386</v>
      </c>
      <c r="C54" s="41">
        <f t="shared" si="5"/>
        <v>362</v>
      </c>
      <c r="D54" s="41">
        <f t="shared" si="6"/>
        <v>13</v>
      </c>
      <c r="E54" s="42" t="str">
        <f t="shared" si="2"/>
        <v>A CORUÑA</v>
      </c>
      <c r="F54" s="42">
        <f t="shared" si="7"/>
        <v>341</v>
      </c>
      <c r="G54" s="42">
        <f t="shared" si="8"/>
        <v>358</v>
      </c>
    </row>
    <row r="55" spans="1:7" x14ac:dyDescent="0.25">
      <c r="A55" s="42" t="str">
        <f t="shared" si="3"/>
        <v>MARIN Y RIA DE PONTEVEDRA</v>
      </c>
      <c r="B55" s="41">
        <f t="shared" si="4"/>
        <v>250</v>
      </c>
      <c r="C55" s="41">
        <f t="shared" si="5"/>
        <v>224</v>
      </c>
      <c r="D55" s="41">
        <f t="shared" si="6"/>
        <v>24</v>
      </c>
      <c r="E55" s="42" t="str">
        <f t="shared" si="2"/>
        <v>SANTANDER</v>
      </c>
      <c r="F55" s="42">
        <f t="shared" ref="F55:F65" si="9">LOOKUP(E55,$A$38:$A$65,$B$38:$B$65)</f>
        <v>335</v>
      </c>
      <c r="G55" s="42">
        <f t="shared" si="8"/>
        <v>368</v>
      </c>
    </row>
    <row r="56" spans="1:7" x14ac:dyDescent="0.25">
      <c r="A56" s="42" t="str">
        <f t="shared" si="3"/>
        <v>MELILLA</v>
      </c>
      <c r="B56" s="41">
        <f t="shared" si="4"/>
        <v>256</v>
      </c>
      <c r="C56" s="41">
        <f t="shared" si="5"/>
        <v>261</v>
      </c>
      <c r="D56" s="41">
        <f t="shared" si="6"/>
        <v>23</v>
      </c>
      <c r="E56" s="42" t="str">
        <f t="shared" si="2"/>
        <v>PASAIA</v>
      </c>
      <c r="F56" s="42">
        <f t="shared" si="9"/>
        <v>317</v>
      </c>
      <c r="G56" s="42">
        <f t="shared" si="8"/>
        <v>329</v>
      </c>
    </row>
    <row r="57" spans="1:7" x14ac:dyDescent="0.25">
      <c r="A57" s="42" t="str">
        <f t="shared" si="3"/>
        <v>MOTRIL</v>
      </c>
      <c r="B57" s="41">
        <f t="shared" si="4"/>
        <v>100</v>
      </c>
      <c r="C57" s="41">
        <f t="shared" si="5"/>
        <v>97</v>
      </c>
      <c r="D57" s="41">
        <f t="shared" si="6"/>
        <v>27</v>
      </c>
      <c r="E57" s="42" t="str">
        <f t="shared" si="2"/>
        <v>SEVILLA</v>
      </c>
      <c r="F57" s="42">
        <f t="shared" si="9"/>
        <v>308</v>
      </c>
      <c r="G57" s="42">
        <f t="shared" si="8"/>
        <v>331</v>
      </c>
    </row>
    <row r="58" spans="1:7" x14ac:dyDescent="0.25">
      <c r="A58" s="42" t="str">
        <f t="shared" si="3"/>
        <v>PASAIA</v>
      </c>
      <c r="B58" s="41">
        <f t="shared" si="4"/>
        <v>317</v>
      </c>
      <c r="C58" s="41">
        <f t="shared" si="5"/>
        <v>329</v>
      </c>
      <c r="D58" s="41">
        <f t="shared" si="6"/>
        <v>19</v>
      </c>
      <c r="E58" s="42" t="str">
        <f t="shared" si="2"/>
        <v>GIJON</v>
      </c>
      <c r="F58" s="42">
        <f t="shared" si="9"/>
        <v>301</v>
      </c>
      <c r="G58" s="42">
        <f t="shared" si="8"/>
        <v>260</v>
      </c>
    </row>
    <row r="59" spans="1:7" x14ac:dyDescent="0.25">
      <c r="A59" s="42" t="str">
        <f t="shared" si="3"/>
        <v>SANTA CRUZ DE TENERIFE</v>
      </c>
      <c r="B59" s="41">
        <f t="shared" si="4"/>
        <v>4511</v>
      </c>
      <c r="C59" s="41">
        <f t="shared" si="5"/>
        <v>4362</v>
      </c>
      <c r="D59" s="41">
        <f t="shared" si="6"/>
        <v>2</v>
      </c>
      <c r="E59" s="42" t="str">
        <f t="shared" si="2"/>
        <v>FERROL-SAN CIBRAO</v>
      </c>
      <c r="F59" s="42">
        <f t="shared" si="9"/>
        <v>282</v>
      </c>
      <c r="G59" s="42">
        <f t="shared" si="8"/>
        <v>295</v>
      </c>
    </row>
    <row r="60" spans="1:7" x14ac:dyDescent="0.25">
      <c r="A60" s="42" t="str">
        <f t="shared" si="3"/>
        <v>SANTANDER</v>
      </c>
      <c r="B60" s="41">
        <f t="shared" si="4"/>
        <v>335</v>
      </c>
      <c r="C60" s="41">
        <f t="shared" si="5"/>
        <v>368</v>
      </c>
      <c r="D60" s="41">
        <f t="shared" si="6"/>
        <v>18</v>
      </c>
      <c r="E60" s="42" t="str">
        <f t="shared" si="2"/>
        <v>MELILLA</v>
      </c>
      <c r="F60" s="42">
        <f t="shared" si="9"/>
        <v>256</v>
      </c>
      <c r="G60" s="42">
        <f t="shared" si="8"/>
        <v>261</v>
      </c>
    </row>
    <row r="61" spans="1:7" x14ac:dyDescent="0.25">
      <c r="A61" s="42" t="str">
        <f t="shared" si="3"/>
        <v>SEVILLA</v>
      </c>
      <c r="B61" s="41">
        <f t="shared" si="4"/>
        <v>308</v>
      </c>
      <c r="C61" s="41">
        <f t="shared" si="5"/>
        <v>331</v>
      </c>
      <c r="D61" s="41">
        <f t="shared" si="6"/>
        <v>20</v>
      </c>
      <c r="E61" s="42" t="str">
        <f t="shared" si="2"/>
        <v>MARIN Y RIA DE PONTEVEDRA</v>
      </c>
      <c r="F61" s="42">
        <f t="shared" si="9"/>
        <v>250</v>
      </c>
      <c r="G61" s="42">
        <f t="shared" si="8"/>
        <v>224</v>
      </c>
    </row>
    <row r="62" spans="1:7" x14ac:dyDescent="0.25">
      <c r="A62" s="42" t="str">
        <f t="shared" si="3"/>
        <v>TARRAGONA</v>
      </c>
      <c r="B62" s="41">
        <f t="shared" si="4"/>
        <v>658</v>
      </c>
      <c r="C62" s="41">
        <f t="shared" si="5"/>
        <v>690</v>
      </c>
      <c r="D62" s="41">
        <f t="shared" si="6"/>
        <v>9</v>
      </c>
      <c r="E62" s="42" t="str">
        <f t="shared" si="2"/>
        <v>ALICANTE</v>
      </c>
      <c r="F62" s="42">
        <f t="shared" si="9"/>
        <v>246</v>
      </c>
      <c r="G62" s="42">
        <f t="shared" si="8"/>
        <v>325</v>
      </c>
    </row>
    <row r="63" spans="1:7" x14ac:dyDescent="0.25">
      <c r="A63" s="42" t="str">
        <f t="shared" si="3"/>
        <v>VALENCIA</v>
      </c>
      <c r="B63" s="41">
        <f t="shared" si="4"/>
        <v>1690</v>
      </c>
      <c r="C63" s="41">
        <f t="shared" si="5"/>
        <v>1629</v>
      </c>
      <c r="D63" s="41">
        <f t="shared" si="6"/>
        <v>7</v>
      </c>
      <c r="E63" s="42" t="str">
        <f t="shared" si="2"/>
        <v>AVILES</v>
      </c>
      <c r="F63" s="42">
        <f t="shared" si="9"/>
        <v>230</v>
      </c>
      <c r="G63" s="42">
        <f t="shared" si="8"/>
        <v>242</v>
      </c>
    </row>
    <row r="64" spans="1:7" x14ac:dyDescent="0.25">
      <c r="A64" s="42" t="str">
        <f t="shared" si="3"/>
        <v>VIGO</v>
      </c>
      <c r="B64" s="41">
        <f t="shared" si="4"/>
        <v>619</v>
      </c>
      <c r="C64" s="41">
        <f t="shared" si="5"/>
        <v>622</v>
      </c>
      <c r="D64" s="41">
        <f t="shared" si="6"/>
        <v>10</v>
      </c>
      <c r="E64" s="42" t="str">
        <f t="shared" si="2"/>
        <v>MOTRIL</v>
      </c>
      <c r="F64" s="42">
        <f t="shared" si="9"/>
        <v>100</v>
      </c>
      <c r="G64" s="42">
        <f t="shared" si="8"/>
        <v>97</v>
      </c>
    </row>
    <row r="65" spans="1:7" x14ac:dyDescent="0.25">
      <c r="A65" s="42" t="str">
        <f t="shared" si="3"/>
        <v>VILAGARCIA</v>
      </c>
      <c r="B65" s="41">
        <f t="shared" si="4"/>
        <v>66</v>
      </c>
      <c r="C65" s="41">
        <f t="shared" si="5"/>
        <v>70</v>
      </c>
      <c r="D65" s="41">
        <f t="shared" si="6"/>
        <v>28</v>
      </c>
      <c r="E65" s="42" t="str">
        <f t="shared" si="2"/>
        <v>VILAGARCIA</v>
      </c>
      <c r="F65" s="42">
        <f t="shared" si="9"/>
        <v>66</v>
      </c>
      <c r="G65" s="42">
        <f t="shared" si="8"/>
        <v>70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69" t="s">
        <v>70</v>
      </c>
      <c r="B5" s="67" t="str">
        <f>'Resumen general'!D6</f>
        <v>Mes Marzo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39588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661085</v>
      </c>
      <c r="C7" s="9">
        <v>1031093</v>
      </c>
      <c r="D7" s="9">
        <v>2617410</v>
      </c>
      <c r="E7" s="9">
        <v>3268312</v>
      </c>
      <c r="F7" s="10">
        <f>((E7*100)/D7)-100</f>
        <v>24.86817120741496</v>
      </c>
      <c r="G7" s="1"/>
      <c r="H7" s="1"/>
      <c r="I7" s="1"/>
    </row>
    <row r="8" spans="1:12" x14ac:dyDescent="0.25">
      <c r="A8" s="11" t="s">
        <v>42</v>
      </c>
      <c r="B8" s="12">
        <v>966213</v>
      </c>
      <c r="C8" s="12">
        <v>1035194</v>
      </c>
      <c r="D8" s="12">
        <v>2876278</v>
      </c>
      <c r="E8" s="12">
        <v>2698138</v>
      </c>
      <c r="F8" s="13">
        <f t="shared" ref="F8:F35" si="0">((E8*100)/D8)-100</f>
        <v>-6.1934208028570197</v>
      </c>
      <c r="G8" s="1"/>
      <c r="H8" s="1"/>
      <c r="I8" s="1"/>
    </row>
    <row r="9" spans="1:12" x14ac:dyDescent="0.25">
      <c r="A9" s="8" t="s">
        <v>43</v>
      </c>
      <c r="B9" s="9">
        <v>1835245</v>
      </c>
      <c r="C9" s="9">
        <v>2143040</v>
      </c>
      <c r="D9" s="9">
        <v>5810667</v>
      </c>
      <c r="E9" s="9">
        <v>6309416</v>
      </c>
      <c r="F9" s="10">
        <f t="shared" si="0"/>
        <v>8.5833347531359152</v>
      </c>
      <c r="G9" s="1"/>
      <c r="H9" s="1"/>
      <c r="I9" s="1"/>
    </row>
    <row r="10" spans="1:12" x14ac:dyDescent="0.25">
      <c r="A10" s="11" t="s">
        <v>44</v>
      </c>
      <c r="B10" s="12">
        <v>526624</v>
      </c>
      <c r="C10" s="12">
        <v>431322</v>
      </c>
      <c r="D10" s="12">
        <v>1249172</v>
      </c>
      <c r="E10" s="12">
        <v>1210514</v>
      </c>
      <c r="F10" s="13">
        <f t="shared" si="0"/>
        <v>-3.0946899226047293</v>
      </c>
      <c r="G10" s="1"/>
      <c r="H10" s="1"/>
      <c r="I10" s="1"/>
    </row>
    <row r="11" spans="1:12" x14ac:dyDescent="0.25">
      <c r="A11" s="8" t="s">
        <v>45</v>
      </c>
      <c r="B11" s="9">
        <v>20936247</v>
      </c>
      <c r="C11" s="9">
        <v>22273489</v>
      </c>
      <c r="D11" s="9">
        <v>58747171</v>
      </c>
      <c r="E11" s="9">
        <v>62650617</v>
      </c>
      <c r="F11" s="10">
        <f t="shared" si="0"/>
        <v>6.6444833573347779</v>
      </c>
      <c r="G11" s="1"/>
      <c r="H11" s="1"/>
      <c r="I11" s="1"/>
    </row>
    <row r="12" spans="1:12" x14ac:dyDescent="0.25">
      <c r="A12" s="11" t="s">
        <v>46</v>
      </c>
      <c r="B12" s="12">
        <v>1597204</v>
      </c>
      <c r="C12" s="12">
        <v>1774803</v>
      </c>
      <c r="D12" s="12">
        <v>4166284</v>
      </c>
      <c r="E12" s="12">
        <v>4574370</v>
      </c>
      <c r="F12" s="13">
        <f t="shared" si="0"/>
        <v>9.7949635694542252</v>
      </c>
      <c r="G12" s="1"/>
      <c r="H12" s="1"/>
      <c r="I12" s="1"/>
    </row>
    <row r="13" spans="1:12" x14ac:dyDescent="0.25">
      <c r="A13" s="8" t="s">
        <v>47</v>
      </c>
      <c r="B13" s="9">
        <v>9033473</v>
      </c>
      <c r="C13" s="9">
        <v>10153907</v>
      </c>
      <c r="D13" s="9">
        <v>23125884</v>
      </c>
      <c r="E13" s="9">
        <v>26422055</v>
      </c>
      <c r="F13" s="10">
        <f t="shared" si="0"/>
        <v>14.253167576210274</v>
      </c>
      <c r="G13" s="1"/>
      <c r="H13" s="1"/>
      <c r="I13" s="1"/>
    </row>
    <row r="14" spans="1:12" x14ac:dyDescent="0.25">
      <c r="A14" s="11" t="s">
        <v>48</v>
      </c>
      <c r="B14" s="12">
        <v>16340281</v>
      </c>
      <c r="C14" s="12">
        <v>18920503</v>
      </c>
      <c r="D14" s="12">
        <v>45174054</v>
      </c>
      <c r="E14" s="12">
        <v>51799181</v>
      </c>
      <c r="F14" s="13">
        <f t="shared" si="0"/>
        <v>14.665779166067324</v>
      </c>
      <c r="G14" s="1"/>
      <c r="H14" s="1"/>
      <c r="I14" s="1"/>
    </row>
    <row r="15" spans="1:12" x14ac:dyDescent="0.25">
      <c r="A15" s="8" t="s">
        <v>49</v>
      </c>
      <c r="B15" s="9">
        <v>3768236</v>
      </c>
      <c r="C15" s="9">
        <v>3841374</v>
      </c>
      <c r="D15" s="9">
        <v>11020738</v>
      </c>
      <c r="E15" s="9">
        <v>11416042</v>
      </c>
      <c r="F15" s="10">
        <f t="shared" si="0"/>
        <v>3.5869104228773097</v>
      </c>
      <c r="G15" s="1"/>
      <c r="H15" s="1"/>
      <c r="I15" s="1"/>
    </row>
    <row r="16" spans="1:12" x14ac:dyDescent="0.25">
      <c r="A16" s="11" t="s">
        <v>50</v>
      </c>
      <c r="B16" s="12">
        <v>2094641</v>
      </c>
      <c r="C16" s="12">
        <v>2661736</v>
      </c>
      <c r="D16" s="12">
        <v>6233931</v>
      </c>
      <c r="E16" s="12">
        <v>7595992</v>
      </c>
      <c r="F16" s="13">
        <f t="shared" si="0"/>
        <v>21.849151041293212</v>
      </c>
      <c r="G16" s="1"/>
      <c r="H16" s="1"/>
      <c r="I16" s="1"/>
    </row>
    <row r="17" spans="1:9" x14ac:dyDescent="0.25">
      <c r="A17" s="8" t="s">
        <v>51</v>
      </c>
      <c r="B17" s="9">
        <v>1072201</v>
      </c>
      <c r="C17" s="9">
        <v>1205154</v>
      </c>
      <c r="D17" s="9">
        <v>3539255</v>
      </c>
      <c r="E17" s="9">
        <v>3506338</v>
      </c>
      <c r="F17" s="10">
        <f t="shared" si="0"/>
        <v>-0.93005448886842146</v>
      </c>
      <c r="G17" s="1"/>
      <c r="H17" s="1"/>
      <c r="I17" s="1"/>
    </row>
    <row r="18" spans="1:9" x14ac:dyDescent="0.25">
      <c r="A18" s="11" t="s">
        <v>52</v>
      </c>
      <c r="B18" s="12">
        <v>5711668</v>
      </c>
      <c r="C18" s="12">
        <v>5507730</v>
      </c>
      <c r="D18" s="12">
        <v>16308472</v>
      </c>
      <c r="E18" s="12">
        <v>16152006</v>
      </c>
      <c r="F18" s="13">
        <f t="shared" si="0"/>
        <v>-0.95941544983490701</v>
      </c>
      <c r="G18" s="1"/>
      <c r="H18" s="1"/>
      <c r="I18" s="1"/>
    </row>
    <row r="19" spans="1:9" x14ac:dyDescent="0.25">
      <c r="A19" s="8" t="s">
        <v>53</v>
      </c>
      <c r="B19" s="9">
        <v>892108</v>
      </c>
      <c r="C19" s="9">
        <v>1211116</v>
      </c>
      <c r="D19" s="9">
        <v>2315677</v>
      </c>
      <c r="E19" s="9">
        <v>3386107</v>
      </c>
      <c r="F19" s="10">
        <f t="shared" si="0"/>
        <v>46.225358717990474</v>
      </c>
      <c r="G19" s="1"/>
      <c r="H19" s="1"/>
      <c r="I19" s="1"/>
    </row>
    <row r="20" spans="1:9" x14ac:dyDescent="0.25">
      <c r="A20" s="11" t="s">
        <v>54</v>
      </c>
      <c r="B20" s="12">
        <v>1013301</v>
      </c>
      <c r="C20" s="12">
        <v>1188529</v>
      </c>
      <c r="D20" s="12">
        <v>3076440</v>
      </c>
      <c r="E20" s="12">
        <v>3832225</v>
      </c>
      <c r="F20" s="13">
        <f t="shared" si="0"/>
        <v>24.566869498511267</v>
      </c>
      <c r="G20" s="1"/>
      <c r="H20" s="1"/>
      <c r="I20" s="1"/>
    </row>
    <row r="21" spans="1:9" x14ac:dyDescent="0.25">
      <c r="A21" s="8" t="s">
        <v>55</v>
      </c>
      <c r="B21" s="9">
        <v>1715505</v>
      </c>
      <c r="C21" s="9">
        <v>1642221</v>
      </c>
      <c r="D21" s="9">
        <v>4876873</v>
      </c>
      <c r="E21" s="9">
        <v>4982836</v>
      </c>
      <c r="F21" s="10">
        <f t="shared" si="0"/>
        <v>2.1727652124629913</v>
      </c>
      <c r="G21" s="1"/>
      <c r="H21" s="1"/>
      <c r="I21" s="1"/>
    </row>
    <row r="22" spans="1:9" x14ac:dyDescent="0.25">
      <c r="A22" s="11" t="s">
        <v>56</v>
      </c>
      <c r="B22" s="12">
        <v>11918605</v>
      </c>
      <c r="C22" s="12">
        <v>13905901</v>
      </c>
      <c r="D22" s="12">
        <v>33411917</v>
      </c>
      <c r="E22" s="12">
        <v>42693890</v>
      </c>
      <c r="F22" s="13">
        <f t="shared" si="0"/>
        <v>27.780426367035446</v>
      </c>
      <c r="G22" s="1"/>
      <c r="H22" s="1"/>
      <c r="I22" s="1"/>
    </row>
    <row r="23" spans="1:9" x14ac:dyDescent="0.25">
      <c r="A23" s="8" t="s">
        <v>57</v>
      </c>
      <c r="B23" s="9">
        <v>2799402</v>
      </c>
      <c r="C23" s="9">
        <v>2549014</v>
      </c>
      <c r="D23" s="9">
        <v>8306757</v>
      </c>
      <c r="E23" s="9">
        <v>8143184</v>
      </c>
      <c r="F23" s="10">
        <f t="shared" si="0"/>
        <v>-1.969155953400346</v>
      </c>
      <c r="G23" s="1"/>
      <c r="H23" s="1"/>
      <c r="I23" s="1"/>
    </row>
    <row r="24" spans="1:9" x14ac:dyDescent="0.25">
      <c r="A24" s="11" t="s">
        <v>58</v>
      </c>
      <c r="B24" s="12">
        <v>265043</v>
      </c>
      <c r="C24" s="12">
        <v>238260</v>
      </c>
      <c r="D24" s="12">
        <v>640747</v>
      </c>
      <c r="E24" s="12">
        <v>605742</v>
      </c>
      <c r="F24" s="13">
        <f t="shared" si="0"/>
        <v>-5.4631547240954745</v>
      </c>
      <c r="G24" s="1"/>
      <c r="H24" s="1"/>
      <c r="I24" s="1"/>
    </row>
    <row r="25" spans="1:9" x14ac:dyDescent="0.25">
      <c r="A25" s="8" t="s">
        <v>59</v>
      </c>
      <c r="B25" s="9">
        <v>1200679</v>
      </c>
      <c r="C25" s="9">
        <v>1190696</v>
      </c>
      <c r="D25" s="9">
        <v>3390909</v>
      </c>
      <c r="E25" s="9">
        <v>3451532</v>
      </c>
      <c r="F25" s="10">
        <f t="shared" si="0"/>
        <v>1.7878096994050878</v>
      </c>
      <c r="G25" s="1"/>
      <c r="H25" s="1"/>
      <c r="I25" s="1"/>
    </row>
    <row r="26" spans="1:9" x14ac:dyDescent="0.25">
      <c r="A26" s="11" t="s">
        <v>60</v>
      </c>
      <c r="B26" s="12">
        <v>349484</v>
      </c>
      <c r="C26" s="12">
        <v>222615</v>
      </c>
      <c r="D26" s="12">
        <v>956083</v>
      </c>
      <c r="E26" s="12">
        <v>869312</v>
      </c>
      <c r="F26" s="13">
        <f t="shared" si="0"/>
        <v>-9.0756764841546129</v>
      </c>
      <c r="G26" s="1"/>
      <c r="H26" s="1"/>
      <c r="I26" s="1"/>
    </row>
    <row r="27" spans="1:9" x14ac:dyDescent="0.25">
      <c r="A27" s="8" t="s">
        <v>61</v>
      </c>
      <c r="B27" s="9">
        <v>668079</v>
      </c>
      <c r="C27" s="9">
        <v>629538</v>
      </c>
      <c r="D27" s="9">
        <v>1876703</v>
      </c>
      <c r="E27" s="9">
        <v>1867855</v>
      </c>
      <c r="F27" s="10">
        <f t="shared" si="0"/>
        <v>-0.47146511728280416</v>
      </c>
      <c r="G27" s="1"/>
      <c r="H27" s="1"/>
      <c r="I27" s="1"/>
    </row>
    <row r="28" spans="1:9" x14ac:dyDescent="0.25">
      <c r="A28" s="11" t="s">
        <v>62</v>
      </c>
      <c r="B28" s="12">
        <v>14583970</v>
      </c>
      <c r="C28" s="12">
        <v>15933562</v>
      </c>
      <c r="D28" s="12">
        <v>40920778</v>
      </c>
      <c r="E28" s="12">
        <v>45313985</v>
      </c>
      <c r="F28" s="13">
        <f t="shared" si="0"/>
        <v>10.735883369568384</v>
      </c>
      <c r="G28" s="1"/>
      <c r="H28" s="1"/>
      <c r="I28" s="1"/>
    </row>
    <row r="29" spans="1:9" x14ac:dyDescent="0.25">
      <c r="A29" s="8" t="s">
        <v>63</v>
      </c>
      <c r="B29" s="9">
        <v>2309600</v>
      </c>
      <c r="C29" s="9">
        <v>2004996</v>
      </c>
      <c r="D29" s="9">
        <v>5442688</v>
      </c>
      <c r="E29" s="9">
        <v>5453020</v>
      </c>
      <c r="F29" s="10">
        <f t="shared" si="0"/>
        <v>0.18983267091554978</v>
      </c>
      <c r="G29" s="1"/>
      <c r="H29" s="1"/>
      <c r="I29" s="1"/>
    </row>
    <row r="30" spans="1:9" x14ac:dyDescent="0.25">
      <c r="A30" s="11" t="s">
        <v>64</v>
      </c>
      <c r="B30" s="12">
        <v>450524</v>
      </c>
      <c r="C30" s="12">
        <v>515026</v>
      </c>
      <c r="D30" s="12">
        <v>1257120</v>
      </c>
      <c r="E30" s="12">
        <v>1353264</v>
      </c>
      <c r="F30" s="13">
        <f t="shared" si="0"/>
        <v>7.6479572355861052</v>
      </c>
      <c r="G30" s="1"/>
      <c r="H30" s="1"/>
      <c r="I30" s="1"/>
    </row>
    <row r="31" spans="1:9" x14ac:dyDescent="0.25">
      <c r="A31" s="8" t="s">
        <v>65</v>
      </c>
      <c r="B31" s="9">
        <v>3698405</v>
      </c>
      <c r="C31" s="9">
        <v>3421633</v>
      </c>
      <c r="D31" s="9">
        <v>10490032</v>
      </c>
      <c r="E31" s="9">
        <v>9615766</v>
      </c>
      <c r="F31" s="10">
        <f t="shared" si="0"/>
        <v>-8.3342548430738788</v>
      </c>
      <c r="G31" s="1"/>
      <c r="H31" s="1"/>
      <c r="I31" s="1"/>
    </row>
    <row r="32" spans="1:9" x14ac:dyDescent="0.25">
      <c r="A32" s="11" t="s">
        <v>66</v>
      </c>
      <c r="B32" s="12">
        <v>12329647</v>
      </c>
      <c r="C32" s="12">
        <v>13159095</v>
      </c>
      <c r="D32" s="12">
        <v>33198813</v>
      </c>
      <c r="E32" s="12">
        <v>36994168</v>
      </c>
      <c r="F32" s="13">
        <f t="shared" si="0"/>
        <v>11.432200904291363</v>
      </c>
      <c r="G32" s="1"/>
      <c r="H32" s="1"/>
      <c r="I32" s="1"/>
    </row>
    <row r="33" spans="1:9" x14ac:dyDescent="0.25">
      <c r="A33" s="8" t="s">
        <v>67</v>
      </c>
      <c r="B33" s="9">
        <v>2774777</v>
      </c>
      <c r="C33" s="9">
        <v>2647635</v>
      </c>
      <c r="D33" s="9">
        <v>7993147</v>
      </c>
      <c r="E33" s="9">
        <v>7621552</v>
      </c>
      <c r="F33" s="10">
        <f t="shared" si="0"/>
        <v>-4.6489198809930627</v>
      </c>
      <c r="G33" s="1"/>
      <c r="H33" s="1"/>
      <c r="I33" s="1"/>
    </row>
    <row r="34" spans="1:9" x14ac:dyDescent="0.25">
      <c r="A34" s="11" t="s">
        <v>68</v>
      </c>
      <c r="B34" s="12">
        <v>91677</v>
      </c>
      <c r="C34" s="12">
        <v>91974</v>
      </c>
      <c r="D34" s="12">
        <v>404148</v>
      </c>
      <c r="E34" s="12">
        <v>325814</v>
      </c>
      <c r="F34" s="13">
        <f t="shared" si="0"/>
        <v>-19.382503439334101</v>
      </c>
      <c r="G34" s="1"/>
      <c r="H34" s="1"/>
      <c r="I34" s="1"/>
    </row>
    <row r="35" spans="1:9" x14ac:dyDescent="0.25">
      <c r="A35" s="14" t="s">
        <v>69</v>
      </c>
      <c r="B35" s="15">
        <f>SUM(B7:B34)</f>
        <v>121603924</v>
      </c>
      <c r="C35" s="15">
        <f t="shared" ref="C35:E35" si="1">SUM(C7:C34)</f>
        <v>131531156</v>
      </c>
      <c r="D35" s="15">
        <f t="shared" si="1"/>
        <v>339428148</v>
      </c>
      <c r="E35" s="15">
        <f t="shared" si="1"/>
        <v>374113233</v>
      </c>
      <c r="F35" s="16">
        <f t="shared" si="0"/>
        <v>10.218682570780786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3268312</v>
      </c>
      <c r="C38" s="41">
        <f>D7</f>
        <v>2617410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62650617</v>
      </c>
      <c r="G38" s="42">
        <f>LOOKUP(E38,$A$38:$A$65,$C$38:$C$65)</f>
        <v>58747171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2698138</v>
      </c>
      <c r="C39" s="41">
        <f t="shared" ref="C39:C65" si="5">D8</f>
        <v>2876278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51799181</v>
      </c>
      <c r="G39" s="42">
        <f t="shared" ref="G39:G65" si="8">LOOKUP(E39,$A$38:$A$65,$C$38:$C$65)</f>
        <v>45174054</v>
      </c>
    </row>
    <row r="40" spans="1:9" x14ac:dyDescent="0.25">
      <c r="A40" s="42" t="str">
        <f t="shared" si="3"/>
        <v>ALMERIA</v>
      </c>
      <c r="B40" s="41">
        <f t="shared" si="4"/>
        <v>6309416</v>
      </c>
      <c r="C40" s="41">
        <f t="shared" si="5"/>
        <v>5810667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45313985</v>
      </c>
      <c r="G40" s="42">
        <f t="shared" si="8"/>
        <v>40920778</v>
      </c>
    </row>
    <row r="41" spans="1:9" x14ac:dyDescent="0.25">
      <c r="A41" s="42" t="str">
        <f t="shared" si="3"/>
        <v>AVILES</v>
      </c>
      <c r="B41" s="41">
        <f t="shared" si="4"/>
        <v>1210514</v>
      </c>
      <c r="C41" s="41">
        <f t="shared" si="5"/>
        <v>1249172</v>
      </c>
      <c r="D41" s="41">
        <f t="shared" si="6"/>
        <v>25</v>
      </c>
      <c r="E41" s="42" t="str">
        <f t="shared" si="2"/>
        <v>LAS PALMAS</v>
      </c>
      <c r="F41" s="42">
        <f t="shared" si="7"/>
        <v>42693890</v>
      </c>
      <c r="G41" s="42">
        <f t="shared" si="8"/>
        <v>33411917</v>
      </c>
    </row>
    <row r="42" spans="1:9" x14ac:dyDescent="0.25">
      <c r="A42" s="42" t="str">
        <f t="shared" si="3"/>
        <v>BAHIA DE ALGECIRAS</v>
      </c>
      <c r="B42" s="41">
        <f t="shared" si="4"/>
        <v>62650617</v>
      </c>
      <c r="C42" s="41">
        <f t="shared" si="5"/>
        <v>58747171</v>
      </c>
      <c r="D42" s="41">
        <f t="shared" si="6"/>
        <v>1</v>
      </c>
      <c r="E42" s="42" t="str">
        <f t="shared" si="2"/>
        <v>VALENCIA</v>
      </c>
      <c r="F42" s="42">
        <f t="shared" si="7"/>
        <v>36994168</v>
      </c>
      <c r="G42" s="42">
        <f t="shared" si="8"/>
        <v>33198813</v>
      </c>
    </row>
    <row r="43" spans="1:9" x14ac:dyDescent="0.25">
      <c r="A43" s="42" t="str">
        <f t="shared" si="3"/>
        <v>BAHIA DE CADIZ</v>
      </c>
      <c r="B43" s="41">
        <f t="shared" si="4"/>
        <v>4574370</v>
      </c>
      <c r="C43" s="41">
        <f t="shared" si="5"/>
        <v>4166284</v>
      </c>
      <c r="D43" s="41">
        <f t="shared" si="6"/>
        <v>16</v>
      </c>
      <c r="E43" s="42" t="str">
        <f t="shared" si="2"/>
        <v>BALEARES</v>
      </c>
      <c r="F43" s="42">
        <f t="shared" si="7"/>
        <v>26422055</v>
      </c>
      <c r="G43" s="42">
        <f t="shared" si="8"/>
        <v>23125884</v>
      </c>
    </row>
    <row r="44" spans="1:9" x14ac:dyDescent="0.25">
      <c r="A44" s="42" t="str">
        <f t="shared" si="3"/>
        <v>BALEARES</v>
      </c>
      <c r="B44" s="41">
        <f t="shared" si="4"/>
        <v>26422055</v>
      </c>
      <c r="C44" s="41">
        <f t="shared" si="5"/>
        <v>23125884</v>
      </c>
      <c r="D44" s="41">
        <f t="shared" si="6"/>
        <v>6</v>
      </c>
      <c r="E44" s="42" t="str">
        <f t="shared" si="2"/>
        <v>CEUTA</v>
      </c>
      <c r="F44" s="42">
        <f t="shared" si="7"/>
        <v>16152006</v>
      </c>
      <c r="G44" s="42">
        <f t="shared" si="8"/>
        <v>16308472</v>
      </c>
    </row>
    <row r="45" spans="1:9" x14ac:dyDescent="0.25">
      <c r="A45" s="42" t="str">
        <f t="shared" si="3"/>
        <v>BARCELONA</v>
      </c>
      <c r="B45" s="41">
        <f t="shared" si="4"/>
        <v>51799181</v>
      </c>
      <c r="C45" s="41">
        <f t="shared" si="5"/>
        <v>45174054</v>
      </c>
      <c r="D45" s="41">
        <f t="shared" si="6"/>
        <v>2</v>
      </c>
      <c r="E45" s="42" t="str">
        <f t="shared" si="2"/>
        <v>BILBAO</v>
      </c>
      <c r="F45" s="42">
        <f t="shared" si="7"/>
        <v>11416042</v>
      </c>
      <c r="G45" s="42">
        <f t="shared" si="8"/>
        <v>11020738</v>
      </c>
    </row>
    <row r="46" spans="1:9" x14ac:dyDescent="0.25">
      <c r="A46" s="42" t="str">
        <f t="shared" si="3"/>
        <v>BILBAO</v>
      </c>
      <c r="B46" s="41">
        <f t="shared" si="4"/>
        <v>11416042</v>
      </c>
      <c r="C46" s="41">
        <f t="shared" si="5"/>
        <v>11020738</v>
      </c>
      <c r="D46" s="41">
        <f t="shared" si="6"/>
        <v>8</v>
      </c>
      <c r="E46" s="42" t="str">
        <f t="shared" si="2"/>
        <v>TARRAGONA</v>
      </c>
      <c r="F46" s="42">
        <f t="shared" si="7"/>
        <v>9615766</v>
      </c>
      <c r="G46" s="42">
        <f t="shared" si="8"/>
        <v>10490032</v>
      </c>
    </row>
    <row r="47" spans="1:9" x14ac:dyDescent="0.25">
      <c r="A47" s="42" t="str">
        <f t="shared" si="3"/>
        <v>CARTAGENA</v>
      </c>
      <c r="B47" s="41">
        <f t="shared" si="4"/>
        <v>7595992</v>
      </c>
      <c r="C47" s="41">
        <f t="shared" si="5"/>
        <v>6233931</v>
      </c>
      <c r="D47" s="41">
        <f t="shared" si="6"/>
        <v>12</v>
      </c>
      <c r="E47" s="42" t="str">
        <f t="shared" si="2"/>
        <v>MALAGA</v>
      </c>
      <c r="F47" s="42">
        <f t="shared" si="7"/>
        <v>8143184</v>
      </c>
      <c r="G47" s="42">
        <f t="shared" si="8"/>
        <v>8306757</v>
      </c>
    </row>
    <row r="48" spans="1:9" x14ac:dyDescent="0.25">
      <c r="A48" s="42" t="str">
        <f t="shared" si="3"/>
        <v>CASTELLON</v>
      </c>
      <c r="B48" s="41">
        <f t="shared" si="4"/>
        <v>3506338</v>
      </c>
      <c r="C48" s="41">
        <f t="shared" si="5"/>
        <v>3539255</v>
      </c>
      <c r="D48" s="41">
        <f t="shared" si="6"/>
        <v>18</v>
      </c>
      <c r="E48" s="42" t="str">
        <f t="shared" si="2"/>
        <v>VIGO</v>
      </c>
      <c r="F48" s="42">
        <f t="shared" si="7"/>
        <v>7621552</v>
      </c>
      <c r="G48" s="42">
        <f t="shared" si="8"/>
        <v>7993147</v>
      </c>
    </row>
    <row r="49" spans="1:7" x14ac:dyDescent="0.25">
      <c r="A49" s="42" t="str">
        <f t="shared" si="3"/>
        <v>CEUTA</v>
      </c>
      <c r="B49" s="41">
        <f t="shared" si="4"/>
        <v>16152006</v>
      </c>
      <c r="C49" s="41">
        <f t="shared" si="5"/>
        <v>16308472</v>
      </c>
      <c r="D49" s="41">
        <f t="shared" si="6"/>
        <v>7</v>
      </c>
      <c r="E49" s="42" t="str">
        <f t="shared" si="2"/>
        <v>CARTAGENA</v>
      </c>
      <c r="F49" s="42">
        <f t="shared" si="7"/>
        <v>7595992</v>
      </c>
      <c r="G49" s="42">
        <f t="shared" si="8"/>
        <v>6233931</v>
      </c>
    </row>
    <row r="50" spans="1:7" x14ac:dyDescent="0.25">
      <c r="A50" s="42" t="str">
        <f t="shared" si="3"/>
        <v>FERROL-SAN CIBRAO</v>
      </c>
      <c r="B50" s="41">
        <f t="shared" si="4"/>
        <v>3386107</v>
      </c>
      <c r="C50" s="41">
        <f t="shared" si="5"/>
        <v>2315677</v>
      </c>
      <c r="D50" s="41">
        <f t="shared" si="6"/>
        <v>20</v>
      </c>
      <c r="E50" s="42" t="str">
        <f t="shared" si="2"/>
        <v>ALMERIA</v>
      </c>
      <c r="F50" s="42">
        <f t="shared" si="7"/>
        <v>6309416</v>
      </c>
      <c r="G50" s="42">
        <f t="shared" si="8"/>
        <v>5810667</v>
      </c>
    </row>
    <row r="51" spans="1:7" x14ac:dyDescent="0.25">
      <c r="A51" s="42" t="str">
        <f t="shared" si="3"/>
        <v>GIJON</v>
      </c>
      <c r="B51" s="41">
        <f t="shared" si="4"/>
        <v>3832225</v>
      </c>
      <c r="C51" s="41">
        <f t="shared" si="5"/>
        <v>3076440</v>
      </c>
      <c r="D51" s="41">
        <f t="shared" si="6"/>
        <v>17</v>
      </c>
      <c r="E51" s="42" t="str">
        <f t="shared" si="2"/>
        <v>SANTANDER</v>
      </c>
      <c r="F51" s="42">
        <f t="shared" si="7"/>
        <v>5453020</v>
      </c>
      <c r="G51" s="42">
        <f t="shared" si="8"/>
        <v>5442688</v>
      </c>
    </row>
    <row r="52" spans="1:7" x14ac:dyDescent="0.25">
      <c r="A52" s="42" t="str">
        <f t="shared" si="3"/>
        <v>HUELVA</v>
      </c>
      <c r="B52" s="41">
        <f t="shared" si="4"/>
        <v>4982836</v>
      </c>
      <c r="C52" s="41">
        <f t="shared" si="5"/>
        <v>4876873</v>
      </c>
      <c r="D52" s="41">
        <f t="shared" si="6"/>
        <v>15</v>
      </c>
      <c r="E52" s="42" t="str">
        <f t="shared" si="2"/>
        <v>HUELVA</v>
      </c>
      <c r="F52" s="42">
        <f t="shared" si="7"/>
        <v>4982836</v>
      </c>
      <c r="G52" s="42">
        <f t="shared" si="8"/>
        <v>4876873</v>
      </c>
    </row>
    <row r="53" spans="1:7" x14ac:dyDescent="0.25">
      <c r="A53" s="42" t="str">
        <f t="shared" si="3"/>
        <v>LAS PALMAS</v>
      </c>
      <c r="B53" s="41">
        <f t="shared" si="4"/>
        <v>42693890</v>
      </c>
      <c r="C53" s="41">
        <f t="shared" si="5"/>
        <v>33411917</v>
      </c>
      <c r="D53" s="41">
        <f t="shared" si="6"/>
        <v>4</v>
      </c>
      <c r="E53" s="42" t="str">
        <f t="shared" si="2"/>
        <v>BAHIA DE CADIZ</v>
      </c>
      <c r="F53" s="42">
        <f t="shared" si="7"/>
        <v>4574370</v>
      </c>
      <c r="G53" s="42">
        <f t="shared" si="8"/>
        <v>4166284</v>
      </c>
    </row>
    <row r="54" spans="1:7" x14ac:dyDescent="0.25">
      <c r="A54" s="42" t="str">
        <f t="shared" si="3"/>
        <v>MALAGA</v>
      </c>
      <c r="B54" s="41">
        <f t="shared" si="4"/>
        <v>8143184</v>
      </c>
      <c r="C54" s="41">
        <f t="shared" si="5"/>
        <v>8306757</v>
      </c>
      <c r="D54" s="41">
        <f t="shared" si="6"/>
        <v>10</v>
      </c>
      <c r="E54" s="42" t="str">
        <f t="shared" si="2"/>
        <v>GIJON</v>
      </c>
      <c r="F54" s="42">
        <f t="shared" si="7"/>
        <v>3832225</v>
      </c>
      <c r="G54" s="42">
        <f t="shared" si="8"/>
        <v>3076440</v>
      </c>
    </row>
    <row r="55" spans="1:7" x14ac:dyDescent="0.25">
      <c r="A55" s="42" t="str">
        <f t="shared" si="3"/>
        <v>MARIN Y RIA DE PONTEVEDRA</v>
      </c>
      <c r="B55" s="41">
        <f t="shared" si="4"/>
        <v>605742</v>
      </c>
      <c r="C55" s="41">
        <f t="shared" si="5"/>
        <v>640747</v>
      </c>
      <c r="D55" s="41">
        <f t="shared" si="6"/>
        <v>27</v>
      </c>
      <c r="E55" s="42" t="str">
        <f t="shared" si="2"/>
        <v>CASTELLON</v>
      </c>
      <c r="F55" s="42">
        <f t="shared" ref="F55:F65" si="9">LOOKUP(E55,$A$38:$A$65,$B$38:$B$65)</f>
        <v>3506338</v>
      </c>
      <c r="G55" s="42">
        <f t="shared" si="8"/>
        <v>3539255</v>
      </c>
    </row>
    <row r="56" spans="1:7" x14ac:dyDescent="0.25">
      <c r="A56" s="42" t="str">
        <f t="shared" si="3"/>
        <v>MELILLA</v>
      </c>
      <c r="B56" s="41">
        <f t="shared" si="4"/>
        <v>3451532</v>
      </c>
      <c r="C56" s="41">
        <f t="shared" si="5"/>
        <v>3390909</v>
      </c>
      <c r="D56" s="41">
        <f t="shared" si="6"/>
        <v>19</v>
      </c>
      <c r="E56" s="42" t="str">
        <f t="shared" si="2"/>
        <v>MELILLA</v>
      </c>
      <c r="F56" s="42">
        <f t="shared" si="9"/>
        <v>3451532</v>
      </c>
      <c r="G56" s="42">
        <f t="shared" si="8"/>
        <v>3390909</v>
      </c>
    </row>
    <row r="57" spans="1:7" x14ac:dyDescent="0.25">
      <c r="A57" s="42" t="str">
        <f t="shared" si="3"/>
        <v>MOTRIL</v>
      </c>
      <c r="B57" s="41">
        <f t="shared" si="4"/>
        <v>869312</v>
      </c>
      <c r="C57" s="41">
        <f t="shared" si="5"/>
        <v>956083</v>
      </c>
      <c r="D57" s="41">
        <f t="shared" si="6"/>
        <v>26</v>
      </c>
      <c r="E57" s="42" t="str">
        <f t="shared" si="2"/>
        <v>FERROL-SAN CIBRAO</v>
      </c>
      <c r="F57" s="42">
        <f t="shared" si="9"/>
        <v>3386107</v>
      </c>
      <c r="G57" s="42">
        <f t="shared" si="8"/>
        <v>2315677</v>
      </c>
    </row>
    <row r="58" spans="1:7" x14ac:dyDescent="0.25">
      <c r="A58" s="42" t="str">
        <f t="shared" si="3"/>
        <v>PASAIA</v>
      </c>
      <c r="B58" s="41">
        <f t="shared" si="4"/>
        <v>1867855</v>
      </c>
      <c r="C58" s="41">
        <f t="shared" si="5"/>
        <v>1876703</v>
      </c>
      <c r="D58" s="41">
        <f t="shared" si="6"/>
        <v>23</v>
      </c>
      <c r="E58" s="42" t="str">
        <f t="shared" si="2"/>
        <v>A CORUÑA</v>
      </c>
      <c r="F58" s="42">
        <f t="shared" si="9"/>
        <v>3268312</v>
      </c>
      <c r="G58" s="42">
        <f t="shared" si="8"/>
        <v>2617410</v>
      </c>
    </row>
    <row r="59" spans="1:7" x14ac:dyDescent="0.25">
      <c r="A59" s="42" t="str">
        <f t="shared" si="3"/>
        <v>SANTA CRUZ DE TENERIFE</v>
      </c>
      <c r="B59" s="41">
        <f t="shared" si="4"/>
        <v>45313985</v>
      </c>
      <c r="C59" s="41">
        <f t="shared" si="5"/>
        <v>40920778</v>
      </c>
      <c r="D59" s="41">
        <f t="shared" si="6"/>
        <v>3</v>
      </c>
      <c r="E59" s="42" t="str">
        <f t="shared" si="2"/>
        <v>ALICANTE</v>
      </c>
      <c r="F59" s="42">
        <f t="shared" si="9"/>
        <v>2698138</v>
      </c>
      <c r="G59" s="42">
        <f t="shared" si="8"/>
        <v>2876278</v>
      </c>
    </row>
    <row r="60" spans="1:7" x14ac:dyDescent="0.25">
      <c r="A60" s="42" t="str">
        <f t="shared" si="3"/>
        <v>SANTANDER</v>
      </c>
      <c r="B60" s="41">
        <f t="shared" si="4"/>
        <v>5453020</v>
      </c>
      <c r="C60" s="41">
        <f t="shared" si="5"/>
        <v>5442688</v>
      </c>
      <c r="D60" s="41">
        <f t="shared" si="6"/>
        <v>14</v>
      </c>
      <c r="E60" s="42" t="str">
        <f t="shared" si="2"/>
        <v>PASAIA</v>
      </c>
      <c r="F60" s="42">
        <f t="shared" si="9"/>
        <v>1867855</v>
      </c>
      <c r="G60" s="42">
        <f t="shared" si="8"/>
        <v>1876703</v>
      </c>
    </row>
    <row r="61" spans="1:7" x14ac:dyDescent="0.25">
      <c r="A61" s="42" t="str">
        <f t="shared" si="3"/>
        <v>SEVILLA</v>
      </c>
      <c r="B61" s="41">
        <f t="shared" si="4"/>
        <v>1353264</v>
      </c>
      <c r="C61" s="41">
        <f t="shared" si="5"/>
        <v>1257120</v>
      </c>
      <c r="D61" s="41">
        <f t="shared" si="6"/>
        <v>24</v>
      </c>
      <c r="E61" s="42" t="str">
        <f t="shared" si="2"/>
        <v>SEVILLA</v>
      </c>
      <c r="F61" s="42">
        <f t="shared" si="9"/>
        <v>1353264</v>
      </c>
      <c r="G61" s="42">
        <f t="shared" si="8"/>
        <v>1257120</v>
      </c>
    </row>
    <row r="62" spans="1:7" x14ac:dyDescent="0.25">
      <c r="A62" s="42" t="str">
        <f t="shared" si="3"/>
        <v>TARRAGONA</v>
      </c>
      <c r="B62" s="41">
        <f t="shared" si="4"/>
        <v>9615766</v>
      </c>
      <c r="C62" s="41">
        <f t="shared" si="5"/>
        <v>10490032</v>
      </c>
      <c r="D62" s="41">
        <f t="shared" si="6"/>
        <v>9</v>
      </c>
      <c r="E62" s="42" t="str">
        <f t="shared" si="2"/>
        <v>AVILES</v>
      </c>
      <c r="F62" s="42">
        <f t="shared" si="9"/>
        <v>1210514</v>
      </c>
      <c r="G62" s="42">
        <f t="shared" si="8"/>
        <v>1249172</v>
      </c>
    </row>
    <row r="63" spans="1:7" x14ac:dyDescent="0.25">
      <c r="A63" s="42" t="str">
        <f t="shared" si="3"/>
        <v>VALENCIA</v>
      </c>
      <c r="B63" s="41">
        <f t="shared" si="4"/>
        <v>36994168</v>
      </c>
      <c r="C63" s="41">
        <f t="shared" si="5"/>
        <v>33198813</v>
      </c>
      <c r="D63" s="41">
        <f t="shared" si="6"/>
        <v>5</v>
      </c>
      <c r="E63" s="42" t="str">
        <f t="shared" si="2"/>
        <v>MOTRIL</v>
      </c>
      <c r="F63" s="42">
        <f t="shared" si="9"/>
        <v>869312</v>
      </c>
      <c r="G63" s="42">
        <f t="shared" si="8"/>
        <v>956083</v>
      </c>
    </row>
    <row r="64" spans="1:7" x14ac:dyDescent="0.25">
      <c r="A64" s="42" t="str">
        <f t="shared" si="3"/>
        <v>VIGO</v>
      </c>
      <c r="B64" s="41">
        <f t="shared" si="4"/>
        <v>7621552</v>
      </c>
      <c r="C64" s="41">
        <f t="shared" si="5"/>
        <v>7993147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605742</v>
      </c>
      <c r="G64" s="42">
        <f t="shared" si="8"/>
        <v>640747</v>
      </c>
    </row>
    <row r="65" spans="1:7" x14ac:dyDescent="0.25">
      <c r="A65" s="42" t="str">
        <f t="shared" si="3"/>
        <v>VILAGARCIA</v>
      </c>
      <c r="B65" s="41">
        <f t="shared" si="4"/>
        <v>325814</v>
      </c>
      <c r="C65" s="41">
        <f t="shared" si="5"/>
        <v>404148</v>
      </c>
      <c r="D65" s="41">
        <f t="shared" si="6"/>
        <v>28</v>
      </c>
      <c r="E65" s="42" t="str">
        <f t="shared" si="2"/>
        <v>VILAGARCIA</v>
      </c>
      <c r="F65" s="42">
        <f t="shared" si="9"/>
        <v>325814</v>
      </c>
      <c r="G65" s="42">
        <f t="shared" si="8"/>
        <v>404148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6.28515625" style="47" bestFit="1" customWidth="1"/>
    <col min="7" max="16384" width="11.42578125" style="47"/>
  </cols>
  <sheetData>
    <row r="1" spans="1:12" s="45" customFormat="1" ht="22.5" customHeight="1" x14ac:dyDescent="0.35">
      <c r="F1" s="46" t="s">
        <v>90</v>
      </c>
    </row>
    <row r="2" spans="1:12" s="45" customFormat="1" ht="21" x14ac:dyDescent="0.35">
      <c r="F2" s="46"/>
    </row>
    <row r="5" spans="1:12" x14ac:dyDescent="0.25">
      <c r="A5" s="73" t="s">
        <v>91</v>
      </c>
      <c r="B5" s="71" t="str">
        <f>'Resumen general'!D6</f>
        <v>Mes Marzo</v>
      </c>
      <c r="C5" s="72"/>
      <c r="D5" s="71" t="str">
        <f>'Resumen general'!F6</f>
        <v>Acumulado desde Enero</v>
      </c>
      <c r="E5" s="72"/>
      <c r="F5" s="72"/>
      <c r="L5" s="48">
        <f>'Resumen general'!I4</f>
        <v>39588</v>
      </c>
    </row>
    <row r="6" spans="1:12" x14ac:dyDescent="0.25">
      <c r="A6" s="74"/>
      <c r="B6" s="49">
        <f>'Resumen general'!D7</f>
        <v>2007</v>
      </c>
      <c r="C6" s="49">
        <f>'Resumen general'!E7</f>
        <v>2008</v>
      </c>
      <c r="D6" s="49">
        <f>'Resumen general'!F7</f>
        <v>2007</v>
      </c>
      <c r="E6" s="49">
        <f>'Resumen general'!G7</f>
        <v>2008</v>
      </c>
      <c r="F6" s="49" t="s">
        <v>40</v>
      </c>
    </row>
    <row r="7" spans="1:12" x14ac:dyDescent="0.25">
      <c r="A7" s="50" t="s">
        <v>41</v>
      </c>
      <c r="B7" s="51">
        <v>1</v>
      </c>
      <c r="C7" s="51">
        <v>1</v>
      </c>
      <c r="D7" s="51">
        <v>2</v>
      </c>
      <c r="E7" s="51">
        <v>4</v>
      </c>
      <c r="F7" s="52">
        <f>((E7*100)/D7)-100</f>
        <v>100</v>
      </c>
      <c r="G7" s="53"/>
      <c r="H7" s="53"/>
      <c r="I7" s="53"/>
    </row>
    <row r="8" spans="1:12" x14ac:dyDescent="0.25">
      <c r="A8" s="54" t="s">
        <v>42</v>
      </c>
      <c r="B8" s="55">
        <v>1</v>
      </c>
      <c r="C8" s="55">
        <v>5</v>
      </c>
      <c r="D8" s="55">
        <v>1</v>
      </c>
      <c r="E8" s="55">
        <v>7</v>
      </c>
      <c r="F8" s="56">
        <f t="shared" ref="F8:F35" si="0">((E8*100)/D8)-100</f>
        <v>600</v>
      </c>
      <c r="G8" s="53"/>
      <c r="H8" s="53"/>
      <c r="I8" s="53"/>
    </row>
    <row r="9" spans="1:12" x14ac:dyDescent="0.25">
      <c r="A9" s="50" t="s">
        <v>43</v>
      </c>
      <c r="B9" s="51">
        <v>1</v>
      </c>
      <c r="C9" s="51">
        <v>2</v>
      </c>
      <c r="D9" s="51">
        <v>1</v>
      </c>
      <c r="E9" s="51">
        <v>3</v>
      </c>
      <c r="F9" s="52">
        <f t="shared" si="0"/>
        <v>200</v>
      </c>
      <c r="G9" s="53"/>
      <c r="H9" s="53"/>
      <c r="I9" s="53"/>
    </row>
    <row r="10" spans="1:12" x14ac:dyDescent="0.25">
      <c r="A10" s="54" t="s">
        <v>44</v>
      </c>
      <c r="B10" s="55">
        <v>0</v>
      </c>
      <c r="C10" s="55">
        <v>0</v>
      </c>
      <c r="D10" s="55">
        <v>0</v>
      </c>
      <c r="E10" s="55">
        <v>0</v>
      </c>
      <c r="F10" s="56" t="e">
        <f t="shared" si="0"/>
        <v>#DIV/0!</v>
      </c>
      <c r="G10" s="53"/>
      <c r="H10" s="53"/>
      <c r="I10" s="53"/>
    </row>
    <row r="11" spans="1:12" x14ac:dyDescent="0.25">
      <c r="A11" s="50" t="s">
        <v>45</v>
      </c>
      <c r="B11" s="51">
        <v>1</v>
      </c>
      <c r="C11" s="51">
        <v>1</v>
      </c>
      <c r="D11" s="51">
        <v>1</v>
      </c>
      <c r="E11" s="51">
        <v>2</v>
      </c>
      <c r="F11" s="57">
        <f t="shared" si="0"/>
        <v>100</v>
      </c>
      <c r="G11" s="53"/>
      <c r="H11" s="53"/>
      <c r="I11" s="53"/>
    </row>
    <row r="12" spans="1:12" x14ac:dyDescent="0.25">
      <c r="A12" s="54" t="s">
        <v>46</v>
      </c>
      <c r="B12" s="55">
        <v>6</v>
      </c>
      <c r="C12" s="55">
        <v>20</v>
      </c>
      <c r="D12" s="55">
        <v>11</v>
      </c>
      <c r="E12" s="55">
        <v>24</v>
      </c>
      <c r="F12" s="56">
        <f t="shared" si="0"/>
        <v>118.18181818181819</v>
      </c>
      <c r="G12" s="53"/>
      <c r="H12" s="53"/>
      <c r="I12" s="53"/>
    </row>
    <row r="13" spans="1:12" x14ac:dyDescent="0.25">
      <c r="A13" s="50" t="s">
        <v>47</v>
      </c>
      <c r="B13" s="51">
        <v>11</v>
      </c>
      <c r="C13" s="51">
        <v>13</v>
      </c>
      <c r="D13" s="51">
        <v>12</v>
      </c>
      <c r="E13" s="51">
        <v>14</v>
      </c>
      <c r="F13" s="52">
        <f t="shared" si="0"/>
        <v>16.666666666666671</v>
      </c>
      <c r="G13" s="53"/>
      <c r="H13" s="53"/>
      <c r="I13" s="53"/>
    </row>
    <row r="14" spans="1:12" x14ac:dyDescent="0.25">
      <c r="A14" s="54" t="s">
        <v>48</v>
      </c>
      <c r="B14" s="55">
        <v>24</v>
      </c>
      <c r="C14" s="55">
        <v>31</v>
      </c>
      <c r="D14" s="55">
        <v>37</v>
      </c>
      <c r="E14" s="55">
        <v>44</v>
      </c>
      <c r="F14" s="56">
        <f t="shared" si="0"/>
        <v>18.918918918918919</v>
      </c>
      <c r="G14" s="53"/>
      <c r="H14" s="53"/>
      <c r="I14" s="53"/>
    </row>
    <row r="15" spans="1:12" x14ac:dyDescent="0.25">
      <c r="A15" s="50" t="s">
        <v>49</v>
      </c>
      <c r="B15" s="51">
        <v>2</v>
      </c>
      <c r="C15" s="51">
        <v>0</v>
      </c>
      <c r="D15" s="51">
        <v>2</v>
      </c>
      <c r="E15" s="51">
        <v>0</v>
      </c>
      <c r="F15" s="52">
        <f t="shared" si="0"/>
        <v>-100</v>
      </c>
      <c r="G15" s="53"/>
      <c r="H15" s="53"/>
      <c r="I15" s="53"/>
    </row>
    <row r="16" spans="1:12" x14ac:dyDescent="0.25">
      <c r="A16" s="54" t="s">
        <v>50</v>
      </c>
      <c r="B16" s="55">
        <v>1</v>
      </c>
      <c r="C16" s="55">
        <v>1</v>
      </c>
      <c r="D16" s="55">
        <v>1</v>
      </c>
      <c r="E16" s="55">
        <v>1</v>
      </c>
      <c r="F16" s="56">
        <f t="shared" si="0"/>
        <v>0</v>
      </c>
      <c r="G16" s="53"/>
      <c r="H16" s="53"/>
      <c r="I16" s="53"/>
    </row>
    <row r="17" spans="1:9" x14ac:dyDescent="0.25">
      <c r="A17" s="50" t="s">
        <v>51</v>
      </c>
      <c r="B17" s="51">
        <v>0</v>
      </c>
      <c r="C17" s="51">
        <v>0</v>
      </c>
      <c r="D17" s="51">
        <v>0</v>
      </c>
      <c r="E17" s="51">
        <v>0</v>
      </c>
      <c r="F17" s="52" t="e">
        <f t="shared" si="0"/>
        <v>#DIV/0!</v>
      </c>
      <c r="G17" s="53"/>
      <c r="H17" s="53"/>
      <c r="I17" s="53"/>
    </row>
    <row r="18" spans="1:9" x14ac:dyDescent="0.25">
      <c r="A18" s="54" t="s">
        <v>52</v>
      </c>
      <c r="B18" s="55">
        <v>0</v>
      </c>
      <c r="C18" s="55">
        <v>0</v>
      </c>
      <c r="D18" s="55">
        <v>0</v>
      </c>
      <c r="E18" s="55">
        <v>0</v>
      </c>
      <c r="F18" s="56" t="e">
        <f t="shared" si="0"/>
        <v>#DIV/0!</v>
      </c>
      <c r="G18" s="53"/>
      <c r="H18" s="53"/>
      <c r="I18" s="53"/>
    </row>
    <row r="19" spans="1:9" x14ac:dyDescent="0.25">
      <c r="A19" s="50" t="s">
        <v>53</v>
      </c>
      <c r="B19" s="51">
        <v>1</v>
      </c>
      <c r="C19" s="51">
        <v>0</v>
      </c>
      <c r="D19" s="51">
        <v>1</v>
      </c>
      <c r="E19" s="51">
        <v>0</v>
      </c>
      <c r="F19" s="52">
        <f t="shared" si="0"/>
        <v>-100</v>
      </c>
      <c r="G19" s="53"/>
      <c r="H19" s="53"/>
      <c r="I19" s="53"/>
    </row>
    <row r="20" spans="1:9" x14ac:dyDescent="0.25">
      <c r="A20" s="54" t="s">
        <v>54</v>
      </c>
      <c r="B20" s="55">
        <v>0</v>
      </c>
      <c r="C20" s="55">
        <v>0</v>
      </c>
      <c r="D20" s="55">
        <v>0</v>
      </c>
      <c r="E20" s="55">
        <v>0</v>
      </c>
      <c r="F20" s="56" t="e">
        <f t="shared" si="0"/>
        <v>#DIV/0!</v>
      </c>
      <c r="G20" s="53"/>
      <c r="H20" s="53"/>
      <c r="I20" s="53"/>
    </row>
    <row r="21" spans="1:9" x14ac:dyDescent="0.25">
      <c r="A21" s="50" t="s">
        <v>55</v>
      </c>
      <c r="B21" s="51">
        <v>0</v>
      </c>
      <c r="C21" s="51">
        <v>0</v>
      </c>
      <c r="D21" s="51">
        <v>0</v>
      </c>
      <c r="E21" s="51">
        <v>0</v>
      </c>
      <c r="F21" s="57" t="e">
        <f t="shared" si="0"/>
        <v>#DIV/0!</v>
      </c>
      <c r="G21" s="53"/>
      <c r="H21" s="53"/>
      <c r="I21" s="53"/>
    </row>
    <row r="22" spans="1:9" x14ac:dyDescent="0.25">
      <c r="A22" s="54" t="s">
        <v>56</v>
      </c>
      <c r="B22" s="55">
        <v>54</v>
      </c>
      <c r="C22" s="55">
        <v>35</v>
      </c>
      <c r="D22" s="55">
        <v>121</v>
      </c>
      <c r="E22" s="55">
        <v>139</v>
      </c>
      <c r="F22" s="56">
        <f t="shared" si="0"/>
        <v>14.876033057851245</v>
      </c>
      <c r="G22" s="53"/>
      <c r="H22" s="53"/>
      <c r="I22" s="53"/>
    </row>
    <row r="23" spans="1:9" x14ac:dyDescent="0.25">
      <c r="A23" s="50" t="s">
        <v>57</v>
      </c>
      <c r="B23" s="51">
        <v>9</v>
      </c>
      <c r="C23" s="51">
        <v>12</v>
      </c>
      <c r="D23" s="51">
        <v>21</v>
      </c>
      <c r="E23" s="51">
        <v>26</v>
      </c>
      <c r="F23" s="52">
        <f t="shared" si="0"/>
        <v>23.80952380952381</v>
      </c>
      <c r="G23" s="53"/>
      <c r="H23" s="53"/>
      <c r="I23" s="53"/>
    </row>
    <row r="24" spans="1:9" x14ac:dyDescent="0.25">
      <c r="A24" s="54" t="s">
        <v>58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59</v>
      </c>
      <c r="B25" s="51">
        <v>0</v>
      </c>
      <c r="C25" s="51">
        <v>0</v>
      </c>
      <c r="D25" s="51">
        <v>0</v>
      </c>
      <c r="E25" s="51">
        <v>0</v>
      </c>
      <c r="F25" s="52" t="e">
        <f t="shared" si="0"/>
        <v>#DIV/0!</v>
      </c>
      <c r="G25" s="53"/>
      <c r="H25" s="53"/>
      <c r="I25" s="53"/>
    </row>
    <row r="26" spans="1:9" x14ac:dyDescent="0.25">
      <c r="A26" s="54" t="s">
        <v>60</v>
      </c>
      <c r="B26" s="55">
        <v>2</v>
      </c>
      <c r="C26" s="55">
        <v>1</v>
      </c>
      <c r="D26" s="55">
        <v>2</v>
      </c>
      <c r="E26" s="55">
        <v>2</v>
      </c>
      <c r="F26" s="56">
        <f t="shared" si="0"/>
        <v>0</v>
      </c>
      <c r="G26" s="53"/>
      <c r="H26" s="53"/>
      <c r="I26" s="53"/>
    </row>
    <row r="27" spans="1:9" x14ac:dyDescent="0.25">
      <c r="A27" s="50" t="s">
        <v>61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62</v>
      </c>
      <c r="B28" s="55">
        <v>51</v>
      </c>
      <c r="C28" s="55">
        <v>35</v>
      </c>
      <c r="D28" s="55">
        <v>115</v>
      </c>
      <c r="E28" s="55">
        <v>92</v>
      </c>
      <c r="F28" s="56">
        <f t="shared" si="0"/>
        <v>-20</v>
      </c>
      <c r="G28" s="53"/>
      <c r="H28" s="53"/>
      <c r="I28" s="53"/>
    </row>
    <row r="29" spans="1:9" x14ac:dyDescent="0.25">
      <c r="A29" s="50" t="s">
        <v>63</v>
      </c>
      <c r="B29" s="51">
        <v>1</v>
      </c>
      <c r="C29" s="51">
        <v>0</v>
      </c>
      <c r="D29" s="51">
        <v>1</v>
      </c>
      <c r="E29" s="51">
        <v>0</v>
      </c>
      <c r="F29" s="52">
        <f t="shared" si="0"/>
        <v>-100</v>
      </c>
      <c r="G29" s="53"/>
      <c r="H29" s="53"/>
      <c r="I29" s="53"/>
    </row>
    <row r="30" spans="1:9" x14ac:dyDescent="0.25">
      <c r="A30" s="54" t="s">
        <v>64</v>
      </c>
      <c r="B30" s="55">
        <v>1</v>
      </c>
      <c r="C30" s="55">
        <v>10</v>
      </c>
      <c r="D30" s="55">
        <v>2</v>
      </c>
      <c r="E30" s="55">
        <v>12</v>
      </c>
      <c r="F30" s="56">
        <f t="shared" si="0"/>
        <v>500</v>
      </c>
      <c r="G30" s="53"/>
      <c r="H30" s="53"/>
      <c r="I30" s="53"/>
    </row>
    <row r="31" spans="1:9" x14ac:dyDescent="0.25">
      <c r="A31" s="50" t="s">
        <v>65</v>
      </c>
      <c r="B31" s="51">
        <v>0</v>
      </c>
      <c r="C31" s="51">
        <v>0</v>
      </c>
      <c r="D31" s="51">
        <v>0</v>
      </c>
      <c r="E31" s="51">
        <v>0</v>
      </c>
      <c r="F31" s="52" t="e">
        <f t="shared" si="0"/>
        <v>#DIV/0!</v>
      </c>
      <c r="G31" s="53"/>
      <c r="H31" s="53"/>
      <c r="I31" s="53"/>
    </row>
    <row r="32" spans="1:9" x14ac:dyDescent="0.25">
      <c r="A32" s="54" t="s">
        <v>66</v>
      </c>
      <c r="B32" s="55">
        <v>5</v>
      </c>
      <c r="C32" s="55">
        <v>1</v>
      </c>
      <c r="D32" s="55">
        <v>6</v>
      </c>
      <c r="E32" s="55">
        <v>1</v>
      </c>
      <c r="F32" s="56">
        <f t="shared" si="0"/>
        <v>-83.333333333333329</v>
      </c>
      <c r="G32" s="53"/>
      <c r="H32" s="53"/>
      <c r="I32" s="53"/>
    </row>
    <row r="33" spans="1:9" x14ac:dyDescent="0.25">
      <c r="A33" s="50" t="s">
        <v>67</v>
      </c>
      <c r="B33" s="51">
        <v>3</v>
      </c>
      <c r="C33" s="51">
        <v>1</v>
      </c>
      <c r="D33" s="51">
        <v>5</v>
      </c>
      <c r="E33" s="51">
        <v>1</v>
      </c>
      <c r="F33" s="52">
        <f t="shared" si="0"/>
        <v>-80</v>
      </c>
      <c r="G33" s="53"/>
      <c r="H33" s="53"/>
      <c r="I33" s="53"/>
    </row>
    <row r="34" spans="1:9" x14ac:dyDescent="0.25">
      <c r="A34" s="54" t="s">
        <v>68</v>
      </c>
      <c r="B34" s="55">
        <v>0</v>
      </c>
      <c r="C34" s="55">
        <v>0</v>
      </c>
      <c r="D34" s="55">
        <v>0</v>
      </c>
      <c r="E34" s="55">
        <v>0</v>
      </c>
      <c r="F34" s="56" t="e">
        <f t="shared" si="0"/>
        <v>#DIV/0!</v>
      </c>
      <c r="G34" s="53"/>
      <c r="H34" s="53"/>
      <c r="I34" s="53"/>
    </row>
    <row r="35" spans="1:9" x14ac:dyDescent="0.25">
      <c r="A35" s="59" t="s">
        <v>69</v>
      </c>
      <c r="B35" s="60">
        <f>SUM(B7:B34)</f>
        <v>175</v>
      </c>
      <c r="C35" s="60">
        <f t="shared" ref="C35:E35" si="1">SUM(C7:C34)</f>
        <v>169</v>
      </c>
      <c r="D35" s="60">
        <f t="shared" si="1"/>
        <v>342</v>
      </c>
      <c r="E35" s="60">
        <f t="shared" si="1"/>
        <v>372</v>
      </c>
      <c r="F35" s="61">
        <f t="shared" si="0"/>
        <v>8.771929824561397</v>
      </c>
      <c r="G35" s="53"/>
      <c r="H35" s="53"/>
      <c r="I35" s="53"/>
    </row>
    <row r="37" spans="1:9" x14ac:dyDescent="0.25">
      <c r="A37" s="62"/>
      <c r="B37" s="62">
        <f>E6</f>
        <v>2008</v>
      </c>
      <c r="C37" s="62">
        <f>D6</f>
        <v>2007</v>
      </c>
      <c r="D37" s="62"/>
      <c r="E37" s="62"/>
      <c r="F37" s="62">
        <f>B37</f>
        <v>2008</v>
      </c>
      <c r="G37" s="62">
        <f>C37</f>
        <v>2007</v>
      </c>
    </row>
    <row r="38" spans="1:9" x14ac:dyDescent="0.25">
      <c r="A38" s="62" t="str">
        <f>A7</f>
        <v>A CORUÑA</v>
      </c>
      <c r="B38" s="63">
        <f>E7</f>
        <v>4</v>
      </c>
      <c r="C38" s="63">
        <f>D7</f>
        <v>2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LAS PALMAS</v>
      </c>
      <c r="F38" s="62">
        <f>LOOKUP(E38,$A$38:$A$65,$B$38:$B$65)</f>
        <v>139</v>
      </c>
      <c r="G38" s="62">
        <f>LOOKUP(E38,$A$38:$A$65,$C$38:$C$65)</f>
        <v>121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7</v>
      </c>
      <c r="C39" s="63">
        <f t="shared" ref="C39:C65" si="5">D8</f>
        <v>1</v>
      </c>
      <c r="D39" s="63">
        <f t="shared" ref="D39:D65" si="6">_xlfn.RANK.EQ(B39,$B$38:$B$65)+COUNTIF($B$38:$B$65,B39)-1</f>
        <v>8</v>
      </c>
      <c r="E39" s="62" t="str">
        <f t="shared" si="2"/>
        <v>SANTA CRUZ DE TENERIFE</v>
      </c>
      <c r="F39" s="62">
        <f t="shared" ref="F39:F54" si="7">LOOKUP(E39,$A$38:$A$65,$B$38:$B$65)</f>
        <v>92</v>
      </c>
      <c r="G39" s="62">
        <f t="shared" ref="G39:G65" si="8">LOOKUP(E39,$A$38:$A$65,$C$38:$C$65)</f>
        <v>115</v>
      </c>
    </row>
    <row r="40" spans="1:9" x14ac:dyDescent="0.25">
      <c r="A40" s="62" t="str">
        <f t="shared" si="3"/>
        <v>ALMERIA</v>
      </c>
      <c r="B40" s="63">
        <f t="shared" si="4"/>
        <v>3</v>
      </c>
      <c r="C40" s="63">
        <f t="shared" si="5"/>
        <v>1</v>
      </c>
      <c r="D40" s="63">
        <f t="shared" si="6"/>
        <v>10</v>
      </c>
      <c r="E40" s="62" t="str">
        <f t="shared" si="2"/>
        <v>BARCELONA</v>
      </c>
      <c r="F40" s="62">
        <f t="shared" si="7"/>
        <v>44</v>
      </c>
      <c r="G40" s="62">
        <f t="shared" si="8"/>
        <v>37</v>
      </c>
    </row>
    <row r="41" spans="1:9" x14ac:dyDescent="0.25">
      <c r="A41" s="62" t="str">
        <f t="shared" si="3"/>
        <v>AVILES</v>
      </c>
      <c r="B41" s="63">
        <f t="shared" si="4"/>
        <v>0</v>
      </c>
      <c r="C41" s="63">
        <f t="shared" si="5"/>
        <v>0</v>
      </c>
      <c r="D41" s="63">
        <f t="shared" si="6"/>
        <v>28</v>
      </c>
      <c r="E41" s="62" t="str">
        <f t="shared" si="2"/>
        <v>MALAGA</v>
      </c>
      <c r="F41" s="62">
        <f t="shared" si="7"/>
        <v>26</v>
      </c>
      <c r="G41" s="62">
        <f t="shared" si="8"/>
        <v>21</v>
      </c>
    </row>
    <row r="42" spans="1:9" x14ac:dyDescent="0.25">
      <c r="A42" s="62" t="str">
        <f t="shared" si="3"/>
        <v>BAHIA DE ALGECIRAS</v>
      </c>
      <c r="B42" s="63">
        <f t="shared" si="4"/>
        <v>2</v>
      </c>
      <c r="C42" s="63">
        <f t="shared" si="5"/>
        <v>1</v>
      </c>
      <c r="D42" s="63">
        <f t="shared" si="6"/>
        <v>12</v>
      </c>
      <c r="E42" s="62" t="str">
        <f t="shared" si="2"/>
        <v>BAHIA DE CADIZ</v>
      </c>
      <c r="F42" s="62">
        <f t="shared" si="7"/>
        <v>24</v>
      </c>
      <c r="G42" s="62">
        <f t="shared" si="8"/>
        <v>11</v>
      </c>
    </row>
    <row r="43" spans="1:9" x14ac:dyDescent="0.25">
      <c r="A43" s="62" t="str">
        <f t="shared" si="3"/>
        <v>BAHIA DE CADIZ</v>
      </c>
      <c r="B43" s="63">
        <f t="shared" si="4"/>
        <v>24</v>
      </c>
      <c r="C43" s="63">
        <f t="shared" si="5"/>
        <v>11</v>
      </c>
      <c r="D43" s="63">
        <f t="shared" si="6"/>
        <v>5</v>
      </c>
      <c r="E43" s="62" t="str">
        <f t="shared" si="2"/>
        <v>BALEARES</v>
      </c>
      <c r="F43" s="62">
        <f t="shared" si="7"/>
        <v>14</v>
      </c>
      <c r="G43" s="62">
        <f t="shared" si="8"/>
        <v>12</v>
      </c>
    </row>
    <row r="44" spans="1:9" x14ac:dyDescent="0.25">
      <c r="A44" s="62" t="str">
        <f t="shared" si="3"/>
        <v>BALEARES</v>
      </c>
      <c r="B44" s="63">
        <f t="shared" si="4"/>
        <v>14</v>
      </c>
      <c r="C44" s="63">
        <f t="shared" si="5"/>
        <v>12</v>
      </c>
      <c r="D44" s="63">
        <f t="shared" si="6"/>
        <v>6</v>
      </c>
      <c r="E44" s="62" t="str">
        <f t="shared" si="2"/>
        <v>SEVILLA</v>
      </c>
      <c r="F44" s="62">
        <f t="shared" si="7"/>
        <v>12</v>
      </c>
      <c r="G44" s="62">
        <f t="shared" si="8"/>
        <v>2</v>
      </c>
    </row>
    <row r="45" spans="1:9" x14ac:dyDescent="0.25">
      <c r="A45" s="62" t="str">
        <f t="shared" si="3"/>
        <v>BARCELONA</v>
      </c>
      <c r="B45" s="63">
        <f t="shared" si="4"/>
        <v>44</v>
      </c>
      <c r="C45" s="63">
        <f t="shared" si="5"/>
        <v>37</v>
      </c>
      <c r="D45" s="63">
        <f t="shared" si="6"/>
        <v>3</v>
      </c>
      <c r="E45" s="62" t="str">
        <f t="shared" si="2"/>
        <v>ALICANTE</v>
      </c>
      <c r="F45" s="62">
        <f t="shared" si="7"/>
        <v>7</v>
      </c>
      <c r="G45" s="62">
        <f t="shared" si="8"/>
        <v>1</v>
      </c>
    </row>
    <row r="46" spans="1:9" x14ac:dyDescent="0.25">
      <c r="A46" s="62" t="str">
        <f t="shared" si="3"/>
        <v>BILBAO</v>
      </c>
      <c r="B46" s="63">
        <f t="shared" si="4"/>
        <v>0</v>
      </c>
      <c r="C46" s="63">
        <f t="shared" si="5"/>
        <v>2</v>
      </c>
      <c r="D46" s="63">
        <f t="shared" si="6"/>
        <v>28</v>
      </c>
      <c r="E46" s="62" t="str">
        <f t="shared" si="2"/>
        <v>A CORUÑA</v>
      </c>
      <c r="F46" s="62">
        <f t="shared" si="7"/>
        <v>4</v>
      </c>
      <c r="G46" s="62">
        <f t="shared" si="8"/>
        <v>2</v>
      </c>
    </row>
    <row r="47" spans="1:9" x14ac:dyDescent="0.25">
      <c r="A47" s="62" t="str">
        <f t="shared" si="3"/>
        <v>CARTAGENA</v>
      </c>
      <c r="B47" s="63">
        <f t="shared" si="4"/>
        <v>1</v>
      </c>
      <c r="C47" s="63">
        <f t="shared" si="5"/>
        <v>1</v>
      </c>
      <c r="D47" s="63">
        <f t="shared" si="6"/>
        <v>15</v>
      </c>
      <c r="E47" s="62" t="str">
        <f t="shared" si="2"/>
        <v>ALMERIA</v>
      </c>
      <c r="F47" s="62">
        <f t="shared" si="7"/>
        <v>3</v>
      </c>
      <c r="G47" s="62">
        <f t="shared" si="8"/>
        <v>1</v>
      </c>
    </row>
    <row r="48" spans="1:9" x14ac:dyDescent="0.25">
      <c r="A48" s="62" t="str">
        <f t="shared" si="3"/>
        <v>CASTELLON</v>
      </c>
      <c r="B48" s="63">
        <f t="shared" si="4"/>
        <v>0</v>
      </c>
      <c r="C48" s="63">
        <f t="shared" si="5"/>
        <v>0</v>
      </c>
      <c r="D48" s="63">
        <f t="shared" si="6"/>
        <v>28</v>
      </c>
      <c r="E48" s="62" t="e">
        <f t="shared" si="2"/>
        <v>#N/A</v>
      </c>
      <c r="F48" s="62" t="e">
        <f t="shared" si="7"/>
        <v>#N/A</v>
      </c>
      <c r="G48" s="62" t="e">
        <f t="shared" si="8"/>
        <v>#N/A</v>
      </c>
    </row>
    <row r="49" spans="1:7" x14ac:dyDescent="0.25">
      <c r="A49" s="62" t="str">
        <f t="shared" si="3"/>
        <v>CEUTA</v>
      </c>
      <c r="B49" s="63">
        <f t="shared" si="4"/>
        <v>0</v>
      </c>
      <c r="C49" s="63">
        <f t="shared" si="5"/>
        <v>0</v>
      </c>
      <c r="D49" s="63">
        <f t="shared" si="6"/>
        <v>28</v>
      </c>
      <c r="E49" s="62" t="str">
        <f t="shared" si="2"/>
        <v>BAHIA DE ALGECIRAS</v>
      </c>
      <c r="F49" s="62">
        <f t="shared" si="7"/>
        <v>2</v>
      </c>
      <c r="G49" s="62">
        <f t="shared" si="8"/>
        <v>1</v>
      </c>
    </row>
    <row r="50" spans="1:7" x14ac:dyDescent="0.25">
      <c r="A50" s="62" t="str">
        <f t="shared" si="3"/>
        <v>FERROL-SAN CIBRAO</v>
      </c>
      <c r="B50" s="63">
        <f t="shared" si="4"/>
        <v>0</v>
      </c>
      <c r="C50" s="63">
        <f t="shared" si="5"/>
        <v>1</v>
      </c>
      <c r="D50" s="63">
        <f t="shared" si="6"/>
        <v>28</v>
      </c>
      <c r="E50" s="62" t="e">
        <f t="shared" si="2"/>
        <v>#N/A</v>
      </c>
      <c r="F50" s="62" t="e">
        <f t="shared" si="7"/>
        <v>#N/A</v>
      </c>
      <c r="G50" s="62" t="e">
        <f t="shared" si="8"/>
        <v>#N/A</v>
      </c>
    </row>
    <row r="51" spans="1:7" x14ac:dyDescent="0.25">
      <c r="A51" s="62" t="str">
        <f t="shared" si="3"/>
        <v>GIJON</v>
      </c>
      <c r="B51" s="63">
        <f t="shared" si="4"/>
        <v>0</v>
      </c>
      <c r="C51" s="63">
        <f t="shared" si="5"/>
        <v>0</v>
      </c>
      <c r="D51" s="63">
        <f t="shared" si="6"/>
        <v>28</v>
      </c>
      <c r="E51" s="62" t="e">
        <f t="shared" si="2"/>
        <v>#N/A</v>
      </c>
      <c r="F51" s="62" t="e">
        <f t="shared" si="7"/>
        <v>#N/A</v>
      </c>
      <c r="G51" s="62" t="e">
        <f t="shared" si="8"/>
        <v>#N/A</v>
      </c>
    </row>
    <row r="52" spans="1:7" x14ac:dyDescent="0.25">
      <c r="A52" s="62" t="str">
        <f t="shared" si="3"/>
        <v>HUELVA</v>
      </c>
      <c r="B52" s="63">
        <f t="shared" si="4"/>
        <v>0</v>
      </c>
      <c r="C52" s="63">
        <f t="shared" si="5"/>
        <v>0</v>
      </c>
      <c r="D52" s="63">
        <f t="shared" si="6"/>
        <v>28</v>
      </c>
      <c r="E52" s="62" t="str">
        <f t="shared" si="2"/>
        <v>CARTAGENA</v>
      </c>
      <c r="F52" s="62">
        <f t="shared" si="7"/>
        <v>1</v>
      </c>
      <c r="G52" s="62">
        <f t="shared" si="8"/>
        <v>1</v>
      </c>
    </row>
    <row r="53" spans="1:7" x14ac:dyDescent="0.25">
      <c r="A53" s="62" t="str">
        <f t="shared" si="3"/>
        <v>LAS PALMAS</v>
      </c>
      <c r="B53" s="63">
        <f t="shared" si="4"/>
        <v>139</v>
      </c>
      <c r="C53" s="63">
        <f t="shared" si="5"/>
        <v>121</v>
      </c>
      <c r="D53" s="63">
        <f t="shared" si="6"/>
        <v>1</v>
      </c>
      <c r="E53" s="62" t="e">
        <f t="shared" si="2"/>
        <v>#N/A</v>
      </c>
      <c r="F53" s="62" t="e">
        <f t="shared" si="7"/>
        <v>#N/A</v>
      </c>
      <c r="G53" s="62" t="e">
        <f t="shared" si="8"/>
        <v>#N/A</v>
      </c>
    </row>
    <row r="54" spans="1:7" x14ac:dyDescent="0.25">
      <c r="A54" s="62" t="str">
        <f t="shared" si="3"/>
        <v>MALAGA</v>
      </c>
      <c r="B54" s="63">
        <f t="shared" si="4"/>
        <v>26</v>
      </c>
      <c r="C54" s="63">
        <f t="shared" si="5"/>
        <v>21</v>
      </c>
      <c r="D54" s="63">
        <f t="shared" si="6"/>
        <v>4</v>
      </c>
      <c r="E54" s="62" t="e">
        <f t="shared" si="2"/>
        <v>#N/A</v>
      </c>
      <c r="F54" s="62" t="e">
        <f t="shared" si="7"/>
        <v>#N/A</v>
      </c>
      <c r="G54" s="62" t="e">
        <f t="shared" si="8"/>
        <v>#N/A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e">
        <f t="shared" si="2"/>
        <v>#N/A</v>
      </c>
      <c r="F55" s="62" t="e">
        <f t="shared" ref="F55:F65" si="9">LOOKUP(E55,$A$38:$A$65,$B$38:$B$65)</f>
        <v>#N/A</v>
      </c>
      <c r="G55" s="62" t="e">
        <f t="shared" si="8"/>
        <v>#N/A</v>
      </c>
    </row>
    <row r="56" spans="1:7" x14ac:dyDescent="0.25">
      <c r="A56" s="62" t="str">
        <f t="shared" si="3"/>
        <v>MELILLA</v>
      </c>
      <c r="B56" s="63">
        <f t="shared" si="4"/>
        <v>0</v>
      </c>
      <c r="C56" s="63">
        <f t="shared" si="5"/>
        <v>0</v>
      </c>
      <c r="D56" s="63">
        <f t="shared" si="6"/>
        <v>28</v>
      </c>
      <c r="E56" s="62" t="e">
        <f t="shared" si="2"/>
        <v>#N/A</v>
      </c>
      <c r="F56" s="62" t="e">
        <f t="shared" si="9"/>
        <v>#N/A</v>
      </c>
      <c r="G56" s="62" t="e">
        <f t="shared" si="8"/>
        <v>#N/A</v>
      </c>
    </row>
    <row r="57" spans="1:7" x14ac:dyDescent="0.25">
      <c r="A57" s="62" t="str">
        <f t="shared" si="3"/>
        <v>MOTRIL</v>
      </c>
      <c r="B57" s="63">
        <f t="shared" si="4"/>
        <v>2</v>
      </c>
      <c r="C57" s="63">
        <f t="shared" si="5"/>
        <v>2</v>
      </c>
      <c r="D57" s="63">
        <f t="shared" si="6"/>
        <v>12</v>
      </c>
      <c r="E57" s="62" t="e">
        <f t="shared" si="2"/>
        <v>#N/A</v>
      </c>
      <c r="F57" s="62" t="e">
        <f t="shared" si="9"/>
        <v>#N/A</v>
      </c>
      <c r="G57" s="62" t="e">
        <f t="shared" si="8"/>
        <v>#N/A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e">
        <f t="shared" si="2"/>
        <v>#N/A</v>
      </c>
      <c r="F58" s="62" t="e">
        <f t="shared" si="9"/>
        <v>#N/A</v>
      </c>
      <c r="G58" s="62" t="e">
        <f t="shared" si="8"/>
        <v>#N/A</v>
      </c>
    </row>
    <row r="59" spans="1:7" x14ac:dyDescent="0.25">
      <c r="A59" s="62" t="str">
        <f t="shared" si="3"/>
        <v>SANTA CRUZ DE TENERIFE</v>
      </c>
      <c r="B59" s="63">
        <f t="shared" si="4"/>
        <v>92</v>
      </c>
      <c r="C59" s="63">
        <f t="shared" si="5"/>
        <v>115</v>
      </c>
      <c r="D59" s="63">
        <f t="shared" si="6"/>
        <v>2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0</v>
      </c>
      <c r="C60" s="63">
        <f t="shared" si="5"/>
        <v>1</v>
      </c>
      <c r="D60" s="63">
        <f t="shared" si="6"/>
        <v>28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12</v>
      </c>
      <c r="C61" s="63">
        <f t="shared" si="5"/>
        <v>2</v>
      </c>
      <c r="D61" s="63">
        <f t="shared" si="6"/>
        <v>7</v>
      </c>
      <c r="E61" s="62" t="e">
        <f t="shared" si="2"/>
        <v>#N/A</v>
      </c>
      <c r="F61" s="62" t="e">
        <f t="shared" si="9"/>
        <v>#N/A</v>
      </c>
      <c r="G61" s="62" t="e">
        <f t="shared" si="8"/>
        <v>#N/A</v>
      </c>
    </row>
    <row r="62" spans="1:7" x14ac:dyDescent="0.25">
      <c r="A62" s="62" t="str">
        <f t="shared" si="3"/>
        <v>TARRAGONA</v>
      </c>
      <c r="B62" s="63">
        <f t="shared" si="4"/>
        <v>0</v>
      </c>
      <c r="C62" s="63">
        <f t="shared" si="5"/>
        <v>0</v>
      </c>
      <c r="D62" s="63">
        <f t="shared" si="6"/>
        <v>28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1</v>
      </c>
      <c r="C63" s="63">
        <f t="shared" si="5"/>
        <v>6</v>
      </c>
      <c r="D63" s="63">
        <f t="shared" si="6"/>
        <v>15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1</v>
      </c>
      <c r="C64" s="63">
        <f t="shared" si="5"/>
        <v>5</v>
      </c>
      <c r="D64" s="63">
        <f t="shared" si="6"/>
        <v>15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0</v>
      </c>
      <c r="C65" s="63">
        <f t="shared" si="5"/>
        <v>0</v>
      </c>
      <c r="D65" s="63">
        <f t="shared" si="6"/>
        <v>28</v>
      </c>
      <c r="E65" s="62" t="str">
        <f t="shared" si="2"/>
        <v>AVILES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3</A_x00f1_o>
  </documentManagement>
</p:properties>
</file>

<file path=customXml/itemProps1.xml><?xml version="1.0" encoding="utf-8"?>
<ds:datastoreItem xmlns:ds="http://schemas.openxmlformats.org/officeDocument/2006/customXml" ds:itemID="{96F6E6F9-071D-4843-BB2B-B656D010B8CA}"/>
</file>

<file path=customXml/itemProps2.xml><?xml version="1.0" encoding="utf-8"?>
<ds:datastoreItem xmlns:ds="http://schemas.openxmlformats.org/officeDocument/2006/customXml" ds:itemID="{B5DE6880-58C8-40DB-81E8-3A4C47C0FA38}"/>
</file>

<file path=customXml/itemProps3.xml><?xml version="1.0" encoding="utf-8"?>
<ds:datastoreItem xmlns:ds="http://schemas.openxmlformats.org/officeDocument/2006/customXml" ds:itemID="{E1E8B2FA-EF83-4547-9B0F-6364E2B0E1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2017-10-05T10:43:26Z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