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G19" i="4" l="1"/>
  <c r="D19" i="4"/>
  <c r="E19" i="4"/>
  <c r="F19" i="4"/>
  <c r="H19" i="4" l="1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6" i="16"/>
  <c r="F25" i="16"/>
  <c r="F24" i="16"/>
  <c r="F23" i="16"/>
  <c r="F22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6" i="21"/>
  <c r="F25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9" i="21"/>
  <c r="F8" i="21"/>
  <c r="F34" i="22"/>
  <c r="F33" i="22"/>
  <c r="F32" i="22"/>
  <c r="F31" i="22"/>
  <c r="F30" i="22"/>
  <c r="F29" i="22"/>
  <c r="F28" i="22"/>
  <c r="F26" i="22"/>
  <c r="F25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G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F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<sst xmlns="http://schemas.openxmlformats.org/spreadsheetml/2006/main" count="653" uniqueCount="93">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</sst>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5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9" fillId="4" borderId="1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4" borderId="5" xfId="0" applyFont="1" applyFill="1" applyBorder="1" applyAlignment="1">
      <alignment horizontal="center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31" fillId="0" borderId="0" xfId="0" applyFont="1"/>
    <xf numFmtId="0" fontId="31" fillId="0" borderId="0" xfId="0" applyFont="1" applyAlignment="1"/>
    <xf numFmtId="0" fontId="32" fillId="6" borderId="9" xfId="0" applyFont="1" applyFill="1" applyBorder="1" applyAlignment="1">
      <alignment horizontal="left" vertical="center"/>
    </xf>
    <xf numFmtId="0" fontId="33" fillId="6" borderId="9" xfId="0" applyFont="1" applyFill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4" fillId="0" borderId="0" xfId="0" applyFont="1"/>
    <xf numFmtId="14" fontId="35" fillId="0" borderId="0" xfId="0" applyNumberFormat="1" applyFont="1" applyAlignment="1">
      <alignment horizontal="right"/>
    </xf>
    <xf numFmtId="0" fontId="34" fillId="0" borderId="9" xfId="0" applyFont="1" applyBorder="1" applyAlignment="1"/>
    <xf numFmtId="0" fontId="32" fillId="6" borderId="9" xfId="0" applyFont="1" applyFill="1" applyBorder="1" applyAlignment="1">
      <alignment horizontal="center"/>
    </xf>
    <xf numFmtId="0" fontId="36" fillId="2" borderId="9" xfId="0" applyFont="1" applyFill="1" applyBorder="1" applyAlignment="1">
      <alignment horizontal="left"/>
    </xf>
    <xf numFmtId="3" fontId="37" fillId="2" borderId="9" xfId="0" applyNumberFormat="1" applyFont="1" applyFill="1" applyBorder="1" applyAlignment="1">
      <alignment horizontal="right"/>
    </xf>
    <xf numFmtId="4" fontId="37" fillId="2" borderId="9" xfId="0" applyNumberFormat="1" applyFont="1" applyFill="1" applyBorder="1" applyAlignment="1">
      <alignment horizontal="right"/>
    </xf>
    <xf numFmtId="4" fontId="34" fillId="0" borderId="0" xfId="0" applyNumberFormat="1" applyFont="1"/>
    <xf numFmtId="0" fontId="36" fillId="5" borderId="9" xfId="0" applyFont="1" applyFill="1" applyBorder="1" applyAlignment="1">
      <alignment horizontal="left"/>
    </xf>
    <xf numFmtId="3" fontId="37" fillId="5" borderId="9" xfId="0" applyNumberFormat="1" applyFont="1" applyFill="1" applyBorder="1" applyAlignment="1">
      <alignment horizontal="right"/>
    </xf>
    <xf numFmtId="4" fontId="37" fillId="5" borderId="9" xfId="0" applyNumberFormat="1" applyFont="1" applyFill="1" applyBorder="1" applyAlignment="1">
      <alignment horizontal="right"/>
    </xf>
    <xf numFmtId="4" fontId="38" fillId="2" borderId="9" xfId="0" applyNumberFormat="1" applyFont="1" applyFill="1" applyBorder="1" applyAlignment="1">
      <alignment horizontal="right"/>
    </xf>
    <xf numFmtId="4" fontId="38" fillId="5" borderId="9" xfId="0" applyNumberFormat="1" applyFont="1" applyFill="1" applyBorder="1" applyAlignment="1">
      <alignment horizontal="right"/>
    </xf>
    <xf numFmtId="0" fontId="35" fillId="6" borderId="9" xfId="0" applyFont="1" applyFill="1" applyBorder="1" applyAlignment="1">
      <alignment horizontal="left"/>
    </xf>
    <xf numFmtId="3" fontId="35" fillId="6" borderId="9" xfId="0" applyNumberFormat="1" applyFont="1" applyFill="1" applyBorder="1" applyAlignment="1">
      <alignment horizontal="right"/>
    </xf>
    <xf numFmtId="4" fontId="35" fillId="6" borderId="9" xfId="0" applyNumberFormat="1" applyFont="1" applyFill="1" applyBorder="1" applyAlignment="1">
      <alignment horizontal="right"/>
    </xf>
    <xf numFmtId="0" fontId="39" fillId="0" borderId="0" xfId="0" applyFont="1"/>
    <xf numFmtId="3" fontId="39" fillId="0" borderId="0" xfId="0" applyNumberFormat="1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25430473</c:v>
                </c:pt>
                <c:pt idx="1">
                  <c:v>18515359</c:v>
                </c:pt>
                <c:pt idx="2">
                  <c:v>17199956</c:v>
                </c:pt>
                <c:pt idx="3">
                  <c:v>13117152</c:v>
                </c:pt>
                <c:pt idx="4">
                  <c:v>11499127</c:v>
                </c:pt>
                <c:pt idx="5">
                  <c:v>9471831</c:v>
                </c:pt>
                <c:pt idx="6">
                  <c:v>8709777</c:v>
                </c:pt>
                <c:pt idx="7">
                  <c:v>7152602</c:v>
                </c:pt>
                <c:pt idx="8">
                  <c:v>6899167</c:v>
                </c:pt>
                <c:pt idx="9">
                  <c:v>6467245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24221953</c:v>
                </c:pt>
                <c:pt idx="1">
                  <c:v>17334027</c:v>
                </c:pt>
                <c:pt idx="2">
                  <c:v>16368349</c:v>
                </c:pt>
                <c:pt idx="3">
                  <c:v>12508790</c:v>
                </c:pt>
                <c:pt idx="4">
                  <c:v>11482300</c:v>
                </c:pt>
                <c:pt idx="5">
                  <c:v>7321402</c:v>
                </c:pt>
                <c:pt idx="6">
                  <c:v>8717636</c:v>
                </c:pt>
                <c:pt idx="7">
                  <c:v>6244346</c:v>
                </c:pt>
                <c:pt idx="8">
                  <c:v>6218229</c:v>
                </c:pt>
                <c:pt idx="9">
                  <c:v>6350876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23909564</c:v>
                </c:pt>
                <c:pt idx="1">
                  <c:v>18424683</c:v>
                </c:pt>
                <c:pt idx="2">
                  <c:v>16859049</c:v>
                </c:pt>
                <c:pt idx="3">
                  <c:v>12758128</c:v>
                </c:pt>
                <c:pt idx="4">
                  <c:v>11449254</c:v>
                </c:pt>
                <c:pt idx="5">
                  <c:v>9439955</c:v>
                </c:pt>
                <c:pt idx="6">
                  <c:v>7951159</c:v>
                </c:pt>
                <c:pt idx="7">
                  <c:v>7132189</c:v>
                </c:pt>
                <c:pt idx="8">
                  <c:v>6866688</c:v>
                </c:pt>
                <c:pt idx="9">
                  <c:v>6024783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22343170</c:v>
                </c:pt>
                <c:pt idx="1">
                  <c:v>17230445</c:v>
                </c:pt>
                <c:pt idx="2">
                  <c:v>16015356</c:v>
                </c:pt>
                <c:pt idx="3">
                  <c:v>12043893</c:v>
                </c:pt>
                <c:pt idx="4">
                  <c:v>11417737</c:v>
                </c:pt>
                <c:pt idx="5">
                  <c:v>7293178</c:v>
                </c:pt>
                <c:pt idx="6">
                  <c:v>7907513</c:v>
                </c:pt>
                <c:pt idx="7">
                  <c:v>6207207</c:v>
                </c:pt>
                <c:pt idx="8">
                  <c:v>6130694</c:v>
                </c:pt>
                <c:pt idx="9">
                  <c:v>5999333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7628693</c:v>
                </c:pt>
                <c:pt idx="1">
                  <c:v>7208484</c:v>
                </c:pt>
                <c:pt idx="2">
                  <c:v>6712219</c:v>
                </c:pt>
                <c:pt idx="3">
                  <c:v>6356268</c:v>
                </c:pt>
                <c:pt idx="4">
                  <c:v>4690353</c:v>
                </c:pt>
                <c:pt idx="5">
                  <c:v>3993180</c:v>
                </c:pt>
                <c:pt idx="6">
                  <c:v>3128237</c:v>
                </c:pt>
                <c:pt idx="7">
                  <c:v>2896512</c:v>
                </c:pt>
                <c:pt idx="8">
                  <c:v>2503260</c:v>
                </c:pt>
                <c:pt idx="9">
                  <c:v>1982233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7505068</c:v>
                </c:pt>
                <c:pt idx="1">
                  <c:v>5554286</c:v>
                </c:pt>
                <c:pt idx="2">
                  <c:v>6149289</c:v>
                </c:pt>
                <c:pt idx="3">
                  <c:v>6788039</c:v>
                </c:pt>
                <c:pt idx="4">
                  <c:v>4134673</c:v>
                </c:pt>
                <c:pt idx="5">
                  <c:v>3480612</c:v>
                </c:pt>
                <c:pt idx="6">
                  <c:v>3026981</c:v>
                </c:pt>
                <c:pt idx="7">
                  <c:v>2571497</c:v>
                </c:pt>
                <c:pt idx="8">
                  <c:v>2805516</c:v>
                </c:pt>
                <c:pt idx="9">
                  <c:v>1654481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CARTAGENA</c:v>
                </c:pt>
                <c:pt idx="5">
                  <c:v>VALENCIA</c:v>
                </c:pt>
                <c:pt idx="6">
                  <c:v>BILBAO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6112197</c:v>
                </c:pt>
                <c:pt idx="1">
                  <c:v>4502180</c:v>
                </c:pt>
                <c:pt idx="2">
                  <c:v>3270961</c:v>
                </c:pt>
                <c:pt idx="3">
                  <c:v>2280082</c:v>
                </c:pt>
                <c:pt idx="4">
                  <c:v>1950424</c:v>
                </c:pt>
                <c:pt idx="5">
                  <c:v>1897808</c:v>
                </c:pt>
                <c:pt idx="6">
                  <c:v>1885688</c:v>
                </c:pt>
                <c:pt idx="7">
                  <c:v>1736967</c:v>
                </c:pt>
                <c:pt idx="8">
                  <c:v>1449709</c:v>
                </c:pt>
                <c:pt idx="9">
                  <c:v>1286389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CARTAGENA</c:v>
                </c:pt>
                <c:pt idx="5">
                  <c:v>VALENCIA</c:v>
                </c:pt>
                <c:pt idx="6">
                  <c:v>BILBAO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5377419</c:v>
                </c:pt>
                <c:pt idx="1">
                  <c:v>4105200</c:v>
                </c:pt>
                <c:pt idx="2">
                  <c:v>2667764</c:v>
                </c:pt>
                <c:pt idx="3">
                  <c:v>1863934</c:v>
                </c:pt>
                <c:pt idx="4">
                  <c:v>1452466</c:v>
                </c:pt>
                <c:pt idx="5">
                  <c:v>2351297</c:v>
                </c:pt>
                <c:pt idx="6">
                  <c:v>1541072</c:v>
                </c:pt>
                <c:pt idx="7">
                  <c:v>1803333</c:v>
                </c:pt>
                <c:pt idx="8">
                  <c:v>1260193</c:v>
                </c:pt>
                <c:pt idx="9">
                  <c:v>1165980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16395449</c:v>
                </c:pt>
                <c:pt idx="1">
                  <c:v>14544642</c:v>
                </c:pt>
                <c:pt idx="2">
                  <c:v>11790764</c:v>
                </c:pt>
                <c:pt idx="3">
                  <c:v>5805352</c:v>
                </c:pt>
                <c:pt idx="4">
                  <c:v>3243747</c:v>
                </c:pt>
                <c:pt idx="5">
                  <c:v>3061753</c:v>
                </c:pt>
                <c:pt idx="6">
                  <c:v>2263344</c:v>
                </c:pt>
                <c:pt idx="7">
                  <c:v>1373186</c:v>
                </c:pt>
                <c:pt idx="8">
                  <c:v>1245713</c:v>
                </c:pt>
                <c:pt idx="9">
                  <c:v>941627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15230037</c:v>
                </c:pt>
                <c:pt idx="1">
                  <c:v>13224667</c:v>
                </c:pt>
                <c:pt idx="2">
                  <c:v>11319782</c:v>
                </c:pt>
                <c:pt idx="3">
                  <c:v>5778638</c:v>
                </c:pt>
                <c:pt idx="4">
                  <c:v>2997753</c:v>
                </c:pt>
                <c:pt idx="5">
                  <c:v>3222611</c:v>
                </c:pt>
                <c:pt idx="6">
                  <c:v>2538288</c:v>
                </c:pt>
                <c:pt idx="7">
                  <c:v>1324230</c:v>
                </c:pt>
                <c:pt idx="8">
                  <c:v>1431687</c:v>
                </c:pt>
                <c:pt idx="9">
                  <c:v>805777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AVILES</c:v>
                </c:pt>
                <c:pt idx="3">
                  <c:v>BAHIA DE CADIZ</c:v>
                </c:pt>
                <c:pt idx="4">
                  <c:v>SANTANDER</c:v>
                </c:pt>
                <c:pt idx="5">
                  <c:v>PASAIA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21695</c:v>
                </c:pt>
                <c:pt idx="1">
                  <c:v>9737</c:v>
                </c:pt>
                <c:pt idx="2">
                  <c:v>6152</c:v>
                </c:pt>
                <c:pt idx="3">
                  <c:v>5394</c:v>
                </c:pt>
                <c:pt idx="4">
                  <c:v>4813</c:v>
                </c:pt>
                <c:pt idx="5">
                  <c:v>4312</c:v>
                </c:pt>
                <c:pt idx="6">
                  <c:v>3543</c:v>
                </c:pt>
                <c:pt idx="7">
                  <c:v>1330</c:v>
                </c:pt>
                <c:pt idx="8">
                  <c:v>1282</c:v>
                </c:pt>
                <c:pt idx="9">
                  <c:v>1214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AVILES</c:v>
                </c:pt>
                <c:pt idx="3">
                  <c:v>BAHIA DE CADIZ</c:v>
                </c:pt>
                <c:pt idx="4">
                  <c:v>SANTANDER</c:v>
                </c:pt>
                <c:pt idx="5">
                  <c:v>PASAIA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20815</c:v>
                </c:pt>
                <c:pt idx="1">
                  <c:v>10479</c:v>
                </c:pt>
                <c:pt idx="2">
                  <c:v>4587</c:v>
                </c:pt>
                <c:pt idx="3">
                  <c:v>6898</c:v>
                </c:pt>
                <c:pt idx="4">
                  <c:v>4498</c:v>
                </c:pt>
                <c:pt idx="5">
                  <c:v>3459</c:v>
                </c:pt>
                <c:pt idx="6">
                  <c:v>3443</c:v>
                </c:pt>
                <c:pt idx="7">
                  <c:v>1126</c:v>
                </c:pt>
                <c:pt idx="8">
                  <c:v>2217</c:v>
                </c:pt>
                <c:pt idx="9">
                  <c:v>1322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918287</c:v>
                </c:pt>
                <c:pt idx="1">
                  <c:v>758004</c:v>
                </c:pt>
                <c:pt idx="2">
                  <c:v>378618</c:v>
                </c:pt>
                <c:pt idx="3">
                  <c:v>340907</c:v>
                </c:pt>
                <c:pt idx="4">
                  <c:v>190782</c:v>
                </c:pt>
                <c:pt idx="5">
                  <c:v>120865</c:v>
                </c:pt>
                <c:pt idx="6">
                  <c:v>90275</c:v>
                </c:pt>
                <c:pt idx="7">
                  <c:v>51645</c:v>
                </c:pt>
                <c:pt idx="8">
                  <c:v>48983</c:v>
                </c:pt>
                <c:pt idx="9">
                  <c:v>34302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1080497</c:v>
                </c:pt>
                <c:pt idx="1">
                  <c:v>808793</c:v>
                </c:pt>
                <c:pt idx="2">
                  <c:v>340589</c:v>
                </c:pt>
                <c:pt idx="3">
                  <c:v>351848</c:v>
                </c:pt>
                <c:pt idx="4">
                  <c:v>182868</c:v>
                </c:pt>
                <c:pt idx="5">
                  <c:v>125538</c:v>
                </c:pt>
                <c:pt idx="6">
                  <c:v>103172</c:v>
                </c:pt>
                <c:pt idx="7">
                  <c:v>46160</c:v>
                </c:pt>
                <c:pt idx="8">
                  <c:v>63216</c:v>
                </c:pt>
                <c:pt idx="9">
                  <c:v>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13880049</c:v>
                </c:pt>
                <c:pt idx="1">
                  <c:v>6069101</c:v>
                </c:pt>
                <c:pt idx="2">
                  <c:v>4221983</c:v>
                </c:pt>
                <c:pt idx="3">
                  <c:v>3569046</c:v>
                </c:pt>
                <c:pt idx="4">
                  <c:v>1424182</c:v>
                </c:pt>
                <c:pt idx="5">
                  <c:v>1076611</c:v>
                </c:pt>
                <c:pt idx="6">
                  <c:v>312634</c:v>
                </c:pt>
                <c:pt idx="7">
                  <c:v>227725</c:v>
                </c:pt>
                <c:pt idx="8">
                  <c:v>197014</c:v>
                </c:pt>
                <c:pt idx="9">
                  <c:v>121500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12794350</c:v>
                </c:pt>
                <c:pt idx="1">
                  <c:v>4633817</c:v>
                </c:pt>
                <c:pt idx="2">
                  <c:v>3868443</c:v>
                </c:pt>
                <c:pt idx="3">
                  <c:v>3382324</c:v>
                </c:pt>
                <c:pt idx="4">
                  <c:v>1181464</c:v>
                </c:pt>
                <c:pt idx="5">
                  <c:v>469762</c:v>
                </c:pt>
                <c:pt idx="6">
                  <c:v>304761</c:v>
                </c:pt>
                <c:pt idx="7">
                  <c:v>206002</c:v>
                </c:pt>
                <c:pt idx="8">
                  <c:v>59459</c:v>
                </c:pt>
                <c:pt idx="9">
                  <c:v>454587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13869615</c:v>
                </c:pt>
                <c:pt idx="1">
                  <c:v>6049185</c:v>
                </c:pt>
                <c:pt idx="2">
                  <c:v>4052166</c:v>
                </c:pt>
                <c:pt idx="3">
                  <c:v>3498268</c:v>
                </c:pt>
                <c:pt idx="4">
                  <c:v>1075040</c:v>
                </c:pt>
                <c:pt idx="5">
                  <c:v>61626</c:v>
                </c:pt>
                <c:pt idx="6">
                  <c:v>47811</c:v>
                </c:pt>
                <c:pt idx="7">
                  <c:v>12746</c:v>
                </c:pt>
                <c:pt idx="8">
                  <c:v>4979</c:v>
                </c:pt>
                <c:pt idx="9">
                  <c:v>2382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12690924</c:v>
                </c:pt>
                <c:pt idx="1">
                  <c:v>4620627</c:v>
                </c:pt>
                <c:pt idx="2">
                  <c:v>3779926</c:v>
                </c:pt>
                <c:pt idx="3">
                  <c:v>3347359</c:v>
                </c:pt>
                <c:pt idx="4">
                  <c:v>469762</c:v>
                </c:pt>
                <c:pt idx="5">
                  <c:v>33662</c:v>
                </c:pt>
                <c:pt idx="6">
                  <c:v>127271</c:v>
                </c:pt>
                <c:pt idx="7">
                  <c:v>11042</c:v>
                </c:pt>
                <c:pt idx="8">
                  <c:v>1039</c:v>
                </c:pt>
                <c:pt idx="9">
                  <c:v>4177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14534749</c:v>
                </c:pt>
                <c:pt idx="1">
                  <c:v>11895716</c:v>
                </c:pt>
                <c:pt idx="2">
                  <c:v>8486262</c:v>
                </c:pt>
                <c:pt idx="3">
                  <c:v>4740010</c:v>
                </c:pt>
                <c:pt idx="4">
                  <c:v>2037652</c:v>
                </c:pt>
                <c:pt idx="5">
                  <c:v>1103887</c:v>
                </c:pt>
                <c:pt idx="6">
                  <c:v>1090738</c:v>
                </c:pt>
                <c:pt idx="7">
                  <c:v>793171</c:v>
                </c:pt>
                <c:pt idx="8">
                  <c:v>453931</c:v>
                </c:pt>
                <c:pt idx="9">
                  <c:v>413091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13412892</c:v>
                </c:pt>
                <c:pt idx="1">
                  <c:v>10658472</c:v>
                </c:pt>
                <c:pt idx="2">
                  <c:v>8252471</c:v>
                </c:pt>
                <c:pt idx="3">
                  <c:v>4659866</c:v>
                </c:pt>
                <c:pt idx="4">
                  <c:v>1811053</c:v>
                </c:pt>
                <c:pt idx="5">
                  <c:v>1282229</c:v>
                </c:pt>
                <c:pt idx="6">
                  <c:v>1303718</c:v>
                </c:pt>
                <c:pt idx="7">
                  <c:v>773756</c:v>
                </c:pt>
                <c:pt idx="8">
                  <c:v>380566</c:v>
                </c:pt>
                <c:pt idx="9">
                  <c:v>396744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3523662</c:v>
                </c:pt>
                <c:pt idx="1">
                  <c:v>3018564</c:v>
                </c:pt>
                <c:pt idx="2">
                  <c:v>1739204</c:v>
                </c:pt>
                <c:pt idx="3">
                  <c:v>1601044</c:v>
                </c:pt>
                <c:pt idx="4">
                  <c:v>1224926</c:v>
                </c:pt>
                <c:pt idx="5">
                  <c:v>894048</c:v>
                </c:pt>
                <c:pt idx="6">
                  <c:v>498724</c:v>
                </c:pt>
                <c:pt idx="7">
                  <c:v>479265</c:v>
                </c:pt>
                <c:pt idx="8">
                  <c:v>373933</c:v>
                </c:pt>
                <c:pt idx="9">
                  <c:v>310082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3211021</c:v>
                </c:pt>
                <c:pt idx="1">
                  <c:v>3194598</c:v>
                </c:pt>
                <c:pt idx="2">
                  <c:v>1732553</c:v>
                </c:pt>
                <c:pt idx="3">
                  <c:v>1530424</c:v>
                </c:pt>
                <c:pt idx="4">
                  <c:v>1295375</c:v>
                </c:pt>
                <c:pt idx="5">
                  <c:v>891336</c:v>
                </c:pt>
                <c:pt idx="6">
                  <c:v>452332</c:v>
                </c:pt>
                <c:pt idx="7">
                  <c:v>446358</c:v>
                </c:pt>
                <c:pt idx="8">
                  <c:v>292002</c:v>
                </c:pt>
                <c:pt idx="9">
                  <c:v>304826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1085701</c:v>
                </c:pt>
                <c:pt idx="1">
                  <c:v>1059949</c:v>
                </c:pt>
                <c:pt idx="2">
                  <c:v>846211</c:v>
                </c:pt>
                <c:pt idx="3">
                  <c:v>417370</c:v>
                </c:pt>
                <c:pt idx="4">
                  <c:v>188649</c:v>
                </c:pt>
                <c:pt idx="5">
                  <c:v>143526</c:v>
                </c:pt>
                <c:pt idx="6">
                  <c:v>124082</c:v>
                </c:pt>
                <c:pt idx="7">
                  <c:v>86747</c:v>
                </c:pt>
                <c:pt idx="8">
                  <c:v>57924</c:v>
                </c:pt>
                <c:pt idx="9">
                  <c:v>51868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1126508</c:v>
                </c:pt>
                <c:pt idx="1">
                  <c:v>985686</c:v>
                </c:pt>
                <c:pt idx="2">
                  <c:v>831681</c:v>
                </c:pt>
                <c:pt idx="3">
                  <c:v>421513</c:v>
                </c:pt>
                <c:pt idx="4">
                  <c:v>171851</c:v>
                </c:pt>
                <c:pt idx="5">
                  <c:v>167356</c:v>
                </c:pt>
                <c:pt idx="6">
                  <c:v>165791</c:v>
                </c:pt>
                <c:pt idx="7">
                  <c:v>72942</c:v>
                </c:pt>
                <c:pt idx="8">
                  <c:v>63436</c:v>
                </c:pt>
                <c:pt idx="9">
                  <c:v>62152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1033653</c:v>
                </c:pt>
                <c:pt idx="1">
                  <c:v>412040</c:v>
                </c:pt>
                <c:pt idx="2">
                  <c:v>334431.5</c:v>
                </c:pt>
                <c:pt idx="3">
                  <c:v>251351</c:v>
                </c:pt>
                <c:pt idx="4">
                  <c:v>120249</c:v>
                </c:pt>
                <c:pt idx="5">
                  <c:v>3882</c:v>
                </c:pt>
                <c:pt idx="6">
                  <c:v>3608</c:v>
                </c:pt>
                <c:pt idx="7">
                  <c:v>888</c:v>
                </c:pt>
                <c:pt idx="8">
                  <c:v>679</c:v>
                </c:pt>
                <c:pt idx="9">
                  <c:v>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1070565</c:v>
                </c:pt>
                <c:pt idx="1">
                  <c:v>336084</c:v>
                </c:pt>
                <c:pt idx="2">
                  <c:v>315377.5</c:v>
                </c:pt>
                <c:pt idx="3">
                  <c:v>251129</c:v>
                </c:pt>
                <c:pt idx="4">
                  <c:v>159808</c:v>
                </c:pt>
                <c:pt idx="5">
                  <c:v>8951</c:v>
                </c:pt>
                <c:pt idx="6">
                  <c:v>2308</c:v>
                </c:pt>
                <c:pt idx="7">
                  <c:v>700</c:v>
                </c:pt>
                <c:pt idx="8">
                  <c:v>2043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1589065</c:v>
                </c:pt>
                <c:pt idx="1">
                  <c:v>1287715</c:v>
                </c:pt>
                <c:pt idx="2">
                  <c:v>901437</c:v>
                </c:pt>
                <c:pt idx="3">
                  <c:v>719970</c:v>
                </c:pt>
                <c:pt idx="4">
                  <c:v>483628</c:v>
                </c:pt>
                <c:pt idx="5">
                  <c:v>396982</c:v>
                </c:pt>
                <c:pt idx="6">
                  <c:v>182712</c:v>
                </c:pt>
                <c:pt idx="7">
                  <c:v>164516</c:v>
                </c:pt>
                <c:pt idx="8">
                  <c:v>123537</c:v>
                </c:pt>
                <c:pt idx="9">
                  <c:v>83077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1503187</c:v>
                </c:pt>
                <c:pt idx="1">
                  <c:v>1340806</c:v>
                </c:pt>
                <c:pt idx="2">
                  <c:v>911470</c:v>
                </c:pt>
                <c:pt idx="3">
                  <c:v>697994</c:v>
                </c:pt>
                <c:pt idx="4">
                  <c:v>432739</c:v>
                </c:pt>
                <c:pt idx="5">
                  <c:v>238555</c:v>
                </c:pt>
                <c:pt idx="6">
                  <c:v>177832</c:v>
                </c:pt>
                <c:pt idx="7">
                  <c:v>126261</c:v>
                </c:pt>
                <c:pt idx="8">
                  <c:v>115214</c:v>
                </c:pt>
                <c:pt idx="9">
                  <c:v>85334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BARCELONA</c:v>
                </c:pt>
                <c:pt idx="2">
                  <c:v>LAS PALMAS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ALICANTE</c:v>
                </c:pt>
                <c:pt idx="7">
                  <c:v>VALENCIA</c:v>
                </c:pt>
                <c:pt idx="8">
                  <c:v>VIGO</c:v>
                </c:pt>
                <c:pt idx="9">
                  <c:v>ALMERIA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264556</c:v>
                </c:pt>
                <c:pt idx="1">
                  <c:v>227389</c:v>
                </c:pt>
                <c:pt idx="2">
                  <c:v>226901</c:v>
                </c:pt>
                <c:pt idx="3">
                  <c:v>142579</c:v>
                </c:pt>
                <c:pt idx="4">
                  <c:v>95298</c:v>
                </c:pt>
                <c:pt idx="5">
                  <c:v>48467</c:v>
                </c:pt>
                <c:pt idx="6">
                  <c:v>24724</c:v>
                </c:pt>
                <c:pt idx="7">
                  <c:v>19944</c:v>
                </c:pt>
                <c:pt idx="8">
                  <c:v>19710</c:v>
                </c:pt>
                <c:pt idx="9">
                  <c:v>9667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BARCELONA</c:v>
                </c:pt>
                <c:pt idx="2">
                  <c:v>LAS PALMAS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ALICANTE</c:v>
                </c:pt>
                <c:pt idx="7">
                  <c:v>VALENCIA</c:v>
                </c:pt>
                <c:pt idx="8">
                  <c:v>VIGO</c:v>
                </c:pt>
                <c:pt idx="9">
                  <c:v>ALMERIA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195004</c:v>
                </c:pt>
                <c:pt idx="1">
                  <c:v>177799</c:v>
                </c:pt>
                <c:pt idx="2">
                  <c:v>144393</c:v>
                </c:pt>
                <c:pt idx="3">
                  <c:v>116367</c:v>
                </c:pt>
                <c:pt idx="4">
                  <c:v>59021</c:v>
                </c:pt>
                <c:pt idx="5">
                  <c:v>30036</c:v>
                </c:pt>
                <c:pt idx="6">
                  <c:v>3261</c:v>
                </c:pt>
                <c:pt idx="7">
                  <c:v>27590</c:v>
                </c:pt>
                <c:pt idx="8">
                  <c:v>16066</c:v>
                </c:pt>
                <c:pt idx="9">
                  <c:v>5290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325500</c:v>
                </c:pt>
                <c:pt idx="1">
                  <c:v>210340</c:v>
                </c:pt>
                <c:pt idx="2">
                  <c:v>205896</c:v>
                </c:pt>
                <c:pt idx="3">
                  <c:v>113670</c:v>
                </c:pt>
                <c:pt idx="4">
                  <c:v>61591</c:v>
                </c:pt>
                <c:pt idx="5">
                  <c:v>50380</c:v>
                </c:pt>
                <c:pt idx="6">
                  <c:v>35203</c:v>
                </c:pt>
                <c:pt idx="7">
                  <c:v>20273</c:v>
                </c:pt>
                <c:pt idx="8">
                  <c:v>19920</c:v>
                </c:pt>
                <c:pt idx="9">
                  <c:v>9229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290595</c:v>
                </c:pt>
                <c:pt idx="1">
                  <c:v>200570</c:v>
                </c:pt>
                <c:pt idx="2">
                  <c:v>140140</c:v>
                </c:pt>
                <c:pt idx="3">
                  <c:v>118488</c:v>
                </c:pt>
                <c:pt idx="4">
                  <c:v>28180</c:v>
                </c:pt>
                <c:pt idx="5">
                  <c:v>46945</c:v>
                </c:pt>
                <c:pt idx="6">
                  <c:v>36372</c:v>
                </c:pt>
                <c:pt idx="7">
                  <c:v>19304</c:v>
                </c:pt>
                <c:pt idx="8">
                  <c:v>15918</c:v>
                </c:pt>
                <c:pt idx="9">
                  <c:v>9271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7542</c:v>
                </c:pt>
                <c:pt idx="1">
                  <c:v>6000</c:v>
                </c:pt>
                <c:pt idx="2">
                  <c:v>4062</c:v>
                </c:pt>
                <c:pt idx="3">
                  <c:v>3737</c:v>
                </c:pt>
                <c:pt idx="4">
                  <c:v>3057</c:v>
                </c:pt>
                <c:pt idx="5">
                  <c:v>2979</c:v>
                </c:pt>
                <c:pt idx="6">
                  <c:v>2299</c:v>
                </c:pt>
                <c:pt idx="7">
                  <c:v>1218</c:v>
                </c:pt>
                <c:pt idx="8">
                  <c:v>879</c:v>
                </c:pt>
                <c:pt idx="9">
                  <c:v>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7725</c:v>
                </c:pt>
                <c:pt idx="1">
                  <c:v>5850</c:v>
                </c:pt>
                <c:pt idx="2">
                  <c:v>4237</c:v>
                </c:pt>
                <c:pt idx="3">
                  <c:v>3523</c:v>
                </c:pt>
                <c:pt idx="4">
                  <c:v>3089</c:v>
                </c:pt>
                <c:pt idx="5">
                  <c:v>2871</c:v>
                </c:pt>
                <c:pt idx="6">
                  <c:v>2257</c:v>
                </c:pt>
                <c:pt idx="7">
                  <c:v>1098</c:v>
                </c:pt>
                <c:pt idx="8">
                  <c:v>916</c:v>
                </c:pt>
                <c:pt idx="9">
                  <c:v>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83205436</c:v>
                </c:pt>
                <c:pt idx="1">
                  <c:v>73144873</c:v>
                </c:pt>
                <c:pt idx="2">
                  <c:v>60614656</c:v>
                </c:pt>
                <c:pt idx="3">
                  <c:v>56153267</c:v>
                </c:pt>
                <c:pt idx="4">
                  <c:v>50459353</c:v>
                </c:pt>
                <c:pt idx="5">
                  <c:v>38129410</c:v>
                </c:pt>
                <c:pt idx="6">
                  <c:v>21506783</c:v>
                </c:pt>
                <c:pt idx="7">
                  <c:v>15759302</c:v>
                </c:pt>
                <c:pt idx="8">
                  <c:v>12556003</c:v>
                </c:pt>
                <c:pt idx="9">
                  <c:v>11131291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78764989</c:v>
                </c:pt>
                <c:pt idx="1">
                  <c:v>64298186</c:v>
                </c:pt>
                <c:pt idx="2">
                  <c:v>54780886</c:v>
                </c:pt>
                <c:pt idx="3">
                  <c:v>43864210</c:v>
                </c:pt>
                <c:pt idx="4">
                  <c:v>45872576</c:v>
                </c:pt>
                <c:pt idx="5">
                  <c:v>34879884</c:v>
                </c:pt>
                <c:pt idx="6">
                  <c:v>22566170</c:v>
                </c:pt>
                <c:pt idx="7">
                  <c:v>14949143</c:v>
                </c:pt>
                <c:pt idx="8">
                  <c:v>13664312</c:v>
                </c:pt>
                <c:pt idx="9">
                  <c:v>10895565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SEVILLA</c:v>
                </c:pt>
                <c:pt idx="7">
                  <c:v>VALENCIA</c:v>
                </c:pt>
                <c:pt idx="8">
                  <c:v>ALICANTE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150</c:v>
                </c:pt>
                <c:pt idx="1">
                  <c:v>134</c:v>
                </c:pt>
                <c:pt idx="2">
                  <c:v>126</c:v>
                </c:pt>
                <c:pt idx="3">
                  <c:v>85</c:v>
                </c:pt>
                <c:pt idx="4">
                  <c:v>66</c:v>
                </c:pt>
                <c:pt idx="5">
                  <c:v>62</c:v>
                </c:pt>
                <c:pt idx="6">
                  <c:v>23</c:v>
                </c:pt>
                <c:pt idx="7">
                  <c:v>20</c:v>
                </c:pt>
                <c:pt idx="8">
                  <c:v>19</c:v>
                </c:pt>
                <c:pt idx="9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SEVILLA</c:v>
                </c:pt>
                <c:pt idx="7">
                  <c:v>VALENCIA</c:v>
                </c:pt>
                <c:pt idx="8">
                  <c:v>ALICANTE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161</c:v>
                </c:pt>
                <c:pt idx="1">
                  <c:v>151</c:v>
                </c:pt>
                <c:pt idx="2">
                  <c:v>115</c:v>
                </c:pt>
                <c:pt idx="3">
                  <c:v>83</c:v>
                </c:pt>
                <c:pt idx="4">
                  <c:v>50</c:v>
                </c:pt>
                <c:pt idx="5">
                  <c:v>43</c:v>
                </c:pt>
                <c:pt idx="6">
                  <c:v>13</c:v>
                </c:pt>
                <c:pt idx="7">
                  <c:v>27</c:v>
                </c:pt>
                <c:pt idx="8">
                  <c:v>5</c:v>
                </c:pt>
                <c:pt idx="9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45" bestFit="1" customWidth="1"/>
    <col min="2" max="2" width="16" style="45" bestFit="1" customWidth="1"/>
    <col min="3" max="3" width="26.5703125" style="45" bestFit="1" customWidth="1"/>
    <col min="4" max="16384" width="11.42578125" style="45"/>
  </cols>
  <sheetData>
    <row r="1" spans="1:9" ht="22.5" customHeight="1" x14ac:dyDescent="0.35">
      <c r="D1" s="46" t="s">
        <v>36</v>
      </c>
    </row>
    <row r="4" spans="1:9" x14ac:dyDescent="0.25">
      <c r="F4" s="47"/>
      <c r="G4" s="47"/>
      <c r="I4" s="48">
        <v>39609</v>
      </c>
    </row>
    <row r="6" spans="1:9" x14ac:dyDescent="0.25">
      <c r="A6" s="72" t="s">
        <v>39</v>
      </c>
      <c r="B6" s="73"/>
      <c r="C6" s="73"/>
      <c r="D6" s="69" t="s">
        <v>92</v>
      </c>
      <c r="E6" s="70"/>
      <c r="F6" s="71" t="s">
        <v>37</v>
      </c>
      <c r="G6" s="70"/>
      <c r="H6" s="71" t="s">
        <v>38</v>
      </c>
      <c r="I6" s="70"/>
    </row>
    <row r="7" spans="1:9" x14ac:dyDescent="0.25">
      <c r="A7" s="74"/>
      <c r="B7" s="74"/>
      <c r="C7" s="74"/>
      <c r="D7" s="49">
        <v>2007</v>
      </c>
      <c r="E7" s="49">
        <v>2008</v>
      </c>
      <c r="F7" s="49">
        <v>2007</v>
      </c>
      <c r="G7" s="49">
        <v>2008</v>
      </c>
      <c r="H7" s="49" t="s">
        <v>0</v>
      </c>
      <c r="I7" s="49" t="s">
        <v>3</v>
      </c>
    </row>
    <row r="8" spans="1:9" x14ac:dyDescent="0.25">
      <c r="A8" s="64" t="s">
        <v>12</v>
      </c>
      <c r="B8" s="64" t="s">
        <v>13</v>
      </c>
      <c r="C8" s="50" t="s">
        <v>14</v>
      </c>
      <c r="D8" s="51">
        <v>12218744</v>
      </c>
      <c r="E8" s="51">
        <v>13645761</v>
      </c>
      <c r="F8" s="51">
        <v>48255511</v>
      </c>
      <c r="G8" s="51">
        <v>51958499</v>
      </c>
      <c r="H8" s="51">
        <v>3702988</v>
      </c>
      <c r="I8" s="52">
        <f>((G8*100/F8)-100)</f>
        <v>7.6737100556245252</v>
      </c>
    </row>
    <row r="9" spans="1:9" x14ac:dyDescent="0.25">
      <c r="A9" s="65"/>
      <c r="B9" s="67"/>
      <c r="C9" s="50" t="s">
        <v>15</v>
      </c>
      <c r="D9" s="51">
        <v>9147230</v>
      </c>
      <c r="E9" s="51">
        <v>9867817</v>
      </c>
      <c r="F9" s="51">
        <v>34918550</v>
      </c>
      <c r="G9" s="51">
        <v>36671665</v>
      </c>
      <c r="H9" s="51">
        <v>1753115</v>
      </c>
      <c r="I9" s="52">
        <f t="shared" ref="I9:I19" si="0">((G9*100/F9)-100)</f>
        <v>5.0205836152990315</v>
      </c>
    </row>
    <row r="10" spans="1:9" x14ac:dyDescent="0.25">
      <c r="A10" s="65"/>
      <c r="B10" s="64" t="s">
        <v>16</v>
      </c>
      <c r="C10" s="50" t="s">
        <v>17</v>
      </c>
      <c r="D10" s="51">
        <v>5143664</v>
      </c>
      <c r="E10" s="51">
        <v>5568399</v>
      </c>
      <c r="F10" s="51">
        <v>19951200</v>
      </c>
      <c r="G10" s="51">
        <v>20151708</v>
      </c>
      <c r="H10" s="51">
        <v>200508</v>
      </c>
      <c r="I10" s="52">
        <f t="shared" si="0"/>
        <v>1.0049921809214482</v>
      </c>
    </row>
    <row r="11" spans="1:9" x14ac:dyDescent="0.25">
      <c r="A11" s="65"/>
      <c r="B11" s="65"/>
      <c r="C11" s="50" t="s">
        <v>18</v>
      </c>
      <c r="D11" s="51">
        <v>11553799</v>
      </c>
      <c r="E11" s="51">
        <v>12244043</v>
      </c>
      <c r="F11" s="51">
        <v>44618780</v>
      </c>
      <c r="G11" s="51">
        <v>47166458</v>
      </c>
      <c r="H11" s="51">
        <v>2547678</v>
      </c>
      <c r="I11" s="52">
        <f t="shared" si="0"/>
        <v>5.7098782171991189</v>
      </c>
    </row>
    <row r="12" spans="1:9" x14ac:dyDescent="0.25">
      <c r="A12" s="67"/>
      <c r="B12" s="67"/>
      <c r="C12" s="50" t="s">
        <v>2</v>
      </c>
      <c r="D12" s="51">
        <v>16697463</v>
      </c>
      <c r="E12" s="51">
        <v>17812442</v>
      </c>
      <c r="F12" s="51">
        <v>64569980</v>
      </c>
      <c r="G12" s="51">
        <v>67318166</v>
      </c>
      <c r="H12" s="51">
        <v>2748186</v>
      </c>
      <c r="I12" s="52">
        <f t="shared" si="0"/>
        <v>4.2561357460541274</v>
      </c>
    </row>
    <row r="13" spans="1:9" x14ac:dyDescent="0.25">
      <c r="A13" s="53"/>
      <c r="B13" s="53"/>
      <c r="C13" s="54" t="s">
        <v>2</v>
      </c>
      <c r="D13" s="55">
        <v>38063437</v>
      </c>
      <c r="E13" s="55">
        <v>41326020</v>
      </c>
      <c r="F13" s="55">
        <v>147744041</v>
      </c>
      <c r="G13" s="55">
        <v>155948330</v>
      </c>
      <c r="H13" s="55">
        <v>8204289</v>
      </c>
      <c r="I13" s="56">
        <f t="shared" si="0"/>
        <v>5.5530422374192341</v>
      </c>
    </row>
    <row r="14" spans="1:9" x14ac:dyDescent="0.25">
      <c r="A14" s="64" t="s">
        <v>4</v>
      </c>
      <c r="B14" s="57" t="s">
        <v>5</v>
      </c>
      <c r="C14" s="50" t="s">
        <v>6</v>
      </c>
      <c r="D14" s="51">
        <v>19329</v>
      </c>
      <c r="E14" s="51">
        <v>17998</v>
      </c>
      <c r="F14" s="51">
        <v>68726</v>
      </c>
      <c r="G14" s="51">
        <v>65931</v>
      </c>
      <c r="H14" s="51">
        <v>-2795</v>
      </c>
      <c r="I14" s="52">
        <f t="shared" si="0"/>
        <v>-4.066874254285139</v>
      </c>
    </row>
    <row r="15" spans="1:9" x14ac:dyDescent="0.25">
      <c r="A15" s="65"/>
      <c r="B15" s="64" t="s">
        <v>7</v>
      </c>
      <c r="C15" s="50" t="s">
        <v>8</v>
      </c>
      <c r="D15" s="51">
        <v>760492</v>
      </c>
      <c r="E15" s="51">
        <v>595729</v>
      </c>
      <c r="F15" s="51">
        <v>2583876</v>
      </c>
      <c r="G15" s="51">
        <v>2360338</v>
      </c>
      <c r="H15" s="51">
        <v>-223538</v>
      </c>
      <c r="I15" s="52">
        <f t="shared" si="0"/>
        <v>-8.6512665468466707</v>
      </c>
    </row>
    <row r="16" spans="1:9" x14ac:dyDescent="0.25">
      <c r="A16" s="65"/>
      <c r="B16" s="67"/>
      <c r="C16" s="50" t="s">
        <v>9</v>
      </c>
      <c r="D16" s="51">
        <v>241204</v>
      </c>
      <c r="E16" s="51">
        <v>243132</v>
      </c>
      <c r="F16" s="51">
        <v>910576</v>
      </c>
      <c r="G16" s="51">
        <v>845411</v>
      </c>
      <c r="H16" s="51">
        <v>-65165</v>
      </c>
      <c r="I16" s="52">
        <f t="shared" si="0"/>
        <v>-7.1564592082374219</v>
      </c>
    </row>
    <row r="17" spans="1:9" x14ac:dyDescent="0.25">
      <c r="A17" s="67"/>
      <c r="B17" s="57" t="s">
        <v>10</v>
      </c>
      <c r="C17" s="50" t="s">
        <v>11</v>
      </c>
      <c r="D17" s="51">
        <v>471139</v>
      </c>
      <c r="E17" s="51">
        <v>303657</v>
      </c>
      <c r="F17" s="51">
        <v>1341059</v>
      </c>
      <c r="G17" s="51">
        <v>1076108</v>
      </c>
      <c r="H17" s="51">
        <v>-264951</v>
      </c>
      <c r="I17" s="52">
        <f t="shared" si="0"/>
        <v>-19.756848878386407</v>
      </c>
    </row>
    <row r="18" spans="1:9" x14ac:dyDescent="0.25">
      <c r="A18" s="58"/>
      <c r="B18" s="58"/>
      <c r="C18" s="54" t="s">
        <v>2</v>
      </c>
      <c r="D18" s="55">
        <v>1492164</v>
      </c>
      <c r="E18" s="55">
        <v>1160516</v>
      </c>
      <c r="F18" s="55">
        <v>4904237</v>
      </c>
      <c r="G18" s="55">
        <v>4347788</v>
      </c>
      <c r="H18" s="55">
        <v>-556449</v>
      </c>
      <c r="I18" s="56">
        <f t="shared" si="0"/>
        <v>-11.346290972479508</v>
      </c>
    </row>
    <row r="19" spans="1:9" x14ac:dyDescent="0.25">
      <c r="A19" s="59"/>
      <c r="B19" s="59"/>
      <c r="C19" s="60" t="s">
        <v>1</v>
      </c>
      <c r="D19" s="61">
        <f>+D13+D18</f>
        <v>39555601</v>
      </c>
      <c r="E19" s="61">
        <f t="shared" ref="E19:G19" si="1">+E13+E18</f>
        <v>42486536</v>
      </c>
      <c r="F19" s="61">
        <f t="shared" si="1"/>
        <v>152648278</v>
      </c>
      <c r="G19" s="61">
        <f t="shared" si="1"/>
        <v>160296118</v>
      </c>
      <c r="H19" s="61">
        <f t="shared" ref="H19" si="2">G19-F19</f>
        <v>7647840</v>
      </c>
      <c r="I19" s="62">
        <f t="shared" si="0"/>
        <v>5.0101056495376923</v>
      </c>
    </row>
    <row r="20" spans="1:9" x14ac:dyDescent="0.25">
      <c r="A20" s="58"/>
      <c r="B20" s="58"/>
      <c r="I20" s="63"/>
    </row>
    <row r="21" spans="1:9" x14ac:dyDescent="0.25">
      <c r="A21" s="64" t="s">
        <v>19</v>
      </c>
      <c r="B21" s="64" t="s">
        <v>20</v>
      </c>
      <c r="C21" s="50" t="s">
        <v>21</v>
      </c>
      <c r="D21" s="51">
        <v>7294973</v>
      </c>
      <c r="E21" s="51">
        <v>8026869</v>
      </c>
      <c r="F21" s="51">
        <v>27566954</v>
      </c>
      <c r="G21" s="51">
        <v>31362392</v>
      </c>
      <c r="H21" s="51">
        <v>3795438</v>
      </c>
      <c r="I21" s="52">
        <f t="shared" ref="I21:I31" si="3">((G21*100/F21)-100)</f>
        <v>13.768071728200368</v>
      </c>
    </row>
    <row r="22" spans="1:9" x14ac:dyDescent="0.25">
      <c r="A22" s="65"/>
      <c r="B22" s="67"/>
      <c r="C22" s="50" t="s">
        <v>22</v>
      </c>
      <c r="D22" s="51">
        <v>6651122</v>
      </c>
      <c r="E22" s="51">
        <v>7279345</v>
      </c>
      <c r="F22" s="51">
        <v>25087637</v>
      </c>
      <c r="G22" s="51">
        <v>28677337</v>
      </c>
      <c r="H22" s="51">
        <v>3589700</v>
      </c>
      <c r="I22" s="52">
        <f t="shared" si="3"/>
        <v>14.308641343941645</v>
      </c>
    </row>
    <row r="23" spans="1:9" x14ac:dyDescent="0.25">
      <c r="A23" s="65"/>
      <c r="B23" s="57" t="s">
        <v>23</v>
      </c>
      <c r="C23" s="50" t="s">
        <v>24</v>
      </c>
      <c r="D23" s="51">
        <v>3726811</v>
      </c>
      <c r="E23" s="51">
        <v>4084627</v>
      </c>
      <c r="F23" s="51">
        <v>14756114</v>
      </c>
      <c r="G23" s="51">
        <v>15007361</v>
      </c>
      <c r="H23" s="51">
        <v>251247</v>
      </c>
      <c r="I23" s="52">
        <f t="shared" si="3"/>
        <v>1.7026637229828907</v>
      </c>
    </row>
    <row r="24" spans="1:9" x14ac:dyDescent="0.25">
      <c r="A24" s="65"/>
      <c r="B24" s="64" t="s">
        <v>25</v>
      </c>
      <c r="C24" s="50" t="s">
        <v>26</v>
      </c>
      <c r="D24" s="51">
        <v>1103726.5</v>
      </c>
      <c r="E24" s="51">
        <v>1103977</v>
      </c>
      <c r="F24" s="51">
        <v>4248523.5</v>
      </c>
      <c r="G24" s="51">
        <v>4250232</v>
      </c>
      <c r="H24" s="51">
        <v>1708.5</v>
      </c>
      <c r="I24" s="52">
        <f t="shared" si="3"/>
        <v>4.0213970806561861E-2</v>
      </c>
    </row>
    <row r="25" spans="1:9" x14ac:dyDescent="0.25">
      <c r="A25" s="65"/>
      <c r="B25" s="65"/>
      <c r="C25" s="50" t="s">
        <v>21</v>
      </c>
      <c r="D25" s="51">
        <v>574663</v>
      </c>
      <c r="E25" s="51">
        <v>554966</v>
      </c>
      <c r="F25" s="51">
        <v>2147491.5</v>
      </c>
      <c r="G25" s="51">
        <v>2161894.5</v>
      </c>
      <c r="H25" s="51">
        <v>14403</v>
      </c>
      <c r="I25" s="52">
        <f t="shared" si="3"/>
        <v>0.67068949981873516</v>
      </c>
    </row>
    <row r="26" spans="1:9" x14ac:dyDescent="0.25">
      <c r="A26" s="65"/>
      <c r="B26" s="64" t="s">
        <v>27</v>
      </c>
      <c r="C26" s="50" t="s">
        <v>28</v>
      </c>
      <c r="D26" s="51">
        <v>1987036</v>
      </c>
      <c r="E26" s="51">
        <v>1792831</v>
      </c>
      <c r="F26" s="51">
        <v>5807641</v>
      </c>
      <c r="G26" s="51">
        <v>6155700</v>
      </c>
      <c r="H26" s="51">
        <v>348059</v>
      </c>
      <c r="I26" s="52">
        <f t="shared" si="3"/>
        <v>5.9931218200298559</v>
      </c>
    </row>
    <row r="27" spans="1:9" x14ac:dyDescent="0.25">
      <c r="A27" s="65"/>
      <c r="B27" s="67"/>
      <c r="C27" s="50" t="s">
        <v>29</v>
      </c>
      <c r="D27" s="51">
        <v>365959</v>
      </c>
      <c r="E27" s="51">
        <v>514685</v>
      </c>
      <c r="F27" s="51">
        <v>792524</v>
      </c>
      <c r="G27" s="51">
        <v>1105794</v>
      </c>
      <c r="H27" s="51">
        <v>313270</v>
      </c>
      <c r="I27" s="52">
        <f t="shared" si="3"/>
        <v>39.528140472717553</v>
      </c>
    </row>
    <row r="28" spans="1:9" x14ac:dyDescent="0.25">
      <c r="A28" s="65"/>
      <c r="B28" s="57" t="s">
        <v>30</v>
      </c>
      <c r="C28" s="50" t="s">
        <v>31</v>
      </c>
      <c r="D28" s="51">
        <v>286729</v>
      </c>
      <c r="E28" s="51">
        <v>250314</v>
      </c>
      <c r="F28" s="51">
        <v>936540</v>
      </c>
      <c r="G28" s="51">
        <v>1081915</v>
      </c>
      <c r="H28" s="51">
        <v>145375</v>
      </c>
      <c r="I28" s="52">
        <f t="shared" si="3"/>
        <v>15.522561769919065</v>
      </c>
    </row>
    <row r="29" spans="1:9" x14ac:dyDescent="0.25">
      <c r="A29" s="65"/>
      <c r="B29" s="64" t="s">
        <v>32</v>
      </c>
      <c r="C29" s="50" t="s">
        <v>33</v>
      </c>
      <c r="D29" s="51">
        <v>10587</v>
      </c>
      <c r="E29" s="51">
        <v>10580</v>
      </c>
      <c r="F29" s="51">
        <v>39761</v>
      </c>
      <c r="G29" s="51">
        <v>40159</v>
      </c>
      <c r="H29" s="51">
        <v>398</v>
      </c>
      <c r="I29" s="52">
        <f t="shared" si="3"/>
        <v>1.0009808606423434</v>
      </c>
    </row>
    <row r="30" spans="1:9" x14ac:dyDescent="0.25">
      <c r="A30" s="65"/>
      <c r="B30" s="65"/>
      <c r="C30" s="50" t="s">
        <v>34</v>
      </c>
      <c r="D30" s="51">
        <v>125625980</v>
      </c>
      <c r="E30" s="51">
        <v>137519835</v>
      </c>
      <c r="F30" s="51">
        <v>465054128</v>
      </c>
      <c r="G30" s="51">
        <v>511631594</v>
      </c>
      <c r="H30" s="51">
        <v>46577466</v>
      </c>
      <c r="I30" s="52">
        <f t="shared" si="3"/>
        <v>10.015493508316951</v>
      </c>
    </row>
    <row r="31" spans="1:9" x14ac:dyDescent="0.25">
      <c r="A31" s="66"/>
      <c r="B31" s="68"/>
      <c r="C31" s="50" t="s">
        <v>35</v>
      </c>
      <c r="D31" s="51">
        <v>355</v>
      </c>
      <c r="E31" s="51">
        <v>408</v>
      </c>
      <c r="F31" s="51">
        <v>697</v>
      </c>
      <c r="G31" s="51">
        <v>745</v>
      </c>
      <c r="H31" s="51">
        <v>48</v>
      </c>
      <c r="I31" s="52">
        <f t="shared" si="3"/>
        <v>6.8866571018651399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1297158</v>
      </c>
      <c r="C7" s="37">
        <v>1162374</v>
      </c>
      <c r="D7" s="37">
        <v>4664295</v>
      </c>
      <c r="E7" s="37">
        <v>4355026</v>
      </c>
      <c r="F7" s="10">
        <f>((E7*100)/D7)-100</f>
        <v>-6.6305626037804188</v>
      </c>
      <c r="G7" s="1"/>
      <c r="H7" s="1"/>
      <c r="I7" s="1"/>
    </row>
    <row r="8" spans="1:12" x14ac:dyDescent="0.25">
      <c r="A8" s="11" t="s">
        <v>42</v>
      </c>
      <c r="B8" s="38">
        <v>361269</v>
      </c>
      <c r="C8" s="38">
        <v>266200</v>
      </c>
      <c r="D8" s="38">
        <v>1549364</v>
      </c>
      <c r="E8" s="38">
        <v>1008510</v>
      </c>
      <c r="F8" s="13">
        <f t="shared" ref="F8:F35" si="0">((E8*100)/D8)-100</f>
        <v>-34.908130045618719</v>
      </c>
      <c r="G8" s="1"/>
      <c r="H8" s="1"/>
      <c r="I8" s="1"/>
    </row>
    <row r="9" spans="1:12" x14ac:dyDescent="0.25">
      <c r="A9" s="8" t="s">
        <v>43</v>
      </c>
      <c r="B9" s="37">
        <v>452366</v>
      </c>
      <c r="C9" s="37">
        <v>443400</v>
      </c>
      <c r="D9" s="37">
        <v>2049321</v>
      </c>
      <c r="E9" s="37">
        <v>1990834</v>
      </c>
      <c r="F9" s="10">
        <f t="shared" si="0"/>
        <v>-2.8539696806893602</v>
      </c>
      <c r="G9" s="1"/>
      <c r="H9" s="1"/>
      <c r="I9" s="1"/>
    </row>
    <row r="10" spans="1:12" x14ac:dyDescent="0.25">
      <c r="A10" s="11" t="s">
        <v>44</v>
      </c>
      <c r="B10" s="38">
        <v>441344</v>
      </c>
      <c r="C10" s="38">
        <v>389976</v>
      </c>
      <c r="D10" s="38">
        <v>1615602</v>
      </c>
      <c r="E10" s="38">
        <v>1659971</v>
      </c>
      <c r="F10" s="13">
        <f t="shared" si="0"/>
        <v>2.7462828097514063</v>
      </c>
      <c r="G10" s="1"/>
      <c r="H10" s="1"/>
      <c r="I10" s="1"/>
    </row>
    <row r="11" spans="1:12" x14ac:dyDescent="0.25">
      <c r="A11" s="8" t="s">
        <v>45</v>
      </c>
      <c r="B11" s="37">
        <v>6334368</v>
      </c>
      <c r="C11" s="37">
        <v>6891489</v>
      </c>
      <c r="D11" s="37">
        <v>24221953</v>
      </c>
      <c r="E11" s="37">
        <v>25430473</v>
      </c>
      <c r="F11" s="10">
        <f t="shared" si="0"/>
        <v>4.9893582074079603</v>
      </c>
      <c r="G11" s="1"/>
      <c r="H11" s="1"/>
      <c r="I11" s="1"/>
    </row>
    <row r="12" spans="1:12" x14ac:dyDescent="0.25">
      <c r="A12" s="11" t="s">
        <v>46</v>
      </c>
      <c r="B12" s="38">
        <v>569014</v>
      </c>
      <c r="C12" s="38">
        <v>444613</v>
      </c>
      <c r="D12" s="38">
        <v>2054145</v>
      </c>
      <c r="E12" s="38">
        <v>1786804</v>
      </c>
      <c r="F12" s="13">
        <f t="shared" si="0"/>
        <v>-13.014709282937673</v>
      </c>
      <c r="G12" s="1"/>
      <c r="H12" s="1"/>
      <c r="I12" s="1"/>
    </row>
    <row r="13" spans="1:12" x14ac:dyDescent="0.25">
      <c r="A13" s="8" t="s">
        <v>47</v>
      </c>
      <c r="B13" s="37">
        <v>1201542</v>
      </c>
      <c r="C13" s="37">
        <v>1318434</v>
      </c>
      <c r="D13" s="37">
        <v>4700279</v>
      </c>
      <c r="E13" s="37">
        <v>4404798</v>
      </c>
      <c r="F13" s="10">
        <f t="shared" si="0"/>
        <v>-6.2864566124691805</v>
      </c>
      <c r="G13" s="1"/>
      <c r="H13" s="1"/>
      <c r="I13" s="1"/>
    </row>
    <row r="14" spans="1:12" x14ac:dyDescent="0.25">
      <c r="A14" s="11" t="s">
        <v>48</v>
      </c>
      <c r="B14" s="38">
        <v>4088124</v>
      </c>
      <c r="C14" s="38">
        <v>4536775</v>
      </c>
      <c r="D14" s="38">
        <v>16368349</v>
      </c>
      <c r="E14" s="38">
        <v>17199956</v>
      </c>
      <c r="F14" s="13">
        <f t="shared" si="0"/>
        <v>5.0805795990786891</v>
      </c>
      <c r="G14" s="1"/>
      <c r="H14" s="1"/>
      <c r="I14" s="1"/>
    </row>
    <row r="15" spans="1:12" x14ac:dyDescent="0.25">
      <c r="A15" s="8" t="s">
        <v>49</v>
      </c>
      <c r="B15" s="37">
        <v>3386115</v>
      </c>
      <c r="C15" s="37">
        <v>3874591</v>
      </c>
      <c r="D15" s="37">
        <v>12508790</v>
      </c>
      <c r="E15" s="37">
        <v>13117152</v>
      </c>
      <c r="F15" s="10">
        <f t="shared" si="0"/>
        <v>4.8634760036742222</v>
      </c>
      <c r="G15" s="1"/>
      <c r="H15" s="1"/>
      <c r="I15" s="1"/>
    </row>
    <row r="16" spans="1:12" x14ac:dyDescent="0.25">
      <c r="A16" s="11" t="s">
        <v>50</v>
      </c>
      <c r="B16" s="38">
        <v>1798266</v>
      </c>
      <c r="C16" s="38">
        <v>2069624</v>
      </c>
      <c r="D16" s="38">
        <v>7321402</v>
      </c>
      <c r="E16" s="38">
        <v>9471831</v>
      </c>
      <c r="F16" s="13">
        <f t="shared" si="0"/>
        <v>29.371819768945898</v>
      </c>
      <c r="G16" s="1"/>
      <c r="H16" s="1"/>
      <c r="I16" s="1"/>
    </row>
    <row r="17" spans="1:9" x14ac:dyDescent="0.25">
      <c r="A17" s="8" t="s">
        <v>51</v>
      </c>
      <c r="B17" s="37">
        <v>1040281</v>
      </c>
      <c r="C17" s="37">
        <v>1481479</v>
      </c>
      <c r="D17" s="37">
        <v>4426338</v>
      </c>
      <c r="E17" s="37">
        <v>4941639</v>
      </c>
      <c r="F17" s="10">
        <f t="shared" si="0"/>
        <v>11.641700204548314</v>
      </c>
      <c r="G17" s="1"/>
      <c r="H17" s="1"/>
      <c r="I17" s="1"/>
    </row>
    <row r="18" spans="1:9" x14ac:dyDescent="0.25">
      <c r="A18" s="11" t="s">
        <v>52</v>
      </c>
      <c r="B18" s="38">
        <v>240820</v>
      </c>
      <c r="C18" s="38">
        <v>228468</v>
      </c>
      <c r="D18" s="38">
        <v>851779</v>
      </c>
      <c r="E18" s="38">
        <v>869139</v>
      </c>
      <c r="F18" s="13">
        <f t="shared" si="0"/>
        <v>2.0380873442524461</v>
      </c>
      <c r="G18" s="1"/>
      <c r="H18" s="1"/>
      <c r="I18" s="1"/>
    </row>
    <row r="19" spans="1:9" x14ac:dyDescent="0.25">
      <c r="A19" s="8" t="s">
        <v>53</v>
      </c>
      <c r="B19" s="37">
        <v>869571</v>
      </c>
      <c r="C19" s="37">
        <v>1090732</v>
      </c>
      <c r="D19" s="37">
        <v>3188744</v>
      </c>
      <c r="E19" s="37">
        <v>4210289</v>
      </c>
      <c r="F19" s="10">
        <f t="shared" si="0"/>
        <v>32.035967766619081</v>
      </c>
      <c r="G19" s="1"/>
      <c r="H19" s="1"/>
      <c r="I19" s="1"/>
    </row>
    <row r="20" spans="1:9" x14ac:dyDescent="0.25">
      <c r="A20" s="11" t="s">
        <v>54</v>
      </c>
      <c r="B20" s="38">
        <v>1985907</v>
      </c>
      <c r="C20" s="38">
        <v>1964701</v>
      </c>
      <c r="D20" s="38">
        <v>6218229</v>
      </c>
      <c r="E20" s="38">
        <v>6899167</v>
      </c>
      <c r="F20" s="13">
        <f t="shared" si="0"/>
        <v>10.950674219299415</v>
      </c>
      <c r="G20" s="1"/>
      <c r="H20" s="1"/>
      <c r="I20" s="1"/>
    </row>
    <row r="21" spans="1:9" x14ac:dyDescent="0.25">
      <c r="A21" s="8" t="s">
        <v>55</v>
      </c>
      <c r="B21" s="37">
        <v>1720135</v>
      </c>
      <c r="C21" s="37">
        <v>2632203</v>
      </c>
      <c r="D21" s="37">
        <v>6244346</v>
      </c>
      <c r="E21" s="37">
        <v>7152602</v>
      </c>
      <c r="F21" s="10">
        <f t="shared" si="0"/>
        <v>14.545254218776478</v>
      </c>
      <c r="G21" s="1"/>
      <c r="H21" s="1"/>
      <c r="I21" s="1"/>
    </row>
    <row r="22" spans="1:9" x14ac:dyDescent="0.25">
      <c r="A22" s="11" t="s">
        <v>56</v>
      </c>
      <c r="B22" s="38">
        <v>2282358</v>
      </c>
      <c r="C22" s="38">
        <v>2184081</v>
      </c>
      <c r="D22" s="38">
        <v>8717636</v>
      </c>
      <c r="E22" s="38">
        <v>8709777</v>
      </c>
      <c r="F22" s="13">
        <f t="shared" si="0"/>
        <v>-9.0150586695756374E-2</v>
      </c>
      <c r="G22" s="1"/>
      <c r="H22" s="1"/>
      <c r="I22" s="1"/>
    </row>
    <row r="23" spans="1:9" x14ac:dyDescent="0.25">
      <c r="A23" s="8" t="s">
        <v>57</v>
      </c>
      <c r="B23" s="37">
        <v>432598</v>
      </c>
      <c r="C23" s="37">
        <v>318247</v>
      </c>
      <c r="D23" s="37">
        <v>2036184</v>
      </c>
      <c r="E23" s="37">
        <v>1972987</v>
      </c>
      <c r="F23" s="10">
        <f t="shared" si="0"/>
        <v>-3.1036978976359677</v>
      </c>
      <c r="G23" s="1"/>
      <c r="H23" s="1"/>
      <c r="I23" s="1"/>
    </row>
    <row r="24" spans="1:9" x14ac:dyDescent="0.25">
      <c r="A24" s="11" t="s">
        <v>58</v>
      </c>
      <c r="B24" s="38">
        <v>131405</v>
      </c>
      <c r="C24" s="38">
        <v>161119</v>
      </c>
      <c r="D24" s="38">
        <v>531944</v>
      </c>
      <c r="E24" s="38">
        <v>512595</v>
      </c>
      <c r="F24" s="13">
        <f t="shared" si="0"/>
        <v>-3.6374129607627879</v>
      </c>
      <c r="G24" s="1"/>
      <c r="H24" s="1"/>
      <c r="I24" s="1"/>
    </row>
    <row r="25" spans="1:9" x14ac:dyDescent="0.25">
      <c r="A25" s="8" t="s">
        <v>59</v>
      </c>
      <c r="B25" s="37">
        <v>61407</v>
      </c>
      <c r="C25" s="37">
        <v>73214</v>
      </c>
      <c r="D25" s="37">
        <v>262461</v>
      </c>
      <c r="E25" s="37">
        <v>253516</v>
      </c>
      <c r="F25" s="10">
        <f t="shared" si="0"/>
        <v>-3.408125397678134</v>
      </c>
      <c r="G25" s="1"/>
      <c r="H25" s="1"/>
      <c r="I25" s="1"/>
    </row>
    <row r="26" spans="1:9" x14ac:dyDescent="0.25">
      <c r="A26" s="11" t="s">
        <v>60</v>
      </c>
      <c r="B26" s="38">
        <v>233798</v>
      </c>
      <c r="C26" s="38">
        <v>208682</v>
      </c>
      <c r="D26" s="38">
        <v>890096</v>
      </c>
      <c r="E26" s="38">
        <v>874566</v>
      </c>
      <c r="F26" s="13">
        <f t="shared" si="0"/>
        <v>-1.744755621865508</v>
      </c>
      <c r="G26" s="1"/>
      <c r="H26" s="1"/>
      <c r="I26" s="1"/>
    </row>
    <row r="27" spans="1:9" x14ac:dyDescent="0.25">
      <c r="A27" s="8" t="s">
        <v>61</v>
      </c>
      <c r="B27" s="37">
        <v>401133</v>
      </c>
      <c r="C27" s="37">
        <v>478397</v>
      </c>
      <c r="D27" s="37">
        <v>1557105</v>
      </c>
      <c r="E27" s="37">
        <v>1605961</v>
      </c>
      <c r="F27" s="10">
        <f t="shared" si="0"/>
        <v>3.1376175659316488</v>
      </c>
      <c r="G27" s="1"/>
      <c r="H27" s="1"/>
      <c r="I27" s="1"/>
    </row>
    <row r="28" spans="1:9" x14ac:dyDescent="0.25">
      <c r="A28" s="11" t="s">
        <v>62</v>
      </c>
      <c r="B28" s="38">
        <v>1657848</v>
      </c>
      <c r="C28" s="38">
        <v>1611220</v>
      </c>
      <c r="D28" s="38">
        <v>6350876</v>
      </c>
      <c r="E28" s="38">
        <v>6467245</v>
      </c>
      <c r="F28" s="13">
        <f t="shared" si="0"/>
        <v>1.8323299022056148</v>
      </c>
      <c r="G28" s="1"/>
      <c r="H28" s="1"/>
      <c r="I28" s="1"/>
    </row>
    <row r="29" spans="1:9" x14ac:dyDescent="0.25">
      <c r="A29" s="8" t="s">
        <v>63</v>
      </c>
      <c r="B29" s="37">
        <v>432949</v>
      </c>
      <c r="C29" s="37">
        <v>486643</v>
      </c>
      <c r="D29" s="37">
        <v>1799139</v>
      </c>
      <c r="E29" s="37">
        <v>1877635</v>
      </c>
      <c r="F29" s="10">
        <f t="shared" si="0"/>
        <v>4.3629758456684016</v>
      </c>
      <c r="G29" s="1"/>
      <c r="H29" s="1"/>
      <c r="I29" s="1"/>
    </row>
    <row r="30" spans="1:9" x14ac:dyDescent="0.25">
      <c r="A30" s="11" t="s">
        <v>64</v>
      </c>
      <c r="B30" s="38">
        <v>401044</v>
      </c>
      <c r="C30" s="38">
        <v>369263</v>
      </c>
      <c r="D30" s="38">
        <v>1617466</v>
      </c>
      <c r="E30" s="38">
        <v>1493081</v>
      </c>
      <c r="F30" s="13">
        <f t="shared" si="0"/>
        <v>-7.6901152790846936</v>
      </c>
      <c r="G30" s="1"/>
      <c r="H30" s="1"/>
      <c r="I30" s="1"/>
    </row>
    <row r="31" spans="1:9" x14ac:dyDescent="0.25">
      <c r="A31" s="8" t="s">
        <v>65</v>
      </c>
      <c r="B31" s="37">
        <v>2751877</v>
      </c>
      <c r="C31" s="37">
        <v>2546733</v>
      </c>
      <c r="D31" s="37">
        <v>11482300</v>
      </c>
      <c r="E31" s="37">
        <v>11499127</v>
      </c>
      <c r="F31" s="10">
        <f t="shared" si="0"/>
        <v>0.14654729453158666</v>
      </c>
      <c r="G31" s="1"/>
      <c r="H31" s="1"/>
      <c r="I31" s="1"/>
    </row>
    <row r="32" spans="1:9" x14ac:dyDescent="0.25">
      <c r="A32" s="11" t="s">
        <v>66</v>
      </c>
      <c r="B32" s="38">
        <v>4438745</v>
      </c>
      <c r="C32" s="38">
        <v>4702115</v>
      </c>
      <c r="D32" s="38">
        <v>17334027</v>
      </c>
      <c r="E32" s="38">
        <v>18515359</v>
      </c>
      <c r="F32" s="13">
        <f t="shared" si="0"/>
        <v>6.8151041878497125</v>
      </c>
      <c r="G32" s="1"/>
      <c r="H32" s="1"/>
      <c r="I32" s="1"/>
    </row>
    <row r="33" spans="1:9" x14ac:dyDescent="0.25">
      <c r="A33" s="8" t="s">
        <v>67</v>
      </c>
      <c r="B33" s="37">
        <v>431761</v>
      </c>
      <c r="C33" s="37">
        <v>434899</v>
      </c>
      <c r="D33" s="37">
        <v>1703985</v>
      </c>
      <c r="E33" s="37">
        <v>1694270</v>
      </c>
      <c r="F33" s="10">
        <f t="shared" si="0"/>
        <v>-0.57013412676754172</v>
      </c>
      <c r="G33" s="1"/>
      <c r="H33" s="1"/>
      <c r="I33" s="1"/>
    </row>
    <row r="34" spans="1:9" x14ac:dyDescent="0.25">
      <c r="A34" s="11" t="s">
        <v>68</v>
      </c>
      <c r="B34" s="38">
        <v>112398</v>
      </c>
      <c r="C34" s="38">
        <v>116864</v>
      </c>
      <c r="D34" s="38">
        <v>382123</v>
      </c>
      <c r="E34" s="38">
        <v>321808</v>
      </c>
      <c r="F34" s="13">
        <f t="shared" si="0"/>
        <v>-15.784184673521352</v>
      </c>
      <c r="G34" s="1"/>
      <c r="H34" s="1"/>
      <c r="I34" s="1"/>
    </row>
    <row r="35" spans="1:9" x14ac:dyDescent="0.25">
      <c r="A35" s="14" t="s">
        <v>69</v>
      </c>
      <c r="B35" s="15">
        <f>SUM(B7:B34)</f>
        <v>39555601</v>
      </c>
      <c r="C35" s="15">
        <f t="shared" ref="C35:E35" si="1">SUM(C7:C34)</f>
        <v>42486536</v>
      </c>
      <c r="D35" s="15">
        <f t="shared" si="1"/>
        <v>152648278</v>
      </c>
      <c r="E35" s="15">
        <f t="shared" si="1"/>
        <v>160296118</v>
      </c>
      <c r="F35" s="16">
        <f t="shared" si="0"/>
        <v>5.0101056495376923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4355026</v>
      </c>
      <c r="C38" s="41">
        <f>D7</f>
        <v>4664295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25430473</v>
      </c>
      <c r="G38" s="42">
        <f>LOOKUP(E38,$A$38:$A$65,$C$38:$C$65)</f>
        <v>24221953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1008510</v>
      </c>
      <c r="C39" s="41">
        <f t="shared" ref="C39:C65" si="5">D8</f>
        <v>1549364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18515359</v>
      </c>
      <c r="G39" s="42">
        <f t="shared" ref="G39:G65" si="8">LOOKUP(E39,$A$38:$A$65,$C$38:$C$65)</f>
        <v>17334027</v>
      </c>
    </row>
    <row r="40" spans="1:9" x14ac:dyDescent="0.25">
      <c r="A40" s="42" t="str">
        <f t="shared" si="3"/>
        <v>ALMERIA</v>
      </c>
      <c r="B40" s="41">
        <f t="shared" si="4"/>
        <v>1990834</v>
      </c>
      <c r="C40" s="41">
        <f t="shared" si="5"/>
        <v>2049321</v>
      </c>
      <c r="D40" s="41">
        <f t="shared" si="6"/>
        <v>15</v>
      </c>
      <c r="E40" s="42" t="str">
        <f t="shared" si="2"/>
        <v>BARCELONA</v>
      </c>
      <c r="F40" s="42">
        <f t="shared" si="7"/>
        <v>17199956</v>
      </c>
      <c r="G40" s="42">
        <f t="shared" si="8"/>
        <v>16368349</v>
      </c>
    </row>
    <row r="41" spans="1:9" x14ac:dyDescent="0.25">
      <c r="A41" s="42" t="str">
        <f t="shared" si="3"/>
        <v>AVILES</v>
      </c>
      <c r="B41" s="41">
        <f t="shared" si="4"/>
        <v>1659971</v>
      </c>
      <c r="C41" s="41">
        <f t="shared" si="5"/>
        <v>1615602</v>
      </c>
      <c r="D41" s="41">
        <f t="shared" si="6"/>
        <v>20</v>
      </c>
      <c r="E41" s="42" t="str">
        <f t="shared" si="2"/>
        <v>BILBAO</v>
      </c>
      <c r="F41" s="42">
        <f t="shared" si="7"/>
        <v>13117152</v>
      </c>
      <c r="G41" s="42">
        <f t="shared" si="8"/>
        <v>12508790</v>
      </c>
    </row>
    <row r="42" spans="1:9" x14ac:dyDescent="0.25">
      <c r="A42" s="42" t="str">
        <f t="shared" si="3"/>
        <v>BAHIA DE ALGECIRAS</v>
      </c>
      <c r="B42" s="41">
        <f t="shared" si="4"/>
        <v>25430473</v>
      </c>
      <c r="C42" s="41">
        <f t="shared" si="5"/>
        <v>24221953</v>
      </c>
      <c r="D42" s="41">
        <f t="shared" si="6"/>
        <v>1</v>
      </c>
      <c r="E42" s="42" t="str">
        <f t="shared" si="2"/>
        <v>TARRAGONA</v>
      </c>
      <c r="F42" s="42">
        <f t="shared" si="7"/>
        <v>11499127</v>
      </c>
      <c r="G42" s="42">
        <f t="shared" si="8"/>
        <v>11482300</v>
      </c>
    </row>
    <row r="43" spans="1:9" x14ac:dyDescent="0.25">
      <c r="A43" s="42" t="str">
        <f t="shared" si="3"/>
        <v>BAHIA DE CADIZ</v>
      </c>
      <c r="B43" s="41">
        <f t="shared" si="4"/>
        <v>1786804</v>
      </c>
      <c r="C43" s="41">
        <f t="shared" si="5"/>
        <v>2054145</v>
      </c>
      <c r="D43" s="41">
        <f t="shared" si="6"/>
        <v>18</v>
      </c>
      <c r="E43" s="42" t="str">
        <f t="shared" si="2"/>
        <v>CARTAGENA</v>
      </c>
      <c r="F43" s="42">
        <f t="shared" si="7"/>
        <v>9471831</v>
      </c>
      <c r="G43" s="42">
        <f t="shared" si="8"/>
        <v>7321402</v>
      </c>
    </row>
    <row r="44" spans="1:9" x14ac:dyDescent="0.25">
      <c r="A44" s="42" t="str">
        <f t="shared" si="3"/>
        <v>BALEARES</v>
      </c>
      <c r="B44" s="41">
        <f t="shared" si="4"/>
        <v>4404798</v>
      </c>
      <c r="C44" s="41">
        <f t="shared" si="5"/>
        <v>4700279</v>
      </c>
      <c r="D44" s="41">
        <f t="shared" si="6"/>
        <v>12</v>
      </c>
      <c r="E44" s="42" t="str">
        <f t="shared" si="2"/>
        <v>LAS PALMAS</v>
      </c>
      <c r="F44" s="42">
        <f t="shared" si="7"/>
        <v>8709777</v>
      </c>
      <c r="G44" s="42">
        <f t="shared" si="8"/>
        <v>8717636</v>
      </c>
    </row>
    <row r="45" spans="1:9" x14ac:dyDescent="0.25">
      <c r="A45" s="42" t="str">
        <f t="shared" si="3"/>
        <v>BARCELONA</v>
      </c>
      <c r="B45" s="41">
        <f t="shared" si="4"/>
        <v>17199956</v>
      </c>
      <c r="C45" s="41">
        <f t="shared" si="5"/>
        <v>16368349</v>
      </c>
      <c r="D45" s="41">
        <f t="shared" si="6"/>
        <v>3</v>
      </c>
      <c r="E45" s="42" t="str">
        <f t="shared" si="2"/>
        <v>HUELVA</v>
      </c>
      <c r="F45" s="42">
        <f t="shared" si="7"/>
        <v>7152602</v>
      </c>
      <c r="G45" s="42">
        <f t="shared" si="8"/>
        <v>6244346</v>
      </c>
    </row>
    <row r="46" spans="1:9" x14ac:dyDescent="0.25">
      <c r="A46" s="42" t="str">
        <f t="shared" si="3"/>
        <v>BILBAO</v>
      </c>
      <c r="B46" s="41">
        <f t="shared" si="4"/>
        <v>13117152</v>
      </c>
      <c r="C46" s="41">
        <f t="shared" si="5"/>
        <v>12508790</v>
      </c>
      <c r="D46" s="41">
        <f t="shared" si="6"/>
        <v>4</v>
      </c>
      <c r="E46" s="42" t="str">
        <f t="shared" si="2"/>
        <v>GIJON</v>
      </c>
      <c r="F46" s="42">
        <f t="shared" si="7"/>
        <v>6899167</v>
      </c>
      <c r="G46" s="42">
        <f t="shared" si="8"/>
        <v>6218229</v>
      </c>
    </row>
    <row r="47" spans="1:9" x14ac:dyDescent="0.25">
      <c r="A47" s="42" t="str">
        <f t="shared" si="3"/>
        <v>CARTAGENA</v>
      </c>
      <c r="B47" s="41">
        <f t="shared" si="4"/>
        <v>9471831</v>
      </c>
      <c r="C47" s="41">
        <f t="shared" si="5"/>
        <v>7321402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6467245</v>
      </c>
      <c r="G47" s="42">
        <f t="shared" si="8"/>
        <v>6350876</v>
      </c>
    </row>
    <row r="48" spans="1:9" x14ac:dyDescent="0.25">
      <c r="A48" s="42" t="str">
        <f t="shared" si="3"/>
        <v>CASTELLON</v>
      </c>
      <c r="B48" s="41">
        <f t="shared" si="4"/>
        <v>4941639</v>
      </c>
      <c r="C48" s="41">
        <f t="shared" si="5"/>
        <v>4426338</v>
      </c>
      <c r="D48" s="41">
        <f t="shared" si="6"/>
        <v>11</v>
      </c>
      <c r="E48" s="42" t="str">
        <f t="shared" si="2"/>
        <v>CASTELLON</v>
      </c>
      <c r="F48" s="42">
        <f t="shared" si="7"/>
        <v>4941639</v>
      </c>
      <c r="G48" s="42">
        <f t="shared" si="8"/>
        <v>4426338</v>
      </c>
    </row>
    <row r="49" spans="1:7" x14ac:dyDescent="0.25">
      <c r="A49" s="42" t="str">
        <f t="shared" si="3"/>
        <v>CEUTA</v>
      </c>
      <c r="B49" s="41">
        <f t="shared" si="4"/>
        <v>869139</v>
      </c>
      <c r="C49" s="41">
        <f t="shared" si="5"/>
        <v>851779</v>
      </c>
      <c r="D49" s="41">
        <f t="shared" si="6"/>
        <v>25</v>
      </c>
      <c r="E49" s="42" t="str">
        <f t="shared" si="2"/>
        <v>BALEARES</v>
      </c>
      <c r="F49" s="42">
        <f t="shared" si="7"/>
        <v>4404798</v>
      </c>
      <c r="G49" s="42">
        <f t="shared" si="8"/>
        <v>4700279</v>
      </c>
    </row>
    <row r="50" spans="1:7" x14ac:dyDescent="0.25">
      <c r="A50" s="42" t="str">
        <f t="shared" si="3"/>
        <v>FERROL-SAN CIBRAO</v>
      </c>
      <c r="B50" s="41">
        <f t="shared" si="4"/>
        <v>4210289</v>
      </c>
      <c r="C50" s="41">
        <f t="shared" si="5"/>
        <v>3188744</v>
      </c>
      <c r="D50" s="41">
        <f t="shared" si="6"/>
        <v>14</v>
      </c>
      <c r="E50" s="42" t="str">
        <f t="shared" si="2"/>
        <v>A CORUÑA</v>
      </c>
      <c r="F50" s="42">
        <f t="shared" si="7"/>
        <v>4355026</v>
      </c>
      <c r="G50" s="42">
        <f t="shared" si="8"/>
        <v>4664295</v>
      </c>
    </row>
    <row r="51" spans="1:7" x14ac:dyDescent="0.25">
      <c r="A51" s="42" t="str">
        <f t="shared" si="3"/>
        <v>GIJON</v>
      </c>
      <c r="B51" s="41">
        <f t="shared" si="4"/>
        <v>6899167</v>
      </c>
      <c r="C51" s="41">
        <f t="shared" si="5"/>
        <v>6218229</v>
      </c>
      <c r="D51" s="41">
        <f t="shared" si="6"/>
        <v>9</v>
      </c>
      <c r="E51" s="42" t="str">
        <f t="shared" si="2"/>
        <v>FERROL-SAN CIBRAO</v>
      </c>
      <c r="F51" s="42">
        <f t="shared" si="7"/>
        <v>4210289</v>
      </c>
      <c r="G51" s="42">
        <f t="shared" si="8"/>
        <v>3188744</v>
      </c>
    </row>
    <row r="52" spans="1:7" x14ac:dyDescent="0.25">
      <c r="A52" s="42" t="str">
        <f t="shared" si="3"/>
        <v>HUELVA</v>
      </c>
      <c r="B52" s="41">
        <f t="shared" si="4"/>
        <v>7152602</v>
      </c>
      <c r="C52" s="41">
        <f t="shared" si="5"/>
        <v>6244346</v>
      </c>
      <c r="D52" s="41">
        <f t="shared" si="6"/>
        <v>8</v>
      </c>
      <c r="E52" s="42" t="str">
        <f t="shared" si="2"/>
        <v>ALMERIA</v>
      </c>
      <c r="F52" s="42">
        <f t="shared" si="7"/>
        <v>1990834</v>
      </c>
      <c r="G52" s="42">
        <f t="shared" si="8"/>
        <v>2049321</v>
      </c>
    </row>
    <row r="53" spans="1:7" x14ac:dyDescent="0.25">
      <c r="A53" s="42" t="str">
        <f t="shared" si="3"/>
        <v>LAS PALMAS</v>
      </c>
      <c r="B53" s="41">
        <f t="shared" si="4"/>
        <v>8709777</v>
      </c>
      <c r="C53" s="41">
        <f t="shared" si="5"/>
        <v>8717636</v>
      </c>
      <c r="D53" s="41">
        <f t="shared" si="6"/>
        <v>7</v>
      </c>
      <c r="E53" s="42" t="str">
        <f t="shared" si="2"/>
        <v>MALAGA</v>
      </c>
      <c r="F53" s="42">
        <f t="shared" si="7"/>
        <v>1972987</v>
      </c>
      <c r="G53" s="42">
        <f t="shared" si="8"/>
        <v>2036184</v>
      </c>
    </row>
    <row r="54" spans="1:7" x14ac:dyDescent="0.25">
      <c r="A54" s="42" t="str">
        <f t="shared" si="3"/>
        <v>MALAGA</v>
      </c>
      <c r="B54" s="41">
        <f t="shared" si="4"/>
        <v>1972987</v>
      </c>
      <c r="C54" s="41">
        <f t="shared" si="5"/>
        <v>2036184</v>
      </c>
      <c r="D54" s="41">
        <f t="shared" si="6"/>
        <v>16</v>
      </c>
      <c r="E54" s="42" t="str">
        <f t="shared" si="2"/>
        <v>SANTANDER</v>
      </c>
      <c r="F54" s="42">
        <f t="shared" si="7"/>
        <v>1877635</v>
      </c>
      <c r="G54" s="42">
        <f t="shared" si="8"/>
        <v>1799139</v>
      </c>
    </row>
    <row r="55" spans="1:7" x14ac:dyDescent="0.25">
      <c r="A55" s="42" t="str">
        <f t="shared" si="3"/>
        <v>MARIN Y RIA DE PONTEVEDRA</v>
      </c>
      <c r="B55" s="41">
        <f t="shared" si="4"/>
        <v>512595</v>
      </c>
      <c r="C55" s="41">
        <f t="shared" si="5"/>
        <v>531944</v>
      </c>
      <c r="D55" s="41">
        <f t="shared" si="6"/>
        <v>26</v>
      </c>
      <c r="E55" s="42" t="str">
        <f t="shared" si="2"/>
        <v>BAHIA DE CADIZ</v>
      </c>
      <c r="F55" s="42">
        <f t="shared" si="7"/>
        <v>1786804</v>
      </c>
      <c r="G55" s="42">
        <f t="shared" si="8"/>
        <v>2054145</v>
      </c>
    </row>
    <row r="56" spans="1:7" x14ac:dyDescent="0.25">
      <c r="A56" s="42" t="str">
        <f t="shared" si="3"/>
        <v>MELILLA</v>
      </c>
      <c r="B56" s="41">
        <f t="shared" si="4"/>
        <v>253516</v>
      </c>
      <c r="C56" s="41">
        <f t="shared" si="5"/>
        <v>262461</v>
      </c>
      <c r="D56" s="41">
        <f t="shared" si="6"/>
        <v>28</v>
      </c>
      <c r="E56" s="42" t="str">
        <f t="shared" si="2"/>
        <v>VIGO</v>
      </c>
      <c r="F56" s="42">
        <f t="shared" si="7"/>
        <v>1694270</v>
      </c>
      <c r="G56" s="42">
        <f t="shared" si="8"/>
        <v>1703985</v>
      </c>
    </row>
    <row r="57" spans="1:7" x14ac:dyDescent="0.25">
      <c r="A57" s="42" t="str">
        <f t="shared" si="3"/>
        <v>MOTRIL</v>
      </c>
      <c r="B57" s="41">
        <f t="shared" si="4"/>
        <v>874566</v>
      </c>
      <c r="C57" s="41">
        <f t="shared" si="5"/>
        <v>890096</v>
      </c>
      <c r="D57" s="41">
        <f t="shared" si="6"/>
        <v>24</v>
      </c>
      <c r="E57" s="42" t="str">
        <f t="shared" si="2"/>
        <v>AVILES</v>
      </c>
      <c r="F57" s="42">
        <f t="shared" si="7"/>
        <v>1659971</v>
      </c>
      <c r="G57" s="42">
        <f t="shared" si="8"/>
        <v>1615602</v>
      </c>
    </row>
    <row r="58" spans="1:7" x14ac:dyDescent="0.25">
      <c r="A58" s="42" t="str">
        <f t="shared" si="3"/>
        <v>PASAIA</v>
      </c>
      <c r="B58" s="41">
        <f t="shared" si="4"/>
        <v>1605961</v>
      </c>
      <c r="C58" s="41">
        <f t="shared" si="5"/>
        <v>1557105</v>
      </c>
      <c r="D58" s="41">
        <f t="shared" si="6"/>
        <v>21</v>
      </c>
      <c r="E58" s="42" t="str">
        <f t="shared" si="2"/>
        <v>PASAIA</v>
      </c>
      <c r="F58" s="42">
        <f t="shared" si="7"/>
        <v>1605961</v>
      </c>
      <c r="G58" s="42">
        <f t="shared" si="8"/>
        <v>1557105</v>
      </c>
    </row>
    <row r="59" spans="1:7" x14ac:dyDescent="0.25">
      <c r="A59" s="42" t="str">
        <f t="shared" si="3"/>
        <v>SANTA CRUZ DE TENERIFE</v>
      </c>
      <c r="B59" s="41">
        <f t="shared" si="4"/>
        <v>6467245</v>
      </c>
      <c r="C59" s="41">
        <f t="shared" si="5"/>
        <v>6350876</v>
      </c>
      <c r="D59" s="41">
        <f t="shared" si="6"/>
        <v>10</v>
      </c>
      <c r="E59" s="42" t="str">
        <f t="shared" si="2"/>
        <v>SEVILLA</v>
      </c>
      <c r="F59" s="42">
        <f t="shared" si="7"/>
        <v>1493081</v>
      </c>
      <c r="G59" s="42">
        <f t="shared" si="8"/>
        <v>1617466</v>
      </c>
    </row>
    <row r="60" spans="1:7" x14ac:dyDescent="0.25">
      <c r="A60" s="42" t="str">
        <f t="shared" si="3"/>
        <v>SANTANDER</v>
      </c>
      <c r="B60" s="41">
        <f t="shared" si="4"/>
        <v>1877635</v>
      </c>
      <c r="C60" s="41">
        <f t="shared" si="5"/>
        <v>1799139</v>
      </c>
      <c r="D60" s="41">
        <f t="shared" si="6"/>
        <v>17</v>
      </c>
      <c r="E60" s="42" t="str">
        <f t="shared" si="2"/>
        <v>ALICANTE</v>
      </c>
      <c r="F60" s="42">
        <f t="shared" si="7"/>
        <v>1008510</v>
      </c>
      <c r="G60" s="42">
        <f t="shared" si="8"/>
        <v>1549364</v>
      </c>
    </row>
    <row r="61" spans="1:7" x14ac:dyDescent="0.25">
      <c r="A61" s="42" t="str">
        <f t="shared" si="3"/>
        <v>SEVILLA</v>
      </c>
      <c r="B61" s="41">
        <f t="shared" si="4"/>
        <v>1493081</v>
      </c>
      <c r="C61" s="41">
        <f t="shared" si="5"/>
        <v>1617466</v>
      </c>
      <c r="D61" s="41">
        <f t="shared" si="6"/>
        <v>22</v>
      </c>
      <c r="E61" s="42" t="str">
        <f t="shared" si="2"/>
        <v>MOTRIL</v>
      </c>
      <c r="F61" s="42">
        <f t="shared" si="7"/>
        <v>874566</v>
      </c>
      <c r="G61" s="42">
        <f t="shared" si="8"/>
        <v>890096</v>
      </c>
    </row>
    <row r="62" spans="1:7" x14ac:dyDescent="0.25">
      <c r="A62" s="42" t="str">
        <f t="shared" si="3"/>
        <v>TARRAGONA</v>
      </c>
      <c r="B62" s="41">
        <f t="shared" si="4"/>
        <v>11499127</v>
      </c>
      <c r="C62" s="41">
        <f t="shared" si="5"/>
        <v>11482300</v>
      </c>
      <c r="D62" s="41">
        <f t="shared" si="6"/>
        <v>5</v>
      </c>
      <c r="E62" s="42" t="str">
        <f t="shared" si="2"/>
        <v>CEUTA</v>
      </c>
      <c r="F62" s="42">
        <f t="shared" si="7"/>
        <v>869139</v>
      </c>
      <c r="G62" s="42">
        <f t="shared" si="8"/>
        <v>851779</v>
      </c>
    </row>
    <row r="63" spans="1:7" x14ac:dyDescent="0.25">
      <c r="A63" s="42" t="str">
        <f t="shared" si="3"/>
        <v>VALENCIA</v>
      </c>
      <c r="B63" s="41">
        <f t="shared" si="4"/>
        <v>18515359</v>
      </c>
      <c r="C63" s="41">
        <f t="shared" si="5"/>
        <v>17334027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512595</v>
      </c>
      <c r="G63" s="42">
        <f t="shared" si="8"/>
        <v>531944</v>
      </c>
    </row>
    <row r="64" spans="1:7" x14ac:dyDescent="0.25">
      <c r="A64" s="42" t="str">
        <f t="shared" si="3"/>
        <v>VIGO</v>
      </c>
      <c r="B64" s="41">
        <f t="shared" si="4"/>
        <v>1694270</v>
      </c>
      <c r="C64" s="41">
        <f t="shared" si="5"/>
        <v>1703985</v>
      </c>
      <c r="D64" s="41">
        <f t="shared" si="6"/>
        <v>19</v>
      </c>
      <c r="E64" s="42" t="str">
        <f t="shared" si="2"/>
        <v>VILAGARCIA</v>
      </c>
      <c r="F64" s="42">
        <f t="shared" si="7"/>
        <v>321808</v>
      </c>
      <c r="G64" s="42">
        <f t="shared" si="8"/>
        <v>382123</v>
      </c>
    </row>
    <row r="65" spans="1:7" x14ac:dyDescent="0.25">
      <c r="A65" s="42" t="str">
        <f t="shared" si="3"/>
        <v>VILAGARCIA</v>
      </c>
      <c r="B65" s="41">
        <f t="shared" si="4"/>
        <v>321808</v>
      </c>
      <c r="C65" s="41">
        <f t="shared" si="5"/>
        <v>382123</v>
      </c>
      <c r="D65" s="41">
        <f t="shared" si="6"/>
        <v>27</v>
      </c>
      <c r="E65" s="42" t="str">
        <f t="shared" si="2"/>
        <v>MELILLA</v>
      </c>
      <c r="F65" s="42">
        <f t="shared" si="7"/>
        <v>253516</v>
      </c>
      <c r="G65" s="42">
        <f t="shared" si="8"/>
        <v>262461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1264660</v>
      </c>
      <c r="C7" s="37">
        <v>1130706</v>
      </c>
      <c r="D7" s="37">
        <v>4527772</v>
      </c>
      <c r="E7" s="37">
        <v>4225157</v>
      </c>
      <c r="F7" s="10">
        <f>((E7*100)/D7)-100</f>
        <v>-6.6835300010689593</v>
      </c>
      <c r="G7" s="1"/>
      <c r="H7" s="1"/>
      <c r="I7" s="1"/>
    </row>
    <row r="8" spans="1:12" x14ac:dyDescent="0.25">
      <c r="A8" s="11" t="s">
        <v>42</v>
      </c>
      <c r="B8" s="38">
        <v>356979</v>
      </c>
      <c r="C8" s="38">
        <v>262650</v>
      </c>
      <c r="D8" s="38">
        <v>1531192</v>
      </c>
      <c r="E8" s="38">
        <v>997626</v>
      </c>
      <c r="F8" s="13">
        <f t="shared" ref="F8:F35" si="0">((E8*100)/D8)-100</f>
        <v>-34.84644642866472</v>
      </c>
      <c r="G8" s="1"/>
      <c r="H8" s="1"/>
      <c r="I8" s="1"/>
    </row>
    <row r="9" spans="1:12" x14ac:dyDescent="0.25">
      <c r="A9" s="8" t="s">
        <v>43</v>
      </c>
      <c r="B9" s="37">
        <v>443744</v>
      </c>
      <c r="C9" s="37">
        <v>433295</v>
      </c>
      <c r="D9" s="37">
        <v>2015070</v>
      </c>
      <c r="E9" s="37">
        <v>1955393</v>
      </c>
      <c r="F9" s="10">
        <f t="shared" si="0"/>
        <v>-2.9615348350181421</v>
      </c>
      <c r="G9" s="1"/>
      <c r="H9" s="1"/>
      <c r="I9" s="1"/>
    </row>
    <row r="10" spans="1:12" x14ac:dyDescent="0.25">
      <c r="A10" s="11" t="s">
        <v>44</v>
      </c>
      <c r="B10" s="38">
        <v>435548</v>
      </c>
      <c r="C10" s="38">
        <v>384147</v>
      </c>
      <c r="D10" s="38">
        <v>1596330</v>
      </c>
      <c r="E10" s="38">
        <v>1637751</v>
      </c>
      <c r="F10" s="13">
        <f t="shared" si="0"/>
        <v>2.5947642404765929</v>
      </c>
      <c r="G10" s="1"/>
      <c r="H10" s="1"/>
      <c r="I10" s="1"/>
    </row>
    <row r="11" spans="1:12" x14ac:dyDescent="0.25">
      <c r="A11" s="8" t="s">
        <v>45</v>
      </c>
      <c r="B11" s="37">
        <v>5867504</v>
      </c>
      <c r="C11" s="37">
        <v>6492115</v>
      </c>
      <c r="D11" s="37">
        <v>22343170</v>
      </c>
      <c r="E11" s="37">
        <v>23909564</v>
      </c>
      <c r="F11" s="10">
        <f t="shared" si="0"/>
        <v>7.0106166671962882</v>
      </c>
      <c r="G11" s="1"/>
      <c r="H11" s="1"/>
      <c r="I11" s="1"/>
    </row>
    <row r="12" spans="1:12" x14ac:dyDescent="0.25">
      <c r="A12" s="11" t="s">
        <v>46</v>
      </c>
      <c r="B12" s="38">
        <v>560874</v>
      </c>
      <c r="C12" s="38">
        <v>434207</v>
      </c>
      <c r="D12" s="38">
        <v>2025028</v>
      </c>
      <c r="E12" s="38">
        <v>1759743</v>
      </c>
      <c r="F12" s="13">
        <f t="shared" si="0"/>
        <v>-13.100312687034446</v>
      </c>
      <c r="G12" s="1"/>
      <c r="H12" s="1"/>
      <c r="I12" s="1"/>
    </row>
    <row r="13" spans="1:12" x14ac:dyDescent="0.25">
      <c r="A13" s="8" t="s">
        <v>47</v>
      </c>
      <c r="B13" s="37">
        <v>1187599</v>
      </c>
      <c r="C13" s="37">
        <v>1303663</v>
      </c>
      <c r="D13" s="37">
        <v>4672286</v>
      </c>
      <c r="E13" s="37">
        <v>4381109</v>
      </c>
      <c r="F13" s="10">
        <f t="shared" si="0"/>
        <v>-6.2320029210540611</v>
      </c>
      <c r="G13" s="1"/>
      <c r="H13" s="1"/>
      <c r="I13" s="1"/>
    </row>
    <row r="14" spans="1:12" x14ac:dyDescent="0.25">
      <c r="A14" s="11" t="s">
        <v>48</v>
      </c>
      <c r="B14" s="38">
        <v>3985856</v>
      </c>
      <c r="C14" s="38">
        <v>4430146</v>
      </c>
      <c r="D14" s="38">
        <v>16015356</v>
      </c>
      <c r="E14" s="38">
        <v>16859049</v>
      </c>
      <c r="F14" s="13">
        <f t="shared" si="0"/>
        <v>5.2680252627540654</v>
      </c>
      <c r="G14" s="1"/>
      <c r="H14" s="1"/>
      <c r="I14" s="1"/>
    </row>
    <row r="15" spans="1:12" x14ac:dyDescent="0.25">
      <c r="A15" s="8" t="s">
        <v>49</v>
      </c>
      <c r="B15" s="37">
        <v>3129975</v>
      </c>
      <c r="C15" s="37">
        <v>3773106</v>
      </c>
      <c r="D15" s="37">
        <v>12043893</v>
      </c>
      <c r="E15" s="37">
        <v>12758128</v>
      </c>
      <c r="F15" s="10">
        <f t="shared" si="0"/>
        <v>5.9302668995813832</v>
      </c>
      <c r="G15" s="1"/>
      <c r="H15" s="1"/>
      <c r="I15" s="1"/>
    </row>
    <row r="16" spans="1:12" x14ac:dyDescent="0.25">
      <c r="A16" s="11" t="s">
        <v>50</v>
      </c>
      <c r="B16" s="38">
        <v>1792304</v>
      </c>
      <c r="C16" s="38">
        <v>2060831</v>
      </c>
      <c r="D16" s="38">
        <v>7293178</v>
      </c>
      <c r="E16" s="38">
        <v>9439955</v>
      </c>
      <c r="F16" s="13">
        <f t="shared" si="0"/>
        <v>29.435412107040293</v>
      </c>
      <c r="G16" s="1"/>
      <c r="H16" s="1"/>
      <c r="I16" s="1"/>
    </row>
    <row r="17" spans="1:9" x14ac:dyDescent="0.25">
      <c r="A17" s="8" t="s">
        <v>51</v>
      </c>
      <c r="B17" s="37">
        <v>1034202</v>
      </c>
      <c r="C17" s="37">
        <v>1475095</v>
      </c>
      <c r="D17" s="37">
        <v>4406719</v>
      </c>
      <c r="E17" s="37">
        <v>4921564</v>
      </c>
      <c r="F17" s="10">
        <f t="shared" si="0"/>
        <v>11.683181977339601</v>
      </c>
      <c r="G17" s="1"/>
      <c r="H17" s="1"/>
      <c r="I17" s="1"/>
    </row>
    <row r="18" spans="1:9" x14ac:dyDescent="0.25">
      <c r="A18" s="11" t="s">
        <v>52</v>
      </c>
      <c r="B18" s="38">
        <v>192520</v>
      </c>
      <c r="C18" s="38">
        <v>172833</v>
      </c>
      <c r="D18" s="38">
        <v>668856</v>
      </c>
      <c r="E18" s="38">
        <v>677465</v>
      </c>
      <c r="F18" s="13">
        <f t="shared" si="0"/>
        <v>1.2871230877797331</v>
      </c>
      <c r="G18" s="1"/>
      <c r="H18" s="1"/>
      <c r="I18" s="1"/>
    </row>
    <row r="19" spans="1:9" x14ac:dyDescent="0.25">
      <c r="A19" s="8" t="s">
        <v>53</v>
      </c>
      <c r="B19" s="37">
        <v>865414</v>
      </c>
      <c r="C19" s="37">
        <v>1087332</v>
      </c>
      <c r="D19" s="37">
        <v>3180470</v>
      </c>
      <c r="E19" s="37">
        <v>4199746</v>
      </c>
      <c r="F19" s="10">
        <f t="shared" si="0"/>
        <v>32.047967753193717</v>
      </c>
      <c r="G19" s="1"/>
      <c r="H19" s="1"/>
      <c r="I19" s="1"/>
    </row>
    <row r="20" spans="1:9" x14ac:dyDescent="0.25">
      <c r="A20" s="11" t="s">
        <v>54</v>
      </c>
      <c r="B20" s="38">
        <v>1966841</v>
      </c>
      <c r="C20" s="38">
        <v>1952393</v>
      </c>
      <c r="D20" s="38">
        <v>6130694</v>
      </c>
      <c r="E20" s="38">
        <v>6866688</v>
      </c>
      <c r="F20" s="13">
        <f t="shared" si="0"/>
        <v>12.005068267964447</v>
      </c>
      <c r="G20" s="1"/>
      <c r="H20" s="1"/>
      <c r="I20" s="1"/>
    </row>
    <row r="21" spans="1:9" x14ac:dyDescent="0.25">
      <c r="A21" s="8" t="s">
        <v>55</v>
      </c>
      <c r="B21" s="37">
        <v>1713695</v>
      </c>
      <c r="C21" s="37">
        <v>2627699</v>
      </c>
      <c r="D21" s="37">
        <v>6207207</v>
      </c>
      <c r="E21" s="37">
        <v>7132189</v>
      </c>
      <c r="F21" s="10">
        <f t="shared" si="0"/>
        <v>14.901742442293283</v>
      </c>
      <c r="G21" s="1"/>
      <c r="H21" s="1"/>
      <c r="I21" s="1"/>
    </row>
    <row r="22" spans="1:9" x14ac:dyDescent="0.25">
      <c r="A22" s="11" t="s">
        <v>56</v>
      </c>
      <c r="B22" s="38">
        <v>1980634</v>
      </c>
      <c r="C22" s="38">
        <v>2001509</v>
      </c>
      <c r="D22" s="38">
        <v>7907513</v>
      </c>
      <c r="E22" s="38">
        <v>7951159</v>
      </c>
      <c r="F22" s="13">
        <f t="shared" si="0"/>
        <v>0.55195609542469981</v>
      </c>
      <c r="G22" s="1"/>
      <c r="H22" s="1"/>
      <c r="I22" s="1"/>
    </row>
    <row r="23" spans="1:9" x14ac:dyDescent="0.25">
      <c r="A23" s="8" t="s">
        <v>57</v>
      </c>
      <c r="B23" s="37">
        <v>426400</v>
      </c>
      <c r="C23" s="37">
        <v>306084</v>
      </c>
      <c r="D23" s="37">
        <v>2015206</v>
      </c>
      <c r="E23" s="37">
        <v>1948972</v>
      </c>
      <c r="F23" s="10">
        <f t="shared" si="0"/>
        <v>-3.2867111352387752</v>
      </c>
      <c r="G23" s="1"/>
      <c r="H23" s="1"/>
      <c r="I23" s="1"/>
    </row>
    <row r="24" spans="1:9" x14ac:dyDescent="0.25">
      <c r="A24" s="11" t="s">
        <v>58</v>
      </c>
      <c r="B24" s="38">
        <v>127511</v>
      </c>
      <c r="C24" s="38">
        <v>156467</v>
      </c>
      <c r="D24" s="38">
        <v>510758</v>
      </c>
      <c r="E24" s="38">
        <v>497039</v>
      </c>
      <c r="F24" s="13">
        <f t="shared" si="0"/>
        <v>-2.686007854991999</v>
      </c>
      <c r="G24" s="1"/>
      <c r="H24" s="1"/>
      <c r="I24" s="1"/>
    </row>
    <row r="25" spans="1:9" x14ac:dyDescent="0.25">
      <c r="A25" s="8" t="s">
        <v>59</v>
      </c>
      <c r="B25" s="37">
        <v>61226</v>
      </c>
      <c r="C25" s="37">
        <v>73214</v>
      </c>
      <c r="D25" s="37">
        <v>255682</v>
      </c>
      <c r="E25" s="37">
        <v>253471</v>
      </c>
      <c r="F25" s="10">
        <f t="shared" si="0"/>
        <v>-0.86474605173614805</v>
      </c>
      <c r="G25" s="1"/>
      <c r="H25" s="1"/>
      <c r="I25" s="1"/>
    </row>
    <row r="26" spans="1:9" x14ac:dyDescent="0.25">
      <c r="A26" s="11" t="s">
        <v>60</v>
      </c>
      <c r="B26" s="38">
        <v>232289</v>
      </c>
      <c r="C26" s="38">
        <v>207289</v>
      </c>
      <c r="D26" s="38">
        <v>884938</v>
      </c>
      <c r="E26" s="38">
        <v>868899</v>
      </c>
      <c r="F26" s="13">
        <f t="shared" si="0"/>
        <v>-1.8124433576137591</v>
      </c>
      <c r="G26" s="1"/>
      <c r="H26" s="1"/>
      <c r="I26" s="1"/>
    </row>
    <row r="27" spans="1:9" x14ac:dyDescent="0.25">
      <c r="A27" s="8" t="s">
        <v>61</v>
      </c>
      <c r="B27" s="37">
        <v>395581</v>
      </c>
      <c r="C27" s="37">
        <v>473025</v>
      </c>
      <c r="D27" s="37">
        <v>1538415</v>
      </c>
      <c r="E27" s="37">
        <v>1588207</v>
      </c>
      <c r="F27" s="10">
        <f t="shared" si="0"/>
        <v>3.2365779064816707</v>
      </c>
      <c r="G27" s="1"/>
      <c r="H27" s="1"/>
      <c r="I27" s="1"/>
    </row>
    <row r="28" spans="1:9" x14ac:dyDescent="0.25">
      <c r="A28" s="11" t="s">
        <v>62</v>
      </c>
      <c r="B28" s="38">
        <v>1563816</v>
      </c>
      <c r="C28" s="38">
        <v>1504958</v>
      </c>
      <c r="D28" s="38">
        <v>5999333</v>
      </c>
      <c r="E28" s="38">
        <v>6024783</v>
      </c>
      <c r="F28" s="13">
        <f t="shared" si="0"/>
        <v>0.42421382510356409</v>
      </c>
      <c r="G28" s="1"/>
      <c r="H28" s="1"/>
      <c r="I28" s="1"/>
    </row>
    <row r="29" spans="1:9" x14ac:dyDescent="0.25">
      <c r="A29" s="8" t="s">
        <v>63</v>
      </c>
      <c r="B29" s="37">
        <v>426499</v>
      </c>
      <c r="C29" s="37">
        <v>480695</v>
      </c>
      <c r="D29" s="37">
        <v>1773285</v>
      </c>
      <c r="E29" s="37">
        <v>1855463</v>
      </c>
      <c r="F29" s="10">
        <f t="shared" si="0"/>
        <v>4.6342240530991887</v>
      </c>
      <c r="G29" s="1"/>
      <c r="H29" s="1"/>
      <c r="I29" s="1"/>
    </row>
    <row r="30" spans="1:9" x14ac:dyDescent="0.25">
      <c r="A30" s="11" t="s">
        <v>64</v>
      </c>
      <c r="B30" s="38">
        <v>401044</v>
      </c>
      <c r="C30" s="38">
        <v>369263</v>
      </c>
      <c r="D30" s="38">
        <v>1617466</v>
      </c>
      <c r="E30" s="38">
        <v>1493081</v>
      </c>
      <c r="F30" s="13">
        <f t="shared" si="0"/>
        <v>-7.6901152790846936</v>
      </c>
      <c r="G30" s="1"/>
      <c r="H30" s="1"/>
      <c r="I30" s="1"/>
    </row>
    <row r="31" spans="1:9" x14ac:dyDescent="0.25">
      <c r="A31" s="8" t="s">
        <v>65</v>
      </c>
      <c r="B31" s="37">
        <v>2736195</v>
      </c>
      <c r="C31" s="37">
        <v>2533353</v>
      </c>
      <c r="D31" s="37">
        <v>11417737</v>
      </c>
      <c r="E31" s="37">
        <v>11449254</v>
      </c>
      <c r="F31" s="10">
        <f t="shared" si="0"/>
        <v>0.2760354350428571</v>
      </c>
      <c r="G31" s="1"/>
      <c r="H31" s="1"/>
      <c r="I31" s="1"/>
    </row>
    <row r="32" spans="1:9" x14ac:dyDescent="0.25">
      <c r="A32" s="11" t="s">
        <v>66</v>
      </c>
      <c r="B32" s="38">
        <v>4409284</v>
      </c>
      <c r="C32" s="38">
        <v>4681807</v>
      </c>
      <c r="D32" s="38">
        <v>17230445</v>
      </c>
      <c r="E32" s="38">
        <v>18424683</v>
      </c>
      <c r="F32" s="13">
        <f t="shared" si="0"/>
        <v>6.9309759556413013</v>
      </c>
      <c r="G32" s="1"/>
      <c r="H32" s="1"/>
      <c r="I32" s="1"/>
    </row>
    <row r="33" spans="1:9" x14ac:dyDescent="0.25">
      <c r="A33" s="8" t="s">
        <v>67</v>
      </c>
      <c r="B33" s="37">
        <v>393993</v>
      </c>
      <c r="C33" s="37">
        <v>401723</v>
      </c>
      <c r="D33" s="37">
        <v>1557521</v>
      </c>
      <c r="E33" s="37">
        <v>1551418</v>
      </c>
      <c r="F33" s="10">
        <f t="shared" si="0"/>
        <v>-0.39184062365772832</v>
      </c>
      <c r="G33" s="1"/>
      <c r="H33" s="1"/>
      <c r="I33" s="1"/>
    </row>
    <row r="34" spans="1:9" x14ac:dyDescent="0.25">
      <c r="A34" s="11" t="s">
        <v>68</v>
      </c>
      <c r="B34" s="38">
        <v>111250</v>
      </c>
      <c r="C34" s="38">
        <v>116415</v>
      </c>
      <c r="D34" s="38">
        <v>378521</v>
      </c>
      <c r="E34" s="38">
        <v>320774</v>
      </c>
      <c r="F34" s="13">
        <f t="shared" si="0"/>
        <v>-15.255956736878531</v>
      </c>
      <c r="G34" s="1"/>
      <c r="H34" s="1"/>
      <c r="I34" s="1"/>
    </row>
    <row r="35" spans="1:9" x14ac:dyDescent="0.25">
      <c r="A35" s="14" t="s">
        <v>69</v>
      </c>
      <c r="B35" s="15">
        <f>SUM(B7:B34)</f>
        <v>38063437</v>
      </c>
      <c r="C35" s="15">
        <f t="shared" ref="C35:E35" si="1">SUM(C7:C34)</f>
        <v>41326020</v>
      </c>
      <c r="D35" s="15">
        <f t="shared" si="1"/>
        <v>147744041</v>
      </c>
      <c r="E35" s="15">
        <f t="shared" si="1"/>
        <v>155948330</v>
      </c>
      <c r="F35" s="16">
        <f t="shared" si="0"/>
        <v>5.5530422374192341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4225157</v>
      </c>
      <c r="C38" s="41">
        <f>D7</f>
        <v>4527772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23909564</v>
      </c>
      <c r="G38" s="42">
        <f>LOOKUP(E38,$A$38:$A$65,$C$38:$C$65)</f>
        <v>22343170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997626</v>
      </c>
      <c r="C39" s="41">
        <f t="shared" ref="C39:C65" si="5">D8</f>
        <v>1531192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18424683</v>
      </c>
      <c r="G39" s="42">
        <f t="shared" ref="G39:G65" si="8">LOOKUP(E39,$A$38:$A$65,$C$38:$C$65)</f>
        <v>17230445</v>
      </c>
    </row>
    <row r="40" spans="1:9" x14ac:dyDescent="0.25">
      <c r="A40" s="42" t="str">
        <f t="shared" si="3"/>
        <v>ALMERIA</v>
      </c>
      <c r="B40" s="41">
        <f t="shared" si="4"/>
        <v>1955393</v>
      </c>
      <c r="C40" s="41">
        <f t="shared" si="5"/>
        <v>2015070</v>
      </c>
      <c r="D40" s="41">
        <f t="shared" si="6"/>
        <v>15</v>
      </c>
      <c r="E40" s="42" t="str">
        <f t="shared" si="2"/>
        <v>BARCELONA</v>
      </c>
      <c r="F40" s="42">
        <f t="shared" si="7"/>
        <v>16859049</v>
      </c>
      <c r="G40" s="42">
        <f t="shared" si="8"/>
        <v>16015356</v>
      </c>
    </row>
    <row r="41" spans="1:9" x14ac:dyDescent="0.25">
      <c r="A41" s="42" t="str">
        <f t="shared" si="3"/>
        <v>AVILES</v>
      </c>
      <c r="B41" s="41">
        <f t="shared" si="4"/>
        <v>1637751</v>
      </c>
      <c r="C41" s="41">
        <f t="shared" si="5"/>
        <v>1596330</v>
      </c>
      <c r="D41" s="41">
        <f t="shared" si="6"/>
        <v>19</v>
      </c>
      <c r="E41" s="42" t="str">
        <f t="shared" si="2"/>
        <v>BILBAO</v>
      </c>
      <c r="F41" s="42">
        <f t="shared" si="7"/>
        <v>12758128</v>
      </c>
      <c r="G41" s="42">
        <f t="shared" si="8"/>
        <v>12043893</v>
      </c>
    </row>
    <row r="42" spans="1:9" x14ac:dyDescent="0.25">
      <c r="A42" s="42" t="str">
        <f t="shared" si="3"/>
        <v>BAHIA DE ALGECIRAS</v>
      </c>
      <c r="B42" s="41">
        <f t="shared" si="4"/>
        <v>23909564</v>
      </c>
      <c r="C42" s="41">
        <f t="shared" si="5"/>
        <v>22343170</v>
      </c>
      <c r="D42" s="41">
        <f t="shared" si="6"/>
        <v>1</v>
      </c>
      <c r="E42" s="42" t="str">
        <f t="shared" si="2"/>
        <v>TARRAGONA</v>
      </c>
      <c r="F42" s="42">
        <f t="shared" si="7"/>
        <v>11449254</v>
      </c>
      <c r="G42" s="42">
        <f t="shared" si="8"/>
        <v>11417737</v>
      </c>
    </row>
    <row r="43" spans="1:9" x14ac:dyDescent="0.25">
      <c r="A43" s="42" t="str">
        <f t="shared" si="3"/>
        <v>BAHIA DE CADIZ</v>
      </c>
      <c r="B43" s="41">
        <f t="shared" si="4"/>
        <v>1759743</v>
      </c>
      <c r="C43" s="41">
        <f t="shared" si="5"/>
        <v>2025028</v>
      </c>
      <c r="D43" s="41">
        <f t="shared" si="6"/>
        <v>18</v>
      </c>
      <c r="E43" s="42" t="str">
        <f t="shared" si="2"/>
        <v>CARTAGENA</v>
      </c>
      <c r="F43" s="42">
        <f t="shared" si="7"/>
        <v>9439955</v>
      </c>
      <c r="G43" s="42">
        <f t="shared" si="8"/>
        <v>7293178</v>
      </c>
    </row>
    <row r="44" spans="1:9" x14ac:dyDescent="0.25">
      <c r="A44" s="42" t="str">
        <f t="shared" si="3"/>
        <v>BALEARES</v>
      </c>
      <c r="B44" s="41">
        <f t="shared" si="4"/>
        <v>4381109</v>
      </c>
      <c r="C44" s="41">
        <f t="shared" si="5"/>
        <v>4672286</v>
      </c>
      <c r="D44" s="41">
        <f t="shared" si="6"/>
        <v>12</v>
      </c>
      <c r="E44" s="42" t="str">
        <f t="shared" si="2"/>
        <v>LAS PALMAS</v>
      </c>
      <c r="F44" s="42">
        <f t="shared" si="7"/>
        <v>7951159</v>
      </c>
      <c r="G44" s="42">
        <f t="shared" si="8"/>
        <v>7907513</v>
      </c>
    </row>
    <row r="45" spans="1:9" x14ac:dyDescent="0.25">
      <c r="A45" s="42" t="str">
        <f t="shared" si="3"/>
        <v>BARCELONA</v>
      </c>
      <c r="B45" s="41">
        <f t="shared" si="4"/>
        <v>16859049</v>
      </c>
      <c r="C45" s="41">
        <f t="shared" si="5"/>
        <v>16015356</v>
      </c>
      <c r="D45" s="41">
        <f t="shared" si="6"/>
        <v>3</v>
      </c>
      <c r="E45" s="42" t="str">
        <f t="shared" si="2"/>
        <v>HUELVA</v>
      </c>
      <c r="F45" s="42">
        <f t="shared" si="7"/>
        <v>7132189</v>
      </c>
      <c r="G45" s="42">
        <f t="shared" si="8"/>
        <v>6207207</v>
      </c>
    </row>
    <row r="46" spans="1:9" x14ac:dyDescent="0.25">
      <c r="A46" s="42" t="str">
        <f t="shared" si="3"/>
        <v>BILBAO</v>
      </c>
      <c r="B46" s="41">
        <f t="shared" si="4"/>
        <v>12758128</v>
      </c>
      <c r="C46" s="41">
        <f t="shared" si="5"/>
        <v>12043893</v>
      </c>
      <c r="D46" s="41">
        <f t="shared" si="6"/>
        <v>4</v>
      </c>
      <c r="E46" s="42" t="str">
        <f t="shared" si="2"/>
        <v>GIJON</v>
      </c>
      <c r="F46" s="42">
        <f t="shared" si="7"/>
        <v>6866688</v>
      </c>
      <c r="G46" s="42">
        <f t="shared" si="8"/>
        <v>6130694</v>
      </c>
    </row>
    <row r="47" spans="1:9" x14ac:dyDescent="0.25">
      <c r="A47" s="42" t="str">
        <f t="shared" si="3"/>
        <v>CARTAGENA</v>
      </c>
      <c r="B47" s="41">
        <f t="shared" si="4"/>
        <v>9439955</v>
      </c>
      <c r="C47" s="41">
        <f t="shared" si="5"/>
        <v>7293178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6024783</v>
      </c>
      <c r="G47" s="42">
        <f t="shared" si="8"/>
        <v>5999333</v>
      </c>
    </row>
    <row r="48" spans="1:9" x14ac:dyDescent="0.25">
      <c r="A48" s="42" t="str">
        <f t="shared" si="3"/>
        <v>CASTELLON</v>
      </c>
      <c r="B48" s="41">
        <f t="shared" si="4"/>
        <v>4921564</v>
      </c>
      <c r="C48" s="41">
        <f t="shared" si="5"/>
        <v>4406719</v>
      </c>
      <c r="D48" s="41">
        <f t="shared" si="6"/>
        <v>11</v>
      </c>
      <c r="E48" s="42" t="str">
        <f t="shared" si="2"/>
        <v>CASTELLON</v>
      </c>
      <c r="F48" s="42">
        <f t="shared" si="7"/>
        <v>4921564</v>
      </c>
      <c r="G48" s="42">
        <f t="shared" si="8"/>
        <v>4406719</v>
      </c>
    </row>
    <row r="49" spans="1:7" x14ac:dyDescent="0.25">
      <c r="A49" s="42" t="str">
        <f t="shared" si="3"/>
        <v>CEUTA</v>
      </c>
      <c r="B49" s="41">
        <f t="shared" si="4"/>
        <v>677465</v>
      </c>
      <c r="C49" s="41">
        <f t="shared" si="5"/>
        <v>668856</v>
      </c>
      <c r="D49" s="41">
        <f t="shared" si="6"/>
        <v>25</v>
      </c>
      <c r="E49" s="42" t="str">
        <f t="shared" si="2"/>
        <v>BALEARES</v>
      </c>
      <c r="F49" s="42">
        <f t="shared" si="7"/>
        <v>4381109</v>
      </c>
      <c r="G49" s="42">
        <f t="shared" si="8"/>
        <v>4672286</v>
      </c>
    </row>
    <row r="50" spans="1:7" x14ac:dyDescent="0.25">
      <c r="A50" s="42" t="str">
        <f t="shared" si="3"/>
        <v>FERROL-SAN CIBRAO</v>
      </c>
      <c r="B50" s="41">
        <f t="shared" si="4"/>
        <v>4199746</v>
      </c>
      <c r="C50" s="41">
        <f t="shared" si="5"/>
        <v>3180470</v>
      </c>
      <c r="D50" s="41">
        <f t="shared" si="6"/>
        <v>14</v>
      </c>
      <c r="E50" s="42" t="str">
        <f t="shared" si="2"/>
        <v>A CORUÑA</v>
      </c>
      <c r="F50" s="42">
        <f t="shared" si="7"/>
        <v>4225157</v>
      </c>
      <c r="G50" s="42">
        <f t="shared" si="8"/>
        <v>4527772</v>
      </c>
    </row>
    <row r="51" spans="1:7" x14ac:dyDescent="0.25">
      <c r="A51" s="42" t="str">
        <f t="shared" si="3"/>
        <v>GIJON</v>
      </c>
      <c r="B51" s="41">
        <f t="shared" si="4"/>
        <v>6866688</v>
      </c>
      <c r="C51" s="41">
        <f t="shared" si="5"/>
        <v>6130694</v>
      </c>
      <c r="D51" s="41">
        <f t="shared" si="6"/>
        <v>9</v>
      </c>
      <c r="E51" s="42" t="str">
        <f t="shared" si="2"/>
        <v>FERROL-SAN CIBRAO</v>
      </c>
      <c r="F51" s="42">
        <f t="shared" si="7"/>
        <v>4199746</v>
      </c>
      <c r="G51" s="42">
        <f t="shared" si="8"/>
        <v>3180470</v>
      </c>
    </row>
    <row r="52" spans="1:7" x14ac:dyDescent="0.25">
      <c r="A52" s="42" t="str">
        <f t="shared" si="3"/>
        <v>HUELVA</v>
      </c>
      <c r="B52" s="41">
        <f t="shared" si="4"/>
        <v>7132189</v>
      </c>
      <c r="C52" s="41">
        <f t="shared" si="5"/>
        <v>6207207</v>
      </c>
      <c r="D52" s="41">
        <f t="shared" si="6"/>
        <v>8</v>
      </c>
      <c r="E52" s="42" t="str">
        <f t="shared" si="2"/>
        <v>ALMERIA</v>
      </c>
      <c r="F52" s="42">
        <f t="shared" si="7"/>
        <v>1955393</v>
      </c>
      <c r="G52" s="42">
        <f t="shared" si="8"/>
        <v>2015070</v>
      </c>
    </row>
    <row r="53" spans="1:7" x14ac:dyDescent="0.25">
      <c r="A53" s="42" t="str">
        <f t="shared" si="3"/>
        <v>LAS PALMAS</v>
      </c>
      <c r="B53" s="41">
        <f t="shared" si="4"/>
        <v>7951159</v>
      </c>
      <c r="C53" s="41">
        <f t="shared" si="5"/>
        <v>7907513</v>
      </c>
      <c r="D53" s="41">
        <f t="shared" si="6"/>
        <v>7</v>
      </c>
      <c r="E53" s="42" t="str">
        <f t="shared" si="2"/>
        <v>MALAGA</v>
      </c>
      <c r="F53" s="42">
        <f t="shared" si="7"/>
        <v>1948972</v>
      </c>
      <c r="G53" s="42">
        <f t="shared" si="8"/>
        <v>2015206</v>
      </c>
    </row>
    <row r="54" spans="1:7" x14ac:dyDescent="0.25">
      <c r="A54" s="42" t="str">
        <f t="shared" si="3"/>
        <v>MALAGA</v>
      </c>
      <c r="B54" s="41">
        <f t="shared" si="4"/>
        <v>1948972</v>
      </c>
      <c r="C54" s="41">
        <f t="shared" si="5"/>
        <v>2015206</v>
      </c>
      <c r="D54" s="41">
        <f t="shared" si="6"/>
        <v>16</v>
      </c>
      <c r="E54" s="42" t="str">
        <f t="shared" si="2"/>
        <v>SANTANDER</v>
      </c>
      <c r="F54" s="42">
        <f t="shared" si="7"/>
        <v>1855463</v>
      </c>
      <c r="G54" s="42">
        <f t="shared" si="8"/>
        <v>1773285</v>
      </c>
    </row>
    <row r="55" spans="1:7" x14ac:dyDescent="0.25">
      <c r="A55" s="42" t="str">
        <f t="shared" si="3"/>
        <v>MARIN Y RIA DE PONTEVEDRA</v>
      </c>
      <c r="B55" s="41">
        <f t="shared" si="4"/>
        <v>497039</v>
      </c>
      <c r="C55" s="41">
        <f t="shared" si="5"/>
        <v>510758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1759743</v>
      </c>
      <c r="G55" s="42">
        <f t="shared" si="8"/>
        <v>2025028</v>
      </c>
    </row>
    <row r="56" spans="1:7" x14ac:dyDescent="0.25">
      <c r="A56" s="42" t="str">
        <f t="shared" si="3"/>
        <v>MELILLA</v>
      </c>
      <c r="B56" s="41">
        <f t="shared" si="4"/>
        <v>253471</v>
      </c>
      <c r="C56" s="41">
        <f t="shared" si="5"/>
        <v>255682</v>
      </c>
      <c r="D56" s="41">
        <f t="shared" si="6"/>
        <v>28</v>
      </c>
      <c r="E56" s="42" t="str">
        <f t="shared" si="2"/>
        <v>AVILES</v>
      </c>
      <c r="F56" s="42">
        <f t="shared" si="9"/>
        <v>1637751</v>
      </c>
      <c r="G56" s="42">
        <f t="shared" si="8"/>
        <v>1596330</v>
      </c>
    </row>
    <row r="57" spans="1:7" x14ac:dyDescent="0.25">
      <c r="A57" s="42" t="str">
        <f t="shared" si="3"/>
        <v>MOTRIL</v>
      </c>
      <c r="B57" s="41">
        <f t="shared" si="4"/>
        <v>868899</v>
      </c>
      <c r="C57" s="41">
        <f t="shared" si="5"/>
        <v>884938</v>
      </c>
      <c r="D57" s="41">
        <f t="shared" si="6"/>
        <v>24</v>
      </c>
      <c r="E57" s="42" t="str">
        <f t="shared" si="2"/>
        <v>PASAIA</v>
      </c>
      <c r="F57" s="42">
        <f t="shared" si="9"/>
        <v>1588207</v>
      </c>
      <c r="G57" s="42">
        <f t="shared" si="8"/>
        <v>1538415</v>
      </c>
    </row>
    <row r="58" spans="1:7" x14ac:dyDescent="0.25">
      <c r="A58" s="42" t="str">
        <f t="shared" si="3"/>
        <v>PASAIA</v>
      </c>
      <c r="B58" s="41">
        <f t="shared" si="4"/>
        <v>1588207</v>
      </c>
      <c r="C58" s="41">
        <f t="shared" si="5"/>
        <v>1538415</v>
      </c>
      <c r="D58" s="41">
        <f t="shared" si="6"/>
        <v>20</v>
      </c>
      <c r="E58" s="42" t="str">
        <f t="shared" si="2"/>
        <v>VIGO</v>
      </c>
      <c r="F58" s="42">
        <f t="shared" si="9"/>
        <v>1551418</v>
      </c>
      <c r="G58" s="42">
        <f t="shared" si="8"/>
        <v>1557521</v>
      </c>
    </row>
    <row r="59" spans="1:7" x14ac:dyDescent="0.25">
      <c r="A59" s="42" t="str">
        <f t="shared" si="3"/>
        <v>SANTA CRUZ DE TENERIFE</v>
      </c>
      <c r="B59" s="41">
        <f t="shared" si="4"/>
        <v>6024783</v>
      </c>
      <c r="C59" s="41">
        <f t="shared" si="5"/>
        <v>5999333</v>
      </c>
      <c r="D59" s="41">
        <f t="shared" si="6"/>
        <v>10</v>
      </c>
      <c r="E59" s="42" t="str">
        <f t="shared" si="2"/>
        <v>SEVILLA</v>
      </c>
      <c r="F59" s="42">
        <f t="shared" si="9"/>
        <v>1493081</v>
      </c>
      <c r="G59" s="42">
        <f t="shared" si="8"/>
        <v>1617466</v>
      </c>
    </row>
    <row r="60" spans="1:7" x14ac:dyDescent="0.25">
      <c r="A60" s="42" t="str">
        <f t="shared" si="3"/>
        <v>SANTANDER</v>
      </c>
      <c r="B60" s="41">
        <f t="shared" si="4"/>
        <v>1855463</v>
      </c>
      <c r="C60" s="41">
        <f t="shared" si="5"/>
        <v>1773285</v>
      </c>
      <c r="D60" s="41">
        <f t="shared" si="6"/>
        <v>17</v>
      </c>
      <c r="E60" s="42" t="str">
        <f t="shared" si="2"/>
        <v>ALICANTE</v>
      </c>
      <c r="F60" s="42">
        <f t="shared" si="9"/>
        <v>997626</v>
      </c>
      <c r="G60" s="42">
        <f t="shared" si="8"/>
        <v>1531192</v>
      </c>
    </row>
    <row r="61" spans="1:7" x14ac:dyDescent="0.25">
      <c r="A61" s="42" t="str">
        <f t="shared" si="3"/>
        <v>SEVILLA</v>
      </c>
      <c r="B61" s="41">
        <f t="shared" si="4"/>
        <v>1493081</v>
      </c>
      <c r="C61" s="41">
        <f t="shared" si="5"/>
        <v>1617466</v>
      </c>
      <c r="D61" s="41">
        <f t="shared" si="6"/>
        <v>22</v>
      </c>
      <c r="E61" s="42" t="str">
        <f t="shared" si="2"/>
        <v>MOTRIL</v>
      </c>
      <c r="F61" s="42">
        <f t="shared" si="9"/>
        <v>868899</v>
      </c>
      <c r="G61" s="42">
        <f t="shared" si="8"/>
        <v>884938</v>
      </c>
    </row>
    <row r="62" spans="1:7" x14ac:dyDescent="0.25">
      <c r="A62" s="42" t="str">
        <f t="shared" si="3"/>
        <v>TARRAGONA</v>
      </c>
      <c r="B62" s="41">
        <f t="shared" si="4"/>
        <v>11449254</v>
      </c>
      <c r="C62" s="41">
        <f t="shared" si="5"/>
        <v>11417737</v>
      </c>
      <c r="D62" s="41">
        <f t="shared" si="6"/>
        <v>5</v>
      </c>
      <c r="E62" s="42" t="str">
        <f t="shared" si="2"/>
        <v>CEUTA</v>
      </c>
      <c r="F62" s="42">
        <f t="shared" si="9"/>
        <v>677465</v>
      </c>
      <c r="G62" s="42">
        <f t="shared" si="8"/>
        <v>668856</v>
      </c>
    </row>
    <row r="63" spans="1:7" x14ac:dyDescent="0.25">
      <c r="A63" s="42" t="str">
        <f t="shared" si="3"/>
        <v>VALENCIA</v>
      </c>
      <c r="B63" s="41">
        <f t="shared" si="4"/>
        <v>18424683</v>
      </c>
      <c r="C63" s="41">
        <f t="shared" si="5"/>
        <v>17230445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497039</v>
      </c>
      <c r="G63" s="42">
        <f t="shared" si="8"/>
        <v>510758</v>
      </c>
    </row>
    <row r="64" spans="1:7" x14ac:dyDescent="0.25">
      <c r="A64" s="42" t="str">
        <f t="shared" si="3"/>
        <v>VIGO</v>
      </c>
      <c r="B64" s="41">
        <f t="shared" si="4"/>
        <v>1551418</v>
      </c>
      <c r="C64" s="41">
        <f t="shared" si="5"/>
        <v>1557521</v>
      </c>
      <c r="D64" s="41">
        <f t="shared" si="6"/>
        <v>21</v>
      </c>
      <c r="E64" s="42" t="str">
        <f t="shared" si="2"/>
        <v>VILAGARCIA</v>
      </c>
      <c r="F64" s="42">
        <f t="shared" si="9"/>
        <v>320774</v>
      </c>
      <c r="G64" s="42">
        <f t="shared" si="8"/>
        <v>378521</v>
      </c>
    </row>
    <row r="65" spans="1:7" x14ac:dyDescent="0.25">
      <c r="A65" s="42" t="str">
        <f t="shared" si="3"/>
        <v>VILAGARCIA</v>
      </c>
      <c r="B65" s="41">
        <f t="shared" si="4"/>
        <v>320774</v>
      </c>
      <c r="C65" s="41">
        <f t="shared" si="5"/>
        <v>378521</v>
      </c>
      <c r="D65" s="41">
        <f t="shared" si="6"/>
        <v>27</v>
      </c>
      <c r="E65" s="42" t="str">
        <f t="shared" si="2"/>
        <v>MELILLA</v>
      </c>
      <c r="F65" s="42">
        <f t="shared" si="9"/>
        <v>253471</v>
      </c>
      <c r="G65" s="42">
        <f t="shared" si="8"/>
        <v>255682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778809</v>
      </c>
      <c r="C7" s="37">
        <v>602594</v>
      </c>
      <c r="D7" s="37">
        <v>2805516</v>
      </c>
      <c r="E7" s="37">
        <v>2503260</v>
      </c>
      <c r="F7" s="10">
        <f>((E7*100)/D7)-100</f>
        <v>-10.773633085678355</v>
      </c>
      <c r="G7" s="1"/>
      <c r="H7" s="1"/>
      <c r="I7" s="1"/>
    </row>
    <row r="8" spans="1:12" x14ac:dyDescent="0.25">
      <c r="A8" s="11" t="s">
        <v>42</v>
      </c>
      <c r="B8" s="38">
        <v>16288</v>
      </c>
      <c r="C8" s="38">
        <v>7283</v>
      </c>
      <c r="D8" s="38">
        <v>70057</v>
      </c>
      <c r="E8" s="38">
        <v>26461</v>
      </c>
      <c r="F8" s="13">
        <f t="shared" ref="F8:F35" si="0">((E8*100)/D8)-100</f>
        <v>-62.22932754756841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3146</v>
      </c>
      <c r="E9" s="37">
        <v>1700</v>
      </c>
      <c r="F9" s="10">
        <f t="shared" si="0"/>
        <v>-45.963127781309602</v>
      </c>
      <c r="G9" s="1"/>
      <c r="H9" s="1"/>
      <c r="I9" s="1"/>
    </row>
    <row r="10" spans="1:12" x14ac:dyDescent="0.25">
      <c r="A10" s="11" t="s">
        <v>44</v>
      </c>
      <c r="B10" s="38">
        <v>61322</v>
      </c>
      <c r="C10" s="38">
        <v>45295</v>
      </c>
      <c r="D10" s="38">
        <v>243907</v>
      </c>
      <c r="E10" s="38">
        <v>199402</v>
      </c>
      <c r="F10" s="13">
        <f t="shared" si="0"/>
        <v>-18.246708786545696</v>
      </c>
      <c r="G10" s="1"/>
      <c r="H10" s="1"/>
      <c r="I10" s="1"/>
    </row>
    <row r="11" spans="1:12" x14ac:dyDescent="0.25">
      <c r="A11" s="8" t="s">
        <v>45</v>
      </c>
      <c r="B11" s="37">
        <v>1456891</v>
      </c>
      <c r="C11" s="37">
        <v>2018304</v>
      </c>
      <c r="D11" s="37">
        <v>6149289</v>
      </c>
      <c r="E11" s="37">
        <v>6712219</v>
      </c>
      <c r="F11" s="10">
        <f t="shared" si="0"/>
        <v>9.1543916703215586</v>
      </c>
      <c r="G11" s="1"/>
      <c r="H11" s="1"/>
      <c r="I11" s="1"/>
    </row>
    <row r="12" spans="1:12" x14ac:dyDescent="0.25">
      <c r="A12" s="11" t="s">
        <v>46</v>
      </c>
      <c r="B12" s="38">
        <v>3520</v>
      </c>
      <c r="C12" s="38">
        <v>5003</v>
      </c>
      <c r="D12" s="38">
        <v>26173</v>
      </c>
      <c r="E12" s="38">
        <v>40974</v>
      </c>
      <c r="F12" s="13">
        <f t="shared" si="0"/>
        <v>56.550643793222036</v>
      </c>
      <c r="G12" s="1"/>
      <c r="H12" s="1"/>
      <c r="I12" s="1"/>
    </row>
    <row r="13" spans="1:12" x14ac:dyDescent="0.25">
      <c r="A13" s="8" t="s">
        <v>47</v>
      </c>
      <c r="B13" s="37">
        <v>183254</v>
      </c>
      <c r="C13" s="37">
        <v>161581</v>
      </c>
      <c r="D13" s="37">
        <v>594643</v>
      </c>
      <c r="E13" s="37">
        <v>539634</v>
      </c>
      <c r="F13" s="10">
        <f t="shared" si="0"/>
        <v>-9.250760540357831</v>
      </c>
      <c r="G13" s="1"/>
      <c r="H13" s="1"/>
      <c r="I13" s="1"/>
    </row>
    <row r="14" spans="1:12" x14ac:dyDescent="0.25">
      <c r="A14" s="11" t="s">
        <v>48</v>
      </c>
      <c r="B14" s="38">
        <v>860258</v>
      </c>
      <c r="C14" s="38">
        <v>1001927</v>
      </c>
      <c r="D14" s="38">
        <v>3480612</v>
      </c>
      <c r="E14" s="38">
        <v>3993180</v>
      </c>
      <c r="F14" s="13">
        <f t="shared" si="0"/>
        <v>14.726375706341301</v>
      </c>
      <c r="G14" s="1"/>
      <c r="H14" s="1"/>
      <c r="I14" s="1"/>
    </row>
    <row r="15" spans="1:12" x14ac:dyDescent="0.25">
      <c r="A15" s="8" t="s">
        <v>49</v>
      </c>
      <c r="B15" s="37">
        <v>1892150</v>
      </c>
      <c r="C15" s="37">
        <v>2042018</v>
      </c>
      <c r="D15" s="37">
        <v>7505068</v>
      </c>
      <c r="E15" s="37">
        <v>7628693</v>
      </c>
      <c r="F15" s="10">
        <f t="shared" si="0"/>
        <v>1.6472202517019099</v>
      </c>
      <c r="G15" s="1"/>
      <c r="H15" s="1"/>
      <c r="I15" s="1"/>
    </row>
    <row r="16" spans="1:12" x14ac:dyDescent="0.25">
      <c r="A16" s="11" t="s">
        <v>50</v>
      </c>
      <c r="B16" s="38">
        <v>1371670</v>
      </c>
      <c r="C16" s="38">
        <v>1631442</v>
      </c>
      <c r="D16" s="38">
        <v>5554286</v>
      </c>
      <c r="E16" s="38">
        <v>7208484</v>
      </c>
      <c r="F16" s="13">
        <f t="shared" si="0"/>
        <v>29.782369867162032</v>
      </c>
      <c r="G16" s="1"/>
      <c r="H16" s="1"/>
      <c r="I16" s="1"/>
    </row>
    <row r="17" spans="1:9" x14ac:dyDescent="0.25">
      <c r="A17" s="8" t="s">
        <v>51</v>
      </c>
      <c r="B17" s="37">
        <v>528043</v>
      </c>
      <c r="C17" s="37">
        <v>883763</v>
      </c>
      <c r="D17" s="37">
        <v>2571497</v>
      </c>
      <c r="E17" s="37">
        <v>2896512</v>
      </c>
      <c r="F17" s="10">
        <f t="shared" si="0"/>
        <v>12.639135880772955</v>
      </c>
      <c r="G17" s="1"/>
      <c r="H17" s="1"/>
      <c r="I17" s="1"/>
    </row>
    <row r="18" spans="1:9" x14ac:dyDescent="0.25">
      <c r="A18" s="11" t="s">
        <v>52</v>
      </c>
      <c r="B18" s="38">
        <v>115143</v>
      </c>
      <c r="C18" s="38">
        <v>80838</v>
      </c>
      <c r="D18" s="38">
        <v>334013</v>
      </c>
      <c r="E18" s="38">
        <v>334819</v>
      </c>
      <c r="F18" s="13">
        <f t="shared" si="0"/>
        <v>0.24130797304296436</v>
      </c>
      <c r="G18" s="1"/>
      <c r="H18" s="1"/>
      <c r="I18" s="1"/>
    </row>
    <row r="19" spans="1:9" x14ac:dyDescent="0.25">
      <c r="A19" s="8" t="s">
        <v>53</v>
      </c>
      <c r="B19" s="37">
        <v>109618</v>
      </c>
      <c r="C19" s="37">
        <v>117034</v>
      </c>
      <c r="D19" s="37">
        <v>285539</v>
      </c>
      <c r="E19" s="37">
        <v>638828</v>
      </c>
      <c r="F19" s="10">
        <f t="shared" si="0"/>
        <v>123.72705654919292</v>
      </c>
      <c r="G19" s="1"/>
      <c r="H19" s="1"/>
      <c r="I19" s="1"/>
    </row>
    <row r="20" spans="1:9" x14ac:dyDescent="0.25">
      <c r="A20" s="11" t="s">
        <v>54</v>
      </c>
      <c r="B20" s="38">
        <v>120191</v>
      </c>
      <c r="C20" s="38">
        <v>94417</v>
      </c>
      <c r="D20" s="38">
        <v>511199</v>
      </c>
      <c r="E20" s="38">
        <v>476592</v>
      </c>
      <c r="F20" s="13">
        <f t="shared" si="0"/>
        <v>-6.769770676390209</v>
      </c>
      <c r="G20" s="1"/>
      <c r="H20" s="1"/>
      <c r="I20" s="1"/>
    </row>
    <row r="21" spans="1:9" x14ac:dyDescent="0.25">
      <c r="A21" s="8" t="s">
        <v>55</v>
      </c>
      <c r="B21" s="37">
        <v>1149063</v>
      </c>
      <c r="C21" s="37">
        <v>1539937</v>
      </c>
      <c r="D21" s="37">
        <v>4134673</v>
      </c>
      <c r="E21" s="37">
        <v>4690353</v>
      </c>
      <c r="F21" s="10">
        <f t="shared" si="0"/>
        <v>13.439515047501942</v>
      </c>
      <c r="G21" s="1"/>
      <c r="H21" s="1"/>
      <c r="I21" s="1"/>
    </row>
    <row r="22" spans="1:9" x14ac:dyDescent="0.25">
      <c r="A22" s="11" t="s">
        <v>56</v>
      </c>
      <c r="B22" s="38">
        <v>369961</v>
      </c>
      <c r="C22" s="38">
        <v>401265</v>
      </c>
      <c r="D22" s="38">
        <v>1511830</v>
      </c>
      <c r="E22" s="38">
        <v>1678691</v>
      </c>
      <c r="F22" s="13">
        <f t="shared" si="0"/>
        <v>11.037021358221494</v>
      </c>
      <c r="G22" s="1"/>
      <c r="H22" s="1"/>
      <c r="I22" s="1"/>
    </row>
    <row r="23" spans="1:9" x14ac:dyDescent="0.25">
      <c r="A23" s="8" t="s">
        <v>57</v>
      </c>
      <c r="B23" s="37">
        <v>14037</v>
      </c>
      <c r="C23" s="37">
        <v>9821</v>
      </c>
      <c r="D23" s="37">
        <v>41459</v>
      </c>
      <c r="E23" s="37">
        <v>59914</v>
      </c>
      <c r="F23" s="10">
        <f t="shared" si="0"/>
        <v>44.513857063605002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10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59</v>
      </c>
      <c r="B25" s="37">
        <v>7265</v>
      </c>
      <c r="C25" s="37">
        <v>5073</v>
      </c>
      <c r="D25" s="37">
        <v>24503</v>
      </c>
      <c r="E25" s="37">
        <v>25723</v>
      </c>
      <c r="F25" s="10">
        <f t="shared" si="0"/>
        <v>4.9789821654491249</v>
      </c>
      <c r="G25" s="1"/>
      <c r="H25" s="1"/>
      <c r="I25" s="1"/>
    </row>
    <row r="26" spans="1:9" x14ac:dyDescent="0.25">
      <c r="A26" s="11" t="s">
        <v>60</v>
      </c>
      <c r="B26" s="38">
        <v>128139</v>
      </c>
      <c r="C26" s="38">
        <v>94585</v>
      </c>
      <c r="D26" s="38">
        <v>480548</v>
      </c>
      <c r="E26" s="38">
        <v>489479</v>
      </c>
      <c r="F26" s="13">
        <f t="shared" si="0"/>
        <v>1.8585032088365807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871464</v>
      </c>
      <c r="C28" s="38">
        <v>765019</v>
      </c>
      <c r="D28" s="38">
        <v>3026981</v>
      </c>
      <c r="E28" s="38">
        <v>3128237</v>
      </c>
      <c r="F28" s="13">
        <f t="shared" si="0"/>
        <v>3.3451151493848101</v>
      </c>
      <c r="G28" s="1"/>
      <c r="H28" s="1"/>
      <c r="I28" s="1"/>
    </row>
    <row r="29" spans="1:9" x14ac:dyDescent="0.25">
      <c r="A29" s="8" t="s">
        <v>63</v>
      </c>
      <c r="B29" s="37">
        <v>30231</v>
      </c>
      <c r="C29" s="37">
        <v>27328</v>
      </c>
      <c r="D29" s="37">
        <v>156384</v>
      </c>
      <c r="E29" s="37">
        <v>101209</v>
      </c>
      <c r="F29" s="10">
        <f t="shared" si="0"/>
        <v>-35.281742377736848</v>
      </c>
      <c r="G29" s="1"/>
      <c r="H29" s="1"/>
      <c r="I29" s="1"/>
    </row>
    <row r="30" spans="1:9" x14ac:dyDescent="0.25">
      <c r="A30" s="11" t="s">
        <v>64</v>
      </c>
      <c r="B30" s="38">
        <v>22980</v>
      </c>
      <c r="C30" s="38">
        <v>15445</v>
      </c>
      <c r="D30" s="38">
        <v>125786</v>
      </c>
      <c r="E30" s="38">
        <v>115915</v>
      </c>
      <c r="F30" s="13">
        <f t="shared" si="0"/>
        <v>-7.8474552016917585</v>
      </c>
      <c r="G30" s="1"/>
      <c r="H30" s="1"/>
      <c r="I30" s="1"/>
    </row>
    <row r="31" spans="1:9" x14ac:dyDescent="0.25">
      <c r="A31" s="8" t="s">
        <v>65</v>
      </c>
      <c r="B31" s="37">
        <v>1656334</v>
      </c>
      <c r="C31" s="37">
        <v>1615228</v>
      </c>
      <c r="D31" s="37">
        <v>6788039</v>
      </c>
      <c r="E31" s="37">
        <v>6356268</v>
      </c>
      <c r="F31" s="10">
        <f t="shared" si="0"/>
        <v>-6.3607619225522996</v>
      </c>
      <c r="G31" s="1"/>
      <c r="H31" s="1"/>
      <c r="I31" s="1"/>
    </row>
    <row r="32" spans="1:9" x14ac:dyDescent="0.25">
      <c r="A32" s="11" t="s">
        <v>66</v>
      </c>
      <c r="B32" s="38">
        <v>413242</v>
      </c>
      <c r="C32" s="38">
        <v>448733</v>
      </c>
      <c r="D32" s="38">
        <v>1654481</v>
      </c>
      <c r="E32" s="38">
        <v>1982233</v>
      </c>
      <c r="F32" s="13">
        <f t="shared" si="0"/>
        <v>19.809958530802106</v>
      </c>
      <c r="G32" s="1"/>
      <c r="H32" s="1"/>
      <c r="I32" s="1"/>
    </row>
    <row r="33" spans="1:9" x14ac:dyDescent="0.25">
      <c r="A33" s="8" t="s">
        <v>67</v>
      </c>
      <c r="B33" s="37">
        <v>6699</v>
      </c>
      <c r="C33" s="37">
        <v>0</v>
      </c>
      <c r="D33" s="37">
        <v>27254</v>
      </c>
      <c r="E33" s="37">
        <v>19880</v>
      </c>
      <c r="F33" s="10">
        <f t="shared" si="0"/>
        <v>-27.056578850810894</v>
      </c>
      <c r="G33" s="1"/>
      <c r="H33" s="1"/>
      <c r="I33" s="1"/>
    </row>
    <row r="34" spans="1:9" x14ac:dyDescent="0.25">
      <c r="A34" s="11" t="s">
        <v>68</v>
      </c>
      <c r="B34" s="38">
        <v>52172</v>
      </c>
      <c r="C34" s="38">
        <v>31828</v>
      </c>
      <c r="D34" s="38">
        <v>148618</v>
      </c>
      <c r="E34" s="38">
        <v>109839</v>
      </c>
      <c r="F34" s="13">
        <f t="shared" si="0"/>
        <v>-26.093070825875742</v>
      </c>
      <c r="G34" s="1"/>
      <c r="H34" s="1"/>
      <c r="I34" s="1"/>
    </row>
    <row r="35" spans="1:9" x14ac:dyDescent="0.25">
      <c r="A35" s="14" t="s">
        <v>69</v>
      </c>
      <c r="B35" s="15">
        <f>SUM(B7:B34)</f>
        <v>12218744</v>
      </c>
      <c r="C35" s="15">
        <f t="shared" ref="C35:E35" si="1">SUM(C7:C34)</f>
        <v>13645761</v>
      </c>
      <c r="D35" s="15">
        <f t="shared" si="1"/>
        <v>48255511</v>
      </c>
      <c r="E35" s="15">
        <f t="shared" si="1"/>
        <v>51958499</v>
      </c>
      <c r="F35" s="16">
        <f t="shared" si="0"/>
        <v>7.6737100556245252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2503260</v>
      </c>
      <c r="C38" s="41">
        <f>D7</f>
        <v>2805516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7628693</v>
      </c>
      <c r="G38" s="42">
        <f>LOOKUP(E38,$A$38:$A$65,$C$38:$C$65)</f>
        <v>7505068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26461</v>
      </c>
      <c r="C39" s="41">
        <f t="shared" ref="C39:C65" si="5">D8</f>
        <v>70057</v>
      </c>
      <c r="D39" s="41">
        <f t="shared" ref="D39:D65" si="6">_xlfn.RANK.EQ(B39,$B$38:$B$65)+COUNTIF($B$38:$B$65,B39)-1</f>
        <v>23</v>
      </c>
      <c r="E39" s="42" t="str">
        <f t="shared" si="2"/>
        <v>CARTAGENA</v>
      </c>
      <c r="F39" s="42">
        <f t="shared" ref="F39:F54" si="7">LOOKUP(E39,$A$38:$A$65,$B$38:$B$65)</f>
        <v>7208484</v>
      </c>
      <c r="G39" s="42">
        <f t="shared" ref="G39:G65" si="8">LOOKUP(E39,$A$38:$A$65,$C$38:$C$65)</f>
        <v>5554286</v>
      </c>
    </row>
    <row r="40" spans="1:9" x14ac:dyDescent="0.25">
      <c r="A40" s="42" t="str">
        <f t="shared" si="3"/>
        <v>ALMERIA</v>
      </c>
      <c r="B40" s="41">
        <f t="shared" si="4"/>
        <v>1700</v>
      </c>
      <c r="C40" s="41">
        <f t="shared" si="5"/>
        <v>3146</v>
      </c>
      <c r="D40" s="41">
        <f t="shared" si="6"/>
        <v>26</v>
      </c>
      <c r="E40" s="42" t="str">
        <f t="shared" si="2"/>
        <v>BAHIA DE ALGECIRAS</v>
      </c>
      <c r="F40" s="42">
        <f t="shared" si="7"/>
        <v>6712219</v>
      </c>
      <c r="G40" s="42">
        <f t="shared" si="8"/>
        <v>6149289</v>
      </c>
    </row>
    <row r="41" spans="1:9" x14ac:dyDescent="0.25">
      <c r="A41" s="42" t="str">
        <f t="shared" si="3"/>
        <v>AVILES</v>
      </c>
      <c r="B41" s="41">
        <f t="shared" si="4"/>
        <v>199402</v>
      </c>
      <c r="C41" s="41">
        <f t="shared" si="5"/>
        <v>243907</v>
      </c>
      <c r="D41" s="41">
        <f t="shared" si="6"/>
        <v>17</v>
      </c>
      <c r="E41" s="42" t="str">
        <f t="shared" si="2"/>
        <v>TARRAGONA</v>
      </c>
      <c r="F41" s="42">
        <f t="shared" si="7"/>
        <v>6356268</v>
      </c>
      <c r="G41" s="42">
        <f t="shared" si="8"/>
        <v>6788039</v>
      </c>
    </row>
    <row r="42" spans="1:9" x14ac:dyDescent="0.25">
      <c r="A42" s="42" t="str">
        <f t="shared" si="3"/>
        <v>BAHIA DE ALGECIRAS</v>
      </c>
      <c r="B42" s="41">
        <f t="shared" si="4"/>
        <v>6712219</v>
      </c>
      <c r="C42" s="41">
        <f t="shared" si="5"/>
        <v>6149289</v>
      </c>
      <c r="D42" s="41">
        <f t="shared" si="6"/>
        <v>3</v>
      </c>
      <c r="E42" s="42" t="str">
        <f t="shared" si="2"/>
        <v>HUELVA</v>
      </c>
      <c r="F42" s="42">
        <f t="shared" si="7"/>
        <v>4690353</v>
      </c>
      <c r="G42" s="42">
        <f t="shared" si="8"/>
        <v>4134673</v>
      </c>
    </row>
    <row r="43" spans="1:9" x14ac:dyDescent="0.25">
      <c r="A43" s="42" t="str">
        <f t="shared" si="3"/>
        <v>BAHIA DE CADIZ</v>
      </c>
      <c r="B43" s="41">
        <f t="shared" si="4"/>
        <v>40974</v>
      </c>
      <c r="C43" s="41">
        <f t="shared" si="5"/>
        <v>26173</v>
      </c>
      <c r="D43" s="41">
        <f t="shared" si="6"/>
        <v>22</v>
      </c>
      <c r="E43" s="42" t="str">
        <f t="shared" si="2"/>
        <v>BARCELONA</v>
      </c>
      <c r="F43" s="42">
        <f t="shared" si="7"/>
        <v>3993180</v>
      </c>
      <c r="G43" s="42">
        <f t="shared" si="8"/>
        <v>3480612</v>
      </c>
    </row>
    <row r="44" spans="1:9" x14ac:dyDescent="0.25">
      <c r="A44" s="42" t="str">
        <f t="shared" si="3"/>
        <v>BALEARES</v>
      </c>
      <c r="B44" s="41">
        <f t="shared" si="4"/>
        <v>539634</v>
      </c>
      <c r="C44" s="41">
        <f t="shared" si="5"/>
        <v>594643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3128237</v>
      </c>
      <c r="G44" s="42">
        <f t="shared" si="8"/>
        <v>3026981</v>
      </c>
    </row>
    <row r="45" spans="1:9" x14ac:dyDescent="0.25">
      <c r="A45" s="42" t="str">
        <f t="shared" si="3"/>
        <v>BARCELONA</v>
      </c>
      <c r="B45" s="41">
        <f t="shared" si="4"/>
        <v>3993180</v>
      </c>
      <c r="C45" s="41">
        <f t="shared" si="5"/>
        <v>3480612</v>
      </c>
      <c r="D45" s="41">
        <f t="shared" si="6"/>
        <v>6</v>
      </c>
      <c r="E45" s="42" t="str">
        <f t="shared" si="2"/>
        <v>CASTELLON</v>
      </c>
      <c r="F45" s="42">
        <f t="shared" si="7"/>
        <v>2896512</v>
      </c>
      <c r="G45" s="42">
        <f t="shared" si="8"/>
        <v>2571497</v>
      </c>
    </row>
    <row r="46" spans="1:9" x14ac:dyDescent="0.25">
      <c r="A46" s="42" t="str">
        <f t="shared" si="3"/>
        <v>BILBAO</v>
      </c>
      <c r="B46" s="41">
        <f t="shared" si="4"/>
        <v>7628693</v>
      </c>
      <c r="C46" s="41">
        <f t="shared" si="5"/>
        <v>7505068</v>
      </c>
      <c r="D46" s="41">
        <f t="shared" si="6"/>
        <v>1</v>
      </c>
      <c r="E46" s="42" t="str">
        <f t="shared" si="2"/>
        <v>A CORUÑA</v>
      </c>
      <c r="F46" s="42">
        <f t="shared" si="7"/>
        <v>2503260</v>
      </c>
      <c r="G46" s="42">
        <f t="shared" si="8"/>
        <v>2805516</v>
      </c>
    </row>
    <row r="47" spans="1:9" x14ac:dyDescent="0.25">
      <c r="A47" s="42" t="str">
        <f t="shared" si="3"/>
        <v>CARTAGENA</v>
      </c>
      <c r="B47" s="41">
        <f t="shared" si="4"/>
        <v>7208484</v>
      </c>
      <c r="C47" s="41">
        <f t="shared" si="5"/>
        <v>5554286</v>
      </c>
      <c r="D47" s="41">
        <f t="shared" si="6"/>
        <v>2</v>
      </c>
      <c r="E47" s="42" t="str">
        <f t="shared" si="2"/>
        <v>VALENCIA</v>
      </c>
      <c r="F47" s="42">
        <f t="shared" si="7"/>
        <v>1982233</v>
      </c>
      <c r="G47" s="42">
        <f t="shared" si="8"/>
        <v>1654481</v>
      </c>
    </row>
    <row r="48" spans="1:9" x14ac:dyDescent="0.25">
      <c r="A48" s="42" t="str">
        <f t="shared" si="3"/>
        <v>CASTELLON</v>
      </c>
      <c r="B48" s="41">
        <f t="shared" si="4"/>
        <v>2896512</v>
      </c>
      <c r="C48" s="41">
        <f t="shared" si="5"/>
        <v>2571497</v>
      </c>
      <c r="D48" s="41">
        <f t="shared" si="6"/>
        <v>8</v>
      </c>
      <c r="E48" s="42" t="str">
        <f t="shared" si="2"/>
        <v>LAS PALMAS</v>
      </c>
      <c r="F48" s="42">
        <f t="shared" si="7"/>
        <v>1678691</v>
      </c>
      <c r="G48" s="42">
        <f t="shared" si="8"/>
        <v>1511830</v>
      </c>
    </row>
    <row r="49" spans="1:7" x14ac:dyDescent="0.25">
      <c r="A49" s="42" t="str">
        <f t="shared" si="3"/>
        <v>CEUTA</v>
      </c>
      <c r="B49" s="41">
        <f t="shared" si="4"/>
        <v>334819</v>
      </c>
      <c r="C49" s="41">
        <f t="shared" si="5"/>
        <v>334013</v>
      </c>
      <c r="D49" s="41">
        <f t="shared" si="6"/>
        <v>16</v>
      </c>
      <c r="E49" s="42" t="str">
        <f t="shared" si="2"/>
        <v>FERROL-SAN CIBRAO</v>
      </c>
      <c r="F49" s="42">
        <f t="shared" si="7"/>
        <v>638828</v>
      </c>
      <c r="G49" s="42">
        <f t="shared" si="8"/>
        <v>285539</v>
      </c>
    </row>
    <row r="50" spans="1:7" x14ac:dyDescent="0.25">
      <c r="A50" s="42" t="str">
        <f t="shared" si="3"/>
        <v>FERROL-SAN CIBRAO</v>
      </c>
      <c r="B50" s="41">
        <f t="shared" si="4"/>
        <v>638828</v>
      </c>
      <c r="C50" s="41">
        <f t="shared" si="5"/>
        <v>285539</v>
      </c>
      <c r="D50" s="41">
        <f t="shared" si="6"/>
        <v>12</v>
      </c>
      <c r="E50" s="42" t="str">
        <f t="shared" si="2"/>
        <v>BALEARES</v>
      </c>
      <c r="F50" s="42">
        <f t="shared" si="7"/>
        <v>539634</v>
      </c>
      <c r="G50" s="42">
        <f t="shared" si="8"/>
        <v>594643</v>
      </c>
    </row>
    <row r="51" spans="1:7" x14ac:dyDescent="0.25">
      <c r="A51" s="42" t="str">
        <f t="shared" si="3"/>
        <v>GIJON</v>
      </c>
      <c r="B51" s="41">
        <f t="shared" si="4"/>
        <v>476592</v>
      </c>
      <c r="C51" s="41">
        <f t="shared" si="5"/>
        <v>511199</v>
      </c>
      <c r="D51" s="41">
        <f t="shared" si="6"/>
        <v>15</v>
      </c>
      <c r="E51" s="42" t="str">
        <f t="shared" si="2"/>
        <v>MOTRIL</v>
      </c>
      <c r="F51" s="42">
        <f t="shared" si="7"/>
        <v>489479</v>
      </c>
      <c r="G51" s="42">
        <f t="shared" si="8"/>
        <v>480548</v>
      </c>
    </row>
    <row r="52" spans="1:7" x14ac:dyDescent="0.25">
      <c r="A52" s="42" t="str">
        <f t="shared" si="3"/>
        <v>HUELVA</v>
      </c>
      <c r="B52" s="41">
        <f t="shared" si="4"/>
        <v>4690353</v>
      </c>
      <c r="C52" s="41">
        <f t="shared" si="5"/>
        <v>4134673</v>
      </c>
      <c r="D52" s="41">
        <f t="shared" si="6"/>
        <v>5</v>
      </c>
      <c r="E52" s="42" t="str">
        <f t="shared" si="2"/>
        <v>GIJON</v>
      </c>
      <c r="F52" s="42">
        <f t="shared" si="7"/>
        <v>476592</v>
      </c>
      <c r="G52" s="42">
        <f t="shared" si="8"/>
        <v>511199</v>
      </c>
    </row>
    <row r="53" spans="1:7" x14ac:dyDescent="0.25">
      <c r="A53" s="42" t="str">
        <f t="shared" si="3"/>
        <v>LAS PALMAS</v>
      </c>
      <c r="B53" s="41">
        <f t="shared" si="4"/>
        <v>1678691</v>
      </c>
      <c r="C53" s="41">
        <f t="shared" si="5"/>
        <v>1511830</v>
      </c>
      <c r="D53" s="41">
        <f t="shared" si="6"/>
        <v>11</v>
      </c>
      <c r="E53" s="42" t="str">
        <f t="shared" si="2"/>
        <v>CEUTA</v>
      </c>
      <c r="F53" s="42">
        <f t="shared" si="7"/>
        <v>334819</v>
      </c>
      <c r="G53" s="42">
        <f t="shared" si="8"/>
        <v>334013</v>
      </c>
    </row>
    <row r="54" spans="1:7" x14ac:dyDescent="0.25">
      <c r="A54" s="42" t="str">
        <f t="shared" si="3"/>
        <v>MALAGA</v>
      </c>
      <c r="B54" s="41">
        <f t="shared" si="4"/>
        <v>59914</v>
      </c>
      <c r="C54" s="41">
        <f t="shared" si="5"/>
        <v>41459</v>
      </c>
      <c r="D54" s="41">
        <f t="shared" si="6"/>
        <v>21</v>
      </c>
      <c r="E54" s="42" t="str">
        <f t="shared" si="2"/>
        <v>AVILES</v>
      </c>
      <c r="F54" s="42">
        <f t="shared" si="7"/>
        <v>199402</v>
      </c>
      <c r="G54" s="42">
        <f t="shared" si="8"/>
        <v>243907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115915</v>
      </c>
      <c r="G55" s="42">
        <f t="shared" si="8"/>
        <v>125786</v>
      </c>
    </row>
    <row r="56" spans="1:7" x14ac:dyDescent="0.25">
      <c r="A56" s="42" t="str">
        <f t="shared" si="3"/>
        <v>MELILLA</v>
      </c>
      <c r="B56" s="41">
        <f t="shared" si="4"/>
        <v>25723</v>
      </c>
      <c r="C56" s="41">
        <f t="shared" si="5"/>
        <v>24503</v>
      </c>
      <c r="D56" s="41">
        <f t="shared" si="6"/>
        <v>24</v>
      </c>
      <c r="E56" s="42" t="str">
        <f t="shared" si="2"/>
        <v>VILAGARCIA</v>
      </c>
      <c r="F56" s="42">
        <f t="shared" si="9"/>
        <v>109839</v>
      </c>
      <c r="G56" s="42">
        <f t="shared" si="8"/>
        <v>148618</v>
      </c>
    </row>
    <row r="57" spans="1:7" x14ac:dyDescent="0.25">
      <c r="A57" s="42" t="str">
        <f t="shared" si="3"/>
        <v>MOTRIL</v>
      </c>
      <c r="B57" s="41">
        <f t="shared" si="4"/>
        <v>489479</v>
      </c>
      <c r="C57" s="41">
        <f t="shared" si="5"/>
        <v>480548</v>
      </c>
      <c r="D57" s="41">
        <f t="shared" si="6"/>
        <v>14</v>
      </c>
      <c r="E57" s="42" t="str">
        <f t="shared" si="2"/>
        <v>SANTANDER</v>
      </c>
      <c r="F57" s="42">
        <f t="shared" si="9"/>
        <v>101209</v>
      </c>
      <c r="G57" s="42">
        <f t="shared" si="8"/>
        <v>156384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59914</v>
      </c>
      <c r="G58" s="42">
        <f t="shared" si="8"/>
        <v>41459</v>
      </c>
    </row>
    <row r="59" spans="1:7" x14ac:dyDescent="0.25">
      <c r="A59" s="42" t="str">
        <f t="shared" si="3"/>
        <v>SANTA CRUZ DE TENERIFE</v>
      </c>
      <c r="B59" s="41">
        <f t="shared" si="4"/>
        <v>3128237</v>
      </c>
      <c r="C59" s="41">
        <f t="shared" si="5"/>
        <v>3026981</v>
      </c>
      <c r="D59" s="41">
        <f t="shared" si="6"/>
        <v>7</v>
      </c>
      <c r="E59" s="42" t="str">
        <f t="shared" si="2"/>
        <v>BAHIA DE CADIZ</v>
      </c>
      <c r="F59" s="42">
        <f t="shared" si="9"/>
        <v>40974</v>
      </c>
      <c r="G59" s="42">
        <f t="shared" si="8"/>
        <v>26173</v>
      </c>
    </row>
    <row r="60" spans="1:7" x14ac:dyDescent="0.25">
      <c r="A60" s="42" t="str">
        <f t="shared" si="3"/>
        <v>SANTANDER</v>
      </c>
      <c r="B60" s="41">
        <f t="shared" si="4"/>
        <v>101209</v>
      </c>
      <c r="C60" s="41">
        <f t="shared" si="5"/>
        <v>156384</v>
      </c>
      <c r="D60" s="41">
        <f t="shared" si="6"/>
        <v>20</v>
      </c>
      <c r="E60" s="42" t="str">
        <f t="shared" si="2"/>
        <v>ALICANTE</v>
      </c>
      <c r="F60" s="42">
        <f t="shared" si="9"/>
        <v>26461</v>
      </c>
      <c r="G60" s="42">
        <f t="shared" si="8"/>
        <v>70057</v>
      </c>
    </row>
    <row r="61" spans="1:7" x14ac:dyDescent="0.25">
      <c r="A61" s="42" t="str">
        <f t="shared" si="3"/>
        <v>SEVILLA</v>
      </c>
      <c r="B61" s="41">
        <f t="shared" si="4"/>
        <v>115915</v>
      </c>
      <c r="C61" s="41">
        <f t="shared" si="5"/>
        <v>125786</v>
      </c>
      <c r="D61" s="41">
        <f t="shared" si="6"/>
        <v>18</v>
      </c>
      <c r="E61" s="42" t="str">
        <f t="shared" si="2"/>
        <v>MELILLA</v>
      </c>
      <c r="F61" s="42">
        <f t="shared" si="9"/>
        <v>25723</v>
      </c>
      <c r="G61" s="42">
        <f t="shared" si="8"/>
        <v>24503</v>
      </c>
    </row>
    <row r="62" spans="1:7" x14ac:dyDescent="0.25">
      <c r="A62" s="42" t="str">
        <f t="shared" si="3"/>
        <v>TARRAGONA</v>
      </c>
      <c r="B62" s="41">
        <f t="shared" si="4"/>
        <v>6356268</v>
      </c>
      <c r="C62" s="41">
        <f t="shared" si="5"/>
        <v>6788039</v>
      </c>
      <c r="D62" s="41">
        <f t="shared" si="6"/>
        <v>4</v>
      </c>
      <c r="E62" s="42" t="str">
        <f t="shared" si="2"/>
        <v>VIGO</v>
      </c>
      <c r="F62" s="42">
        <f t="shared" si="9"/>
        <v>19880</v>
      </c>
      <c r="G62" s="42">
        <f t="shared" si="8"/>
        <v>27254</v>
      </c>
    </row>
    <row r="63" spans="1:7" x14ac:dyDescent="0.25">
      <c r="A63" s="42" t="str">
        <f t="shared" si="3"/>
        <v>VALENCIA</v>
      </c>
      <c r="B63" s="41">
        <f t="shared" si="4"/>
        <v>1982233</v>
      </c>
      <c r="C63" s="41">
        <f t="shared" si="5"/>
        <v>1654481</v>
      </c>
      <c r="D63" s="41">
        <f t="shared" si="6"/>
        <v>10</v>
      </c>
      <c r="E63" s="42" t="str">
        <f t="shared" si="2"/>
        <v>ALMERIA</v>
      </c>
      <c r="F63" s="42">
        <f t="shared" si="9"/>
        <v>1700</v>
      </c>
      <c r="G63" s="42">
        <f t="shared" si="8"/>
        <v>3146</v>
      </c>
    </row>
    <row r="64" spans="1:7" x14ac:dyDescent="0.25">
      <c r="A64" s="42" t="str">
        <f t="shared" si="3"/>
        <v>VIGO</v>
      </c>
      <c r="B64" s="41">
        <f t="shared" si="4"/>
        <v>19880</v>
      </c>
      <c r="C64" s="41">
        <f t="shared" si="5"/>
        <v>27254</v>
      </c>
      <c r="D64" s="41">
        <f t="shared" si="6"/>
        <v>25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109839</v>
      </c>
      <c r="C65" s="41">
        <f t="shared" si="5"/>
        <v>148618</v>
      </c>
      <c r="D65" s="41">
        <f t="shared" si="6"/>
        <v>19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19">
        <v>382913</v>
      </c>
      <c r="C7" s="19">
        <v>388280</v>
      </c>
      <c r="D7" s="19">
        <v>1348292</v>
      </c>
      <c r="E7" s="19">
        <v>1233100</v>
      </c>
      <c r="F7" s="10">
        <f>((E7*100)/D7)-100</f>
        <v>-8.5435499135202235</v>
      </c>
      <c r="G7" s="1"/>
      <c r="H7" s="1"/>
      <c r="I7" s="1"/>
    </row>
    <row r="8" spans="1:12" x14ac:dyDescent="0.25">
      <c r="A8" s="11" t="s">
        <v>42</v>
      </c>
      <c r="B8" s="20">
        <v>188944</v>
      </c>
      <c r="C8" s="20">
        <v>101575</v>
      </c>
      <c r="D8" s="20">
        <v>769830</v>
      </c>
      <c r="E8" s="20">
        <v>420131</v>
      </c>
      <c r="F8" s="13">
        <f t="shared" ref="F8:F35" si="0">((E8*100)/D8)-100</f>
        <v>-45.42548354831586</v>
      </c>
      <c r="G8" s="1"/>
      <c r="H8" s="1"/>
      <c r="I8" s="1"/>
    </row>
    <row r="9" spans="1:12" x14ac:dyDescent="0.25">
      <c r="A9" s="8" t="s">
        <v>43</v>
      </c>
      <c r="B9" s="19">
        <v>395425</v>
      </c>
      <c r="C9" s="19">
        <v>380029</v>
      </c>
      <c r="D9" s="19">
        <v>1803333</v>
      </c>
      <c r="E9" s="19">
        <v>1736967</v>
      </c>
      <c r="F9" s="10">
        <f t="shared" si="0"/>
        <v>-3.6801855231396559</v>
      </c>
      <c r="G9" s="1"/>
      <c r="H9" s="1"/>
      <c r="I9" s="1"/>
    </row>
    <row r="10" spans="1:12" x14ac:dyDescent="0.25">
      <c r="A10" s="11" t="s">
        <v>44</v>
      </c>
      <c r="B10" s="20">
        <v>202654</v>
      </c>
      <c r="C10" s="20">
        <v>255838</v>
      </c>
      <c r="D10" s="20">
        <v>860418</v>
      </c>
      <c r="E10" s="20">
        <v>998884</v>
      </c>
      <c r="F10" s="13">
        <f t="shared" si="0"/>
        <v>16.092875788279656</v>
      </c>
      <c r="G10" s="1"/>
      <c r="H10" s="1"/>
      <c r="I10" s="1"/>
    </row>
    <row r="11" spans="1:12" x14ac:dyDescent="0.25">
      <c r="A11" s="8" t="s">
        <v>45</v>
      </c>
      <c r="B11" s="19">
        <v>290545</v>
      </c>
      <c r="C11" s="19">
        <v>232989</v>
      </c>
      <c r="D11" s="19">
        <v>963844</v>
      </c>
      <c r="E11" s="19">
        <v>801896</v>
      </c>
      <c r="F11" s="10">
        <f t="shared" si="0"/>
        <v>-16.802304107303669</v>
      </c>
      <c r="G11" s="1"/>
      <c r="H11" s="1"/>
      <c r="I11" s="1"/>
    </row>
    <row r="12" spans="1:12" x14ac:dyDescent="0.25">
      <c r="A12" s="11" t="s">
        <v>46</v>
      </c>
      <c r="B12" s="20">
        <v>358509</v>
      </c>
      <c r="C12" s="20">
        <v>194687</v>
      </c>
      <c r="D12" s="20">
        <v>1193078</v>
      </c>
      <c r="E12" s="20">
        <v>777142</v>
      </c>
      <c r="F12" s="13">
        <f t="shared" si="0"/>
        <v>-34.86243145879817</v>
      </c>
      <c r="G12" s="1"/>
      <c r="H12" s="1"/>
      <c r="I12" s="1"/>
    </row>
    <row r="13" spans="1:12" x14ac:dyDescent="0.25">
      <c r="A13" s="8" t="s">
        <v>47</v>
      </c>
      <c r="B13" s="19">
        <v>178062</v>
      </c>
      <c r="C13" s="19">
        <v>240287</v>
      </c>
      <c r="D13" s="19">
        <v>855032</v>
      </c>
      <c r="E13" s="19">
        <v>779722</v>
      </c>
      <c r="F13" s="10">
        <f t="shared" si="0"/>
        <v>-8.8078574836965231</v>
      </c>
      <c r="G13" s="1"/>
      <c r="H13" s="1"/>
      <c r="I13" s="1"/>
    </row>
    <row r="14" spans="1:12" x14ac:dyDescent="0.25">
      <c r="A14" s="11" t="s">
        <v>48</v>
      </c>
      <c r="B14" s="20">
        <v>244915</v>
      </c>
      <c r="C14" s="20">
        <v>238124</v>
      </c>
      <c r="D14" s="20">
        <v>1214962</v>
      </c>
      <c r="E14" s="20">
        <v>1075105</v>
      </c>
      <c r="F14" s="13">
        <f t="shared" si="0"/>
        <v>-11.511224219358297</v>
      </c>
      <c r="G14" s="1"/>
      <c r="H14" s="1"/>
      <c r="I14" s="1"/>
    </row>
    <row r="15" spans="1:12" x14ac:dyDescent="0.25">
      <c r="A15" s="8" t="s">
        <v>49</v>
      </c>
      <c r="B15" s="19">
        <v>447389</v>
      </c>
      <c r="C15" s="19">
        <v>637725</v>
      </c>
      <c r="D15" s="19">
        <v>1541072</v>
      </c>
      <c r="E15" s="19">
        <v>1885688</v>
      </c>
      <c r="F15" s="10">
        <f t="shared" si="0"/>
        <v>22.362095995514807</v>
      </c>
      <c r="G15" s="1"/>
      <c r="H15" s="1"/>
      <c r="I15" s="1"/>
    </row>
    <row r="16" spans="1:12" x14ac:dyDescent="0.25">
      <c r="A16" s="11" t="s">
        <v>50</v>
      </c>
      <c r="B16" s="20">
        <v>332764</v>
      </c>
      <c r="C16" s="20">
        <v>358718</v>
      </c>
      <c r="D16" s="20">
        <v>1452466</v>
      </c>
      <c r="E16" s="20">
        <v>1950424</v>
      </c>
      <c r="F16" s="13">
        <f t="shared" si="0"/>
        <v>34.283625227716186</v>
      </c>
      <c r="G16" s="1"/>
      <c r="H16" s="1"/>
      <c r="I16" s="1"/>
    </row>
    <row r="17" spans="1:9" x14ac:dyDescent="0.25">
      <c r="A17" s="8" t="s">
        <v>51</v>
      </c>
      <c r="B17" s="19">
        <v>362052</v>
      </c>
      <c r="C17" s="19">
        <v>442497</v>
      </c>
      <c r="D17" s="19">
        <v>1260193</v>
      </c>
      <c r="E17" s="19">
        <v>1449709</v>
      </c>
      <c r="F17" s="10">
        <f t="shared" si="0"/>
        <v>15.038648841883742</v>
      </c>
      <c r="G17" s="1"/>
      <c r="H17" s="1"/>
      <c r="I17" s="1"/>
    </row>
    <row r="18" spans="1:9" x14ac:dyDescent="0.25">
      <c r="A18" s="11" t="s">
        <v>52</v>
      </c>
      <c r="B18" s="20">
        <v>8223</v>
      </c>
      <c r="C18" s="20">
        <v>4854</v>
      </c>
      <c r="D18" s="20">
        <v>26635</v>
      </c>
      <c r="E18" s="20">
        <v>22554</v>
      </c>
      <c r="F18" s="13">
        <f t="shared" si="0"/>
        <v>-15.321944809461229</v>
      </c>
      <c r="G18" s="1"/>
      <c r="H18" s="1"/>
      <c r="I18" s="1"/>
    </row>
    <row r="19" spans="1:9" x14ac:dyDescent="0.25">
      <c r="A19" s="8" t="s">
        <v>53</v>
      </c>
      <c r="B19" s="19">
        <v>715148</v>
      </c>
      <c r="C19" s="19">
        <v>887612</v>
      </c>
      <c r="D19" s="19">
        <v>2667764</v>
      </c>
      <c r="E19" s="19">
        <v>3270961</v>
      </c>
      <c r="F19" s="10">
        <f t="shared" si="0"/>
        <v>22.610583244994686</v>
      </c>
      <c r="G19" s="1"/>
      <c r="H19" s="1"/>
      <c r="I19" s="1"/>
    </row>
    <row r="20" spans="1:9" x14ac:dyDescent="0.25">
      <c r="A20" s="11" t="s">
        <v>54</v>
      </c>
      <c r="B20" s="20">
        <v>1763268</v>
      </c>
      <c r="C20" s="20">
        <v>1791680</v>
      </c>
      <c r="D20" s="20">
        <v>5377419</v>
      </c>
      <c r="E20" s="20">
        <v>6112197</v>
      </c>
      <c r="F20" s="13">
        <f t="shared" si="0"/>
        <v>13.664138874058352</v>
      </c>
      <c r="G20" s="1"/>
      <c r="H20" s="1"/>
      <c r="I20" s="1"/>
    </row>
    <row r="21" spans="1:9" x14ac:dyDescent="0.25">
      <c r="A21" s="8" t="s">
        <v>55</v>
      </c>
      <c r="B21" s="19">
        <v>487610</v>
      </c>
      <c r="C21" s="19">
        <v>1037657</v>
      </c>
      <c r="D21" s="19">
        <v>1863934</v>
      </c>
      <c r="E21" s="19">
        <v>2280082</v>
      </c>
      <c r="F21" s="10">
        <f t="shared" si="0"/>
        <v>22.32632700514074</v>
      </c>
      <c r="G21" s="1"/>
      <c r="H21" s="1"/>
      <c r="I21" s="1"/>
    </row>
    <row r="22" spans="1:9" x14ac:dyDescent="0.25">
      <c r="A22" s="11" t="s">
        <v>56</v>
      </c>
      <c r="B22" s="20">
        <v>206771</v>
      </c>
      <c r="C22" s="20">
        <v>123958</v>
      </c>
      <c r="D22" s="20">
        <v>617045</v>
      </c>
      <c r="E22" s="20">
        <v>467116</v>
      </c>
      <c r="F22" s="13">
        <f t="shared" si="0"/>
        <v>-24.29790371852944</v>
      </c>
      <c r="G22" s="1"/>
      <c r="H22" s="1"/>
      <c r="I22" s="1"/>
    </row>
    <row r="23" spans="1:9" x14ac:dyDescent="0.25">
      <c r="A23" s="8" t="s">
        <v>57</v>
      </c>
      <c r="B23" s="19">
        <v>156862</v>
      </c>
      <c r="C23" s="19">
        <v>144014</v>
      </c>
      <c r="D23" s="19">
        <v>542060</v>
      </c>
      <c r="E23" s="19">
        <v>643345</v>
      </c>
      <c r="F23" s="10">
        <f t="shared" si="0"/>
        <v>18.685200900269336</v>
      </c>
      <c r="G23" s="1"/>
      <c r="H23" s="1"/>
      <c r="I23" s="1"/>
    </row>
    <row r="24" spans="1:9" x14ac:dyDescent="0.25">
      <c r="A24" s="11" t="s">
        <v>58</v>
      </c>
      <c r="B24" s="20">
        <v>43882</v>
      </c>
      <c r="C24" s="20">
        <v>79894</v>
      </c>
      <c r="D24" s="20">
        <v>212365</v>
      </c>
      <c r="E24" s="20">
        <v>228824</v>
      </c>
      <c r="F24" s="13">
        <f t="shared" si="0"/>
        <v>7.7503355072634434</v>
      </c>
      <c r="G24" s="1"/>
      <c r="H24" s="1"/>
      <c r="I24" s="1"/>
    </row>
    <row r="25" spans="1:9" x14ac:dyDescent="0.25">
      <c r="A25" s="8" t="s">
        <v>59</v>
      </c>
      <c r="B25" s="19">
        <v>3500</v>
      </c>
      <c r="C25" s="19">
        <v>4499</v>
      </c>
      <c r="D25" s="19">
        <v>15391</v>
      </c>
      <c r="E25" s="19">
        <v>14229</v>
      </c>
      <c r="F25" s="10">
        <f t="shared" si="0"/>
        <v>-7.549866805275812</v>
      </c>
      <c r="G25" s="1"/>
      <c r="H25" s="1"/>
      <c r="I25" s="1"/>
    </row>
    <row r="26" spans="1:9" x14ac:dyDescent="0.25">
      <c r="A26" s="11" t="s">
        <v>60</v>
      </c>
      <c r="B26" s="20">
        <v>89804</v>
      </c>
      <c r="C26" s="20">
        <v>93135</v>
      </c>
      <c r="D26" s="20">
        <v>335327</v>
      </c>
      <c r="E26" s="20">
        <v>299663</v>
      </c>
      <c r="F26" s="13">
        <f t="shared" si="0"/>
        <v>-10.635588544912878</v>
      </c>
      <c r="G26" s="1"/>
      <c r="H26" s="1"/>
      <c r="I26" s="1"/>
    </row>
    <row r="27" spans="1:9" x14ac:dyDescent="0.25">
      <c r="A27" s="8" t="s">
        <v>61</v>
      </c>
      <c r="B27" s="19">
        <v>232105</v>
      </c>
      <c r="C27" s="19">
        <v>249727</v>
      </c>
      <c r="D27" s="19">
        <v>800438</v>
      </c>
      <c r="E27" s="19">
        <v>820173</v>
      </c>
      <c r="F27" s="10">
        <f t="shared" si="0"/>
        <v>2.4655251249940591</v>
      </c>
      <c r="G27" s="1"/>
      <c r="H27" s="1"/>
      <c r="I27" s="1"/>
    </row>
    <row r="28" spans="1:9" x14ac:dyDescent="0.25">
      <c r="A28" s="11" t="s">
        <v>62</v>
      </c>
      <c r="B28" s="20">
        <v>87276</v>
      </c>
      <c r="C28" s="20">
        <v>136383</v>
      </c>
      <c r="D28" s="20">
        <v>434064</v>
      </c>
      <c r="E28" s="20">
        <v>633202</v>
      </c>
      <c r="F28" s="13">
        <f t="shared" si="0"/>
        <v>45.87756644181502</v>
      </c>
      <c r="G28" s="1"/>
      <c r="H28" s="1"/>
      <c r="I28" s="1"/>
    </row>
    <row r="29" spans="1:9" x14ac:dyDescent="0.25">
      <c r="A29" s="8" t="s">
        <v>63</v>
      </c>
      <c r="B29" s="19">
        <v>271814</v>
      </c>
      <c r="C29" s="19">
        <v>324361</v>
      </c>
      <c r="D29" s="19">
        <v>1165980</v>
      </c>
      <c r="E29" s="19">
        <v>1286389</v>
      </c>
      <c r="F29" s="10">
        <f t="shared" si="0"/>
        <v>10.326849517144382</v>
      </c>
      <c r="G29" s="1"/>
      <c r="H29" s="1"/>
      <c r="I29" s="1"/>
    </row>
    <row r="30" spans="1:9" x14ac:dyDescent="0.25">
      <c r="A30" s="11" t="s">
        <v>64</v>
      </c>
      <c r="B30" s="20">
        <v>192847</v>
      </c>
      <c r="C30" s="20">
        <v>193166</v>
      </c>
      <c r="D30" s="20">
        <v>774672</v>
      </c>
      <c r="E30" s="20">
        <v>780671</v>
      </c>
      <c r="F30" s="13">
        <f t="shared" si="0"/>
        <v>0.77439225891731667</v>
      </c>
      <c r="G30" s="1"/>
      <c r="H30" s="1"/>
      <c r="I30" s="1"/>
    </row>
    <row r="31" spans="1:9" x14ac:dyDescent="0.25">
      <c r="A31" s="8" t="s">
        <v>65</v>
      </c>
      <c r="B31" s="19">
        <v>940752</v>
      </c>
      <c r="C31" s="19">
        <v>787652</v>
      </c>
      <c r="D31" s="19">
        <v>4105200</v>
      </c>
      <c r="E31" s="19">
        <v>4502180</v>
      </c>
      <c r="F31" s="10">
        <f t="shared" si="0"/>
        <v>9.6701744129396872</v>
      </c>
      <c r="G31" s="1"/>
      <c r="H31" s="1"/>
      <c r="I31" s="1"/>
    </row>
    <row r="32" spans="1:9" x14ac:dyDescent="0.25">
      <c r="A32" s="11" t="s">
        <v>66</v>
      </c>
      <c r="B32" s="20">
        <v>480119</v>
      </c>
      <c r="C32" s="20">
        <v>436442</v>
      </c>
      <c r="D32" s="20">
        <v>2351297</v>
      </c>
      <c r="E32" s="20">
        <v>1897808</v>
      </c>
      <c r="F32" s="13">
        <f t="shared" si="0"/>
        <v>-19.286759605443294</v>
      </c>
      <c r="G32" s="1"/>
      <c r="H32" s="1"/>
      <c r="I32" s="1"/>
    </row>
    <row r="33" spans="1:9" x14ac:dyDescent="0.25">
      <c r="A33" s="8" t="s">
        <v>67</v>
      </c>
      <c r="B33" s="19">
        <v>47060</v>
      </c>
      <c r="C33" s="19">
        <v>38469</v>
      </c>
      <c r="D33" s="19">
        <v>206037</v>
      </c>
      <c r="E33" s="19">
        <v>158352</v>
      </c>
      <c r="F33" s="10">
        <f t="shared" si="0"/>
        <v>-23.143901338109174</v>
      </c>
      <c r="G33" s="1"/>
      <c r="H33" s="1"/>
      <c r="I33" s="1"/>
    </row>
    <row r="34" spans="1:9" x14ac:dyDescent="0.25">
      <c r="A34" s="11" t="s">
        <v>68</v>
      </c>
      <c r="B34" s="20">
        <v>36017</v>
      </c>
      <c r="C34" s="20">
        <v>63565</v>
      </c>
      <c r="D34" s="20">
        <v>160402</v>
      </c>
      <c r="E34" s="20">
        <v>145151</v>
      </c>
      <c r="F34" s="13">
        <f t="shared" si="0"/>
        <v>-9.5079861847109157</v>
      </c>
      <c r="G34" s="1"/>
      <c r="H34" s="1"/>
      <c r="I34" s="1"/>
    </row>
    <row r="35" spans="1:9" x14ac:dyDescent="0.25">
      <c r="A35" s="14" t="s">
        <v>69</v>
      </c>
      <c r="B35" s="15">
        <f>SUM(B7:B34)</f>
        <v>9147230</v>
      </c>
      <c r="C35" s="15">
        <f t="shared" ref="C35:E35" si="1">SUM(C7:C34)</f>
        <v>9867817</v>
      </c>
      <c r="D35" s="15">
        <f t="shared" si="1"/>
        <v>34918550</v>
      </c>
      <c r="E35" s="15">
        <f t="shared" si="1"/>
        <v>36671665</v>
      </c>
      <c r="F35" s="16">
        <f t="shared" si="0"/>
        <v>5.0205836152990315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1233100</v>
      </c>
      <c r="C38" s="41">
        <f>D7</f>
        <v>1348292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6112197</v>
      </c>
      <c r="G38" s="42">
        <f>LOOKUP(E38,$A$38:$A$65,$C$38:$C$65)</f>
        <v>5377419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420131</v>
      </c>
      <c r="C39" s="41">
        <f t="shared" ref="C39:C65" si="5">D8</f>
        <v>769830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4502180</v>
      </c>
      <c r="G39" s="42">
        <f t="shared" ref="G39:G65" si="8">LOOKUP(E39,$A$38:$A$65,$C$38:$C$65)</f>
        <v>4105200</v>
      </c>
    </row>
    <row r="40" spans="1:9" x14ac:dyDescent="0.25">
      <c r="A40" s="42" t="str">
        <f t="shared" si="3"/>
        <v>ALMERIA</v>
      </c>
      <c r="B40" s="41">
        <f t="shared" si="4"/>
        <v>1736967</v>
      </c>
      <c r="C40" s="41">
        <f t="shared" si="5"/>
        <v>1803333</v>
      </c>
      <c r="D40" s="41">
        <f t="shared" si="6"/>
        <v>8</v>
      </c>
      <c r="E40" s="42" t="str">
        <f t="shared" si="2"/>
        <v>FERROL-SAN CIBRAO</v>
      </c>
      <c r="F40" s="42">
        <f t="shared" si="7"/>
        <v>3270961</v>
      </c>
      <c r="G40" s="42">
        <f t="shared" si="8"/>
        <v>2667764</v>
      </c>
    </row>
    <row r="41" spans="1:9" x14ac:dyDescent="0.25">
      <c r="A41" s="42" t="str">
        <f t="shared" si="3"/>
        <v>AVILES</v>
      </c>
      <c r="B41" s="41">
        <f t="shared" si="4"/>
        <v>998884</v>
      </c>
      <c r="C41" s="41">
        <f t="shared" si="5"/>
        <v>860418</v>
      </c>
      <c r="D41" s="41">
        <f t="shared" si="6"/>
        <v>13</v>
      </c>
      <c r="E41" s="42" t="str">
        <f t="shared" si="2"/>
        <v>HUELVA</v>
      </c>
      <c r="F41" s="42">
        <f t="shared" si="7"/>
        <v>2280082</v>
      </c>
      <c r="G41" s="42">
        <f t="shared" si="8"/>
        <v>1863934</v>
      </c>
    </row>
    <row r="42" spans="1:9" x14ac:dyDescent="0.25">
      <c r="A42" s="42" t="str">
        <f t="shared" si="3"/>
        <v>BAHIA DE ALGECIRAS</v>
      </c>
      <c r="B42" s="41">
        <f t="shared" si="4"/>
        <v>801896</v>
      </c>
      <c r="C42" s="41">
        <f t="shared" si="5"/>
        <v>963844</v>
      </c>
      <c r="D42" s="41">
        <f t="shared" si="6"/>
        <v>15</v>
      </c>
      <c r="E42" s="42" t="str">
        <f t="shared" si="2"/>
        <v>CARTAGENA</v>
      </c>
      <c r="F42" s="42">
        <f t="shared" si="7"/>
        <v>1950424</v>
      </c>
      <c r="G42" s="42">
        <f t="shared" si="8"/>
        <v>1452466</v>
      </c>
    </row>
    <row r="43" spans="1:9" x14ac:dyDescent="0.25">
      <c r="A43" s="42" t="str">
        <f t="shared" si="3"/>
        <v>BAHIA DE CADIZ</v>
      </c>
      <c r="B43" s="41">
        <f t="shared" si="4"/>
        <v>777142</v>
      </c>
      <c r="C43" s="41">
        <f t="shared" si="5"/>
        <v>1193078</v>
      </c>
      <c r="D43" s="41">
        <f t="shared" si="6"/>
        <v>18</v>
      </c>
      <c r="E43" s="42" t="str">
        <f t="shared" si="2"/>
        <v>VALENCIA</v>
      </c>
      <c r="F43" s="42">
        <f t="shared" si="7"/>
        <v>1897808</v>
      </c>
      <c r="G43" s="42">
        <f t="shared" si="8"/>
        <v>2351297</v>
      </c>
    </row>
    <row r="44" spans="1:9" x14ac:dyDescent="0.25">
      <c r="A44" s="42" t="str">
        <f t="shared" si="3"/>
        <v>BALEARES</v>
      </c>
      <c r="B44" s="41">
        <f t="shared" si="4"/>
        <v>779722</v>
      </c>
      <c r="C44" s="41">
        <f t="shared" si="5"/>
        <v>855032</v>
      </c>
      <c r="D44" s="41">
        <f t="shared" si="6"/>
        <v>17</v>
      </c>
      <c r="E44" s="42" t="str">
        <f t="shared" si="2"/>
        <v>BILBAO</v>
      </c>
      <c r="F44" s="42">
        <f t="shared" si="7"/>
        <v>1885688</v>
      </c>
      <c r="G44" s="42">
        <f t="shared" si="8"/>
        <v>1541072</v>
      </c>
    </row>
    <row r="45" spans="1:9" x14ac:dyDescent="0.25">
      <c r="A45" s="42" t="str">
        <f t="shared" si="3"/>
        <v>BARCELONA</v>
      </c>
      <c r="B45" s="41">
        <f t="shared" si="4"/>
        <v>1075105</v>
      </c>
      <c r="C45" s="41">
        <f t="shared" si="5"/>
        <v>1214962</v>
      </c>
      <c r="D45" s="41">
        <f t="shared" si="6"/>
        <v>12</v>
      </c>
      <c r="E45" s="42" t="str">
        <f t="shared" si="2"/>
        <v>ALMERIA</v>
      </c>
      <c r="F45" s="42">
        <f t="shared" si="7"/>
        <v>1736967</v>
      </c>
      <c r="G45" s="42">
        <f t="shared" si="8"/>
        <v>1803333</v>
      </c>
    </row>
    <row r="46" spans="1:9" x14ac:dyDescent="0.25">
      <c r="A46" s="42" t="str">
        <f t="shared" si="3"/>
        <v>BILBAO</v>
      </c>
      <c r="B46" s="41">
        <f t="shared" si="4"/>
        <v>1885688</v>
      </c>
      <c r="C46" s="41">
        <f t="shared" si="5"/>
        <v>1541072</v>
      </c>
      <c r="D46" s="41">
        <f t="shared" si="6"/>
        <v>7</v>
      </c>
      <c r="E46" s="42" t="str">
        <f t="shared" si="2"/>
        <v>CASTELLON</v>
      </c>
      <c r="F46" s="42">
        <f t="shared" si="7"/>
        <v>1449709</v>
      </c>
      <c r="G46" s="42">
        <f t="shared" si="8"/>
        <v>1260193</v>
      </c>
    </row>
    <row r="47" spans="1:9" x14ac:dyDescent="0.25">
      <c r="A47" s="42" t="str">
        <f t="shared" si="3"/>
        <v>CARTAGENA</v>
      </c>
      <c r="B47" s="41">
        <f t="shared" si="4"/>
        <v>1950424</v>
      </c>
      <c r="C47" s="41">
        <f t="shared" si="5"/>
        <v>1452466</v>
      </c>
      <c r="D47" s="41">
        <f t="shared" si="6"/>
        <v>5</v>
      </c>
      <c r="E47" s="42" t="str">
        <f t="shared" si="2"/>
        <v>SANTANDER</v>
      </c>
      <c r="F47" s="42">
        <f t="shared" si="7"/>
        <v>1286389</v>
      </c>
      <c r="G47" s="42">
        <f t="shared" si="8"/>
        <v>1165980</v>
      </c>
    </row>
    <row r="48" spans="1:9" x14ac:dyDescent="0.25">
      <c r="A48" s="42" t="str">
        <f t="shared" si="3"/>
        <v>CASTELLON</v>
      </c>
      <c r="B48" s="41">
        <f t="shared" si="4"/>
        <v>1449709</v>
      </c>
      <c r="C48" s="41">
        <f t="shared" si="5"/>
        <v>1260193</v>
      </c>
      <c r="D48" s="41">
        <f t="shared" si="6"/>
        <v>9</v>
      </c>
      <c r="E48" s="42" t="str">
        <f t="shared" si="2"/>
        <v>A CORUÑA</v>
      </c>
      <c r="F48" s="42">
        <f t="shared" si="7"/>
        <v>1233100</v>
      </c>
      <c r="G48" s="42">
        <f t="shared" si="8"/>
        <v>1348292</v>
      </c>
    </row>
    <row r="49" spans="1:7" x14ac:dyDescent="0.25">
      <c r="A49" s="42" t="str">
        <f t="shared" si="3"/>
        <v>CEUTA</v>
      </c>
      <c r="B49" s="41">
        <f t="shared" si="4"/>
        <v>22554</v>
      </c>
      <c r="C49" s="41">
        <f t="shared" si="5"/>
        <v>26635</v>
      </c>
      <c r="D49" s="41">
        <f t="shared" si="6"/>
        <v>27</v>
      </c>
      <c r="E49" s="42" t="str">
        <f t="shared" si="2"/>
        <v>BARCELONA</v>
      </c>
      <c r="F49" s="42">
        <f t="shared" si="7"/>
        <v>1075105</v>
      </c>
      <c r="G49" s="42">
        <f t="shared" si="8"/>
        <v>1214962</v>
      </c>
    </row>
    <row r="50" spans="1:7" x14ac:dyDescent="0.25">
      <c r="A50" s="42" t="str">
        <f t="shared" si="3"/>
        <v>FERROL-SAN CIBRAO</v>
      </c>
      <c r="B50" s="41">
        <f t="shared" si="4"/>
        <v>3270961</v>
      </c>
      <c r="C50" s="41">
        <f t="shared" si="5"/>
        <v>2667764</v>
      </c>
      <c r="D50" s="41">
        <f t="shared" si="6"/>
        <v>3</v>
      </c>
      <c r="E50" s="42" t="str">
        <f t="shared" si="2"/>
        <v>AVILES</v>
      </c>
      <c r="F50" s="42">
        <f t="shared" si="7"/>
        <v>998884</v>
      </c>
      <c r="G50" s="42">
        <f t="shared" si="8"/>
        <v>860418</v>
      </c>
    </row>
    <row r="51" spans="1:7" x14ac:dyDescent="0.25">
      <c r="A51" s="42" t="str">
        <f t="shared" si="3"/>
        <v>GIJON</v>
      </c>
      <c r="B51" s="41">
        <f t="shared" si="4"/>
        <v>6112197</v>
      </c>
      <c r="C51" s="41">
        <f t="shared" si="5"/>
        <v>5377419</v>
      </c>
      <c r="D51" s="41">
        <f t="shared" si="6"/>
        <v>1</v>
      </c>
      <c r="E51" s="42" t="str">
        <f t="shared" si="2"/>
        <v>PASAIA</v>
      </c>
      <c r="F51" s="42">
        <f t="shared" si="7"/>
        <v>820173</v>
      </c>
      <c r="G51" s="42">
        <f t="shared" si="8"/>
        <v>800438</v>
      </c>
    </row>
    <row r="52" spans="1:7" x14ac:dyDescent="0.25">
      <c r="A52" s="42" t="str">
        <f t="shared" si="3"/>
        <v>HUELVA</v>
      </c>
      <c r="B52" s="41">
        <f t="shared" si="4"/>
        <v>2280082</v>
      </c>
      <c r="C52" s="41">
        <f t="shared" si="5"/>
        <v>1863934</v>
      </c>
      <c r="D52" s="41">
        <f t="shared" si="6"/>
        <v>4</v>
      </c>
      <c r="E52" s="42" t="str">
        <f t="shared" si="2"/>
        <v>BAHIA DE ALGECIRAS</v>
      </c>
      <c r="F52" s="42">
        <f t="shared" si="7"/>
        <v>801896</v>
      </c>
      <c r="G52" s="42">
        <f t="shared" si="8"/>
        <v>963844</v>
      </c>
    </row>
    <row r="53" spans="1:7" x14ac:dyDescent="0.25">
      <c r="A53" s="42" t="str">
        <f t="shared" si="3"/>
        <v>LAS PALMAS</v>
      </c>
      <c r="B53" s="41">
        <f t="shared" si="4"/>
        <v>467116</v>
      </c>
      <c r="C53" s="41">
        <f t="shared" si="5"/>
        <v>617045</v>
      </c>
      <c r="D53" s="41">
        <f t="shared" si="6"/>
        <v>21</v>
      </c>
      <c r="E53" s="42" t="str">
        <f t="shared" si="2"/>
        <v>SEVILLA</v>
      </c>
      <c r="F53" s="42">
        <f t="shared" si="7"/>
        <v>780671</v>
      </c>
      <c r="G53" s="42">
        <f t="shared" si="8"/>
        <v>774672</v>
      </c>
    </row>
    <row r="54" spans="1:7" x14ac:dyDescent="0.25">
      <c r="A54" s="42" t="str">
        <f t="shared" si="3"/>
        <v>MALAGA</v>
      </c>
      <c r="B54" s="41">
        <f t="shared" si="4"/>
        <v>643345</v>
      </c>
      <c r="C54" s="41">
        <f t="shared" si="5"/>
        <v>542060</v>
      </c>
      <c r="D54" s="41">
        <f t="shared" si="6"/>
        <v>19</v>
      </c>
      <c r="E54" s="42" t="str">
        <f t="shared" si="2"/>
        <v>BALEARES</v>
      </c>
      <c r="F54" s="42">
        <f t="shared" si="7"/>
        <v>779722</v>
      </c>
      <c r="G54" s="42">
        <f t="shared" si="8"/>
        <v>855032</v>
      </c>
    </row>
    <row r="55" spans="1:7" x14ac:dyDescent="0.25">
      <c r="A55" s="42" t="str">
        <f t="shared" si="3"/>
        <v>MARIN Y RIA DE PONTEVEDRA</v>
      </c>
      <c r="B55" s="41">
        <f t="shared" si="4"/>
        <v>228824</v>
      </c>
      <c r="C55" s="41">
        <f t="shared" si="5"/>
        <v>212365</v>
      </c>
      <c r="D55" s="41">
        <f t="shared" si="6"/>
        <v>24</v>
      </c>
      <c r="E55" s="42" t="str">
        <f t="shared" si="2"/>
        <v>BAHIA DE CADIZ</v>
      </c>
      <c r="F55" s="42">
        <f t="shared" ref="F55:F65" si="9">LOOKUP(E55,$A$38:$A$65,$B$38:$B$65)</f>
        <v>777142</v>
      </c>
      <c r="G55" s="42">
        <f t="shared" si="8"/>
        <v>1193078</v>
      </c>
    </row>
    <row r="56" spans="1:7" x14ac:dyDescent="0.25">
      <c r="A56" s="42" t="str">
        <f t="shared" si="3"/>
        <v>MELILLA</v>
      </c>
      <c r="B56" s="41">
        <f t="shared" si="4"/>
        <v>14229</v>
      </c>
      <c r="C56" s="41">
        <f t="shared" si="5"/>
        <v>15391</v>
      </c>
      <c r="D56" s="41">
        <f t="shared" si="6"/>
        <v>28</v>
      </c>
      <c r="E56" s="42" t="str">
        <f t="shared" si="2"/>
        <v>MALAGA</v>
      </c>
      <c r="F56" s="42">
        <f t="shared" si="9"/>
        <v>643345</v>
      </c>
      <c r="G56" s="42">
        <f t="shared" si="8"/>
        <v>542060</v>
      </c>
    </row>
    <row r="57" spans="1:7" x14ac:dyDescent="0.25">
      <c r="A57" s="42" t="str">
        <f t="shared" si="3"/>
        <v>MOTRIL</v>
      </c>
      <c r="B57" s="41">
        <f t="shared" si="4"/>
        <v>299663</v>
      </c>
      <c r="C57" s="41">
        <f t="shared" si="5"/>
        <v>335327</v>
      </c>
      <c r="D57" s="41">
        <f t="shared" si="6"/>
        <v>23</v>
      </c>
      <c r="E57" s="42" t="str">
        <f t="shared" si="2"/>
        <v>SANTA CRUZ DE TENERIFE</v>
      </c>
      <c r="F57" s="42">
        <f t="shared" si="9"/>
        <v>633202</v>
      </c>
      <c r="G57" s="42">
        <f t="shared" si="8"/>
        <v>434064</v>
      </c>
    </row>
    <row r="58" spans="1:7" x14ac:dyDescent="0.25">
      <c r="A58" s="42" t="str">
        <f t="shared" si="3"/>
        <v>PASAIA</v>
      </c>
      <c r="B58" s="41">
        <f t="shared" si="4"/>
        <v>820173</v>
      </c>
      <c r="C58" s="41">
        <f t="shared" si="5"/>
        <v>800438</v>
      </c>
      <c r="D58" s="41">
        <f t="shared" si="6"/>
        <v>14</v>
      </c>
      <c r="E58" s="42" t="str">
        <f t="shared" si="2"/>
        <v>LAS PALMAS</v>
      </c>
      <c r="F58" s="42">
        <f t="shared" si="9"/>
        <v>467116</v>
      </c>
      <c r="G58" s="42">
        <f t="shared" si="8"/>
        <v>617045</v>
      </c>
    </row>
    <row r="59" spans="1:7" x14ac:dyDescent="0.25">
      <c r="A59" s="42" t="str">
        <f t="shared" si="3"/>
        <v>SANTA CRUZ DE TENERIFE</v>
      </c>
      <c r="B59" s="41">
        <f t="shared" si="4"/>
        <v>633202</v>
      </c>
      <c r="C59" s="41">
        <f t="shared" si="5"/>
        <v>434064</v>
      </c>
      <c r="D59" s="41">
        <f t="shared" si="6"/>
        <v>20</v>
      </c>
      <c r="E59" s="42" t="str">
        <f t="shared" si="2"/>
        <v>ALICANTE</v>
      </c>
      <c r="F59" s="42">
        <f t="shared" si="9"/>
        <v>420131</v>
      </c>
      <c r="G59" s="42">
        <f t="shared" si="8"/>
        <v>769830</v>
      </c>
    </row>
    <row r="60" spans="1:7" x14ac:dyDescent="0.25">
      <c r="A60" s="42" t="str">
        <f t="shared" si="3"/>
        <v>SANTANDER</v>
      </c>
      <c r="B60" s="41">
        <f t="shared" si="4"/>
        <v>1286389</v>
      </c>
      <c r="C60" s="41">
        <f t="shared" si="5"/>
        <v>1165980</v>
      </c>
      <c r="D60" s="41">
        <f t="shared" si="6"/>
        <v>10</v>
      </c>
      <c r="E60" s="42" t="str">
        <f t="shared" si="2"/>
        <v>MOTRIL</v>
      </c>
      <c r="F60" s="42">
        <f t="shared" si="9"/>
        <v>299663</v>
      </c>
      <c r="G60" s="42">
        <f t="shared" si="8"/>
        <v>335327</v>
      </c>
    </row>
    <row r="61" spans="1:7" x14ac:dyDescent="0.25">
      <c r="A61" s="42" t="str">
        <f t="shared" si="3"/>
        <v>SEVILLA</v>
      </c>
      <c r="B61" s="41">
        <f t="shared" si="4"/>
        <v>780671</v>
      </c>
      <c r="C61" s="41">
        <f t="shared" si="5"/>
        <v>774672</v>
      </c>
      <c r="D61" s="41">
        <f t="shared" si="6"/>
        <v>16</v>
      </c>
      <c r="E61" s="42" t="str">
        <f t="shared" si="2"/>
        <v>MARIN Y RIA DE PONTEVEDRA</v>
      </c>
      <c r="F61" s="42">
        <f t="shared" si="9"/>
        <v>228824</v>
      </c>
      <c r="G61" s="42">
        <f t="shared" si="8"/>
        <v>212365</v>
      </c>
    </row>
    <row r="62" spans="1:7" x14ac:dyDescent="0.25">
      <c r="A62" s="42" t="str">
        <f t="shared" si="3"/>
        <v>TARRAGONA</v>
      </c>
      <c r="B62" s="41">
        <f t="shared" si="4"/>
        <v>4502180</v>
      </c>
      <c r="C62" s="41">
        <f t="shared" si="5"/>
        <v>4105200</v>
      </c>
      <c r="D62" s="41">
        <f t="shared" si="6"/>
        <v>2</v>
      </c>
      <c r="E62" s="42" t="str">
        <f t="shared" si="2"/>
        <v>VIGO</v>
      </c>
      <c r="F62" s="42">
        <f t="shared" si="9"/>
        <v>158352</v>
      </c>
      <c r="G62" s="42">
        <f t="shared" si="8"/>
        <v>206037</v>
      </c>
    </row>
    <row r="63" spans="1:7" x14ac:dyDescent="0.25">
      <c r="A63" s="42" t="str">
        <f t="shared" si="3"/>
        <v>VALENCIA</v>
      </c>
      <c r="B63" s="41">
        <f t="shared" si="4"/>
        <v>1897808</v>
      </c>
      <c r="C63" s="41">
        <f t="shared" si="5"/>
        <v>2351297</v>
      </c>
      <c r="D63" s="41">
        <f t="shared" si="6"/>
        <v>6</v>
      </c>
      <c r="E63" s="42" t="str">
        <f t="shared" si="2"/>
        <v>VILAGARCIA</v>
      </c>
      <c r="F63" s="42">
        <f t="shared" si="9"/>
        <v>145151</v>
      </c>
      <c r="G63" s="42">
        <f t="shared" si="8"/>
        <v>160402</v>
      </c>
    </row>
    <row r="64" spans="1:7" x14ac:dyDescent="0.25">
      <c r="A64" s="42" t="str">
        <f t="shared" si="3"/>
        <v>VIGO</v>
      </c>
      <c r="B64" s="41">
        <f t="shared" si="4"/>
        <v>158352</v>
      </c>
      <c r="C64" s="41">
        <f t="shared" si="5"/>
        <v>206037</v>
      </c>
      <c r="D64" s="41">
        <f t="shared" si="6"/>
        <v>25</v>
      </c>
      <c r="E64" s="42" t="str">
        <f t="shared" si="2"/>
        <v>CEUTA</v>
      </c>
      <c r="F64" s="42">
        <f t="shared" si="9"/>
        <v>22554</v>
      </c>
      <c r="G64" s="42">
        <f t="shared" si="8"/>
        <v>26635</v>
      </c>
    </row>
    <row r="65" spans="1:7" x14ac:dyDescent="0.25">
      <c r="A65" s="42" t="str">
        <f t="shared" si="3"/>
        <v>VILAGARCIA</v>
      </c>
      <c r="B65" s="41">
        <f t="shared" si="4"/>
        <v>145151</v>
      </c>
      <c r="C65" s="41">
        <f t="shared" si="5"/>
        <v>160402</v>
      </c>
      <c r="D65" s="41">
        <f t="shared" si="6"/>
        <v>26</v>
      </c>
      <c r="E65" s="42" t="str">
        <f t="shared" si="2"/>
        <v>MELILLA</v>
      </c>
      <c r="F65" s="42">
        <f t="shared" si="9"/>
        <v>14229</v>
      </c>
      <c r="G65" s="42">
        <f t="shared" si="8"/>
        <v>15391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1">
        <v>102938</v>
      </c>
      <c r="C7" s="21">
        <v>139832</v>
      </c>
      <c r="D7" s="21">
        <v>373964</v>
      </c>
      <c r="E7" s="21">
        <v>488797</v>
      </c>
      <c r="F7" s="10">
        <f>((E7*100)/D7)-100</f>
        <v>30.70696644596805</v>
      </c>
      <c r="G7" s="1"/>
      <c r="H7" s="1"/>
      <c r="I7" s="1"/>
    </row>
    <row r="8" spans="1:12" x14ac:dyDescent="0.25">
      <c r="A8" s="11" t="s">
        <v>42</v>
      </c>
      <c r="B8" s="22">
        <v>151747</v>
      </c>
      <c r="C8" s="22">
        <v>153792</v>
      </c>
      <c r="D8" s="22">
        <v>691305</v>
      </c>
      <c r="E8" s="22">
        <v>551034</v>
      </c>
      <c r="F8" s="13">
        <f t="shared" ref="F8:F35" si="0">((E8*100)/D8)-100</f>
        <v>-20.290754442684488</v>
      </c>
      <c r="G8" s="1"/>
      <c r="H8" s="1"/>
      <c r="I8" s="1"/>
    </row>
    <row r="9" spans="1:12" x14ac:dyDescent="0.25">
      <c r="A9" s="8" t="s">
        <v>43</v>
      </c>
      <c r="B9" s="21">
        <v>48319</v>
      </c>
      <c r="C9" s="21">
        <v>53266</v>
      </c>
      <c r="D9" s="21">
        <v>208591</v>
      </c>
      <c r="E9" s="21">
        <v>216726</v>
      </c>
      <c r="F9" s="10">
        <f t="shared" si="0"/>
        <v>3.8999765090536016</v>
      </c>
      <c r="G9" s="1"/>
      <c r="H9" s="1"/>
      <c r="I9" s="1"/>
    </row>
    <row r="10" spans="1:12" x14ac:dyDescent="0.25">
      <c r="A10" s="11" t="s">
        <v>44</v>
      </c>
      <c r="B10" s="22">
        <v>171572</v>
      </c>
      <c r="C10" s="22">
        <v>83014</v>
      </c>
      <c r="D10" s="22">
        <v>492005</v>
      </c>
      <c r="E10" s="22">
        <v>439465</v>
      </c>
      <c r="F10" s="13">
        <f t="shared" si="0"/>
        <v>-10.678753264702593</v>
      </c>
      <c r="G10" s="1"/>
      <c r="H10" s="1"/>
      <c r="I10" s="1"/>
    </row>
    <row r="11" spans="1:12" x14ac:dyDescent="0.25">
      <c r="A11" s="8" t="s">
        <v>45</v>
      </c>
      <c r="B11" s="21">
        <v>4120068</v>
      </c>
      <c r="C11" s="21">
        <v>4240822</v>
      </c>
      <c r="D11" s="21">
        <v>15230037</v>
      </c>
      <c r="E11" s="21">
        <v>16395449</v>
      </c>
      <c r="F11" s="10">
        <f t="shared" si="0"/>
        <v>7.6520628282124363</v>
      </c>
      <c r="G11" s="1"/>
      <c r="H11" s="1"/>
      <c r="I11" s="1"/>
    </row>
    <row r="12" spans="1:12" x14ac:dyDescent="0.25">
      <c r="A12" s="11" t="s">
        <v>46</v>
      </c>
      <c r="B12" s="22">
        <v>198845</v>
      </c>
      <c r="C12" s="22">
        <v>234517</v>
      </c>
      <c r="D12" s="22">
        <v>805777</v>
      </c>
      <c r="E12" s="22">
        <v>941627</v>
      </c>
      <c r="F12" s="13">
        <f t="shared" si="0"/>
        <v>16.859503311710313</v>
      </c>
      <c r="G12" s="1"/>
      <c r="H12" s="1"/>
      <c r="I12" s="1"/>
    </row>
    <row r="13" spans="1:12" x14ac:dyDescent="0.25">
      <c r="A13" s="8" t="s">
        <v>47</v>
      </c>
      <c r="B13" s="21">
        <v>826283</v>
      </c>
      <c r="C13" s="21">
        <v>901795</v>
      </c>
      <c r="D13" s="21">
        <v>3222611</v>
      </c>
      <c r="E13" s="21">
        <v>3061753</v>
      </c>
      <c r="F13" s="10">
        <f t="shared" si="0"/>
        <v>-4.991542572156547</v>
      </c>
      <c r="G13" s="1"/>
      <c r="H13" s="1"/>
      <c r="I13" s="1"/>
    </row>
    <row r="14" spans="1:12" x14ac:dyDescent="0.25">
      <c r="A14" s="11" t="s">
        <v>48</v>
      </c>
      <c r="B14" s="22">
        <v>2880683</v>
      </c>
      <c r="C14" s="22">
        <v>3190095</v>
      </c>
      <c r="D14" s="22">
        <v>11319782</v>
      </c>
      <c r="E14" s="22">
        <v>11790764</v>
      </c>
      <c r="F14" s="13">
        <f t="shared" si="0"/>
        <v>4.1606985010842124</v>
      </c>
      <c r="G14" s="1"/>
      <c r="H14" s="1"/>
      <c r="I14" s="1"/>
    </row>
    <row r="15" spans="1:12" x14ac:dyDescent="0.25">
      <c r="A15" s="8" t="s">
        <v>49</v>
      </c>
      <c r="B15" s="21">
        <v>790436</v>
      </c>
      <c r="C15" s="21">
        <v>1093363</v>
      </c>
      <c r="D15" s="21">
        <v>2997753</v>
      </c>
      <c r="E15" s="21">
        <v>3243747</v>
      </c>
      <c r="F15" s="10">
        <f t="shared" si="0"/>
        <v>8.2059462537440595</v>
      </c>
      <c r="G15" s="1"/>
      <c r="H15" s="1"/>
      <c r="I15" s="1"/>
    </row>
    <row r="16" spans="1:12" x14ac:dyDescent="0.25">
      <c r="A16" s="11" t="s">
        <v>50</v>
      </c>
      <c r="B16" s="22">
        <v>87870</v>
      </c>
      <c r="C16" s="22">
        <v>70671</v>
      </c>
      <c r="D16" s="22">
        <v>286426</v>
      </c>
      <c r="E16" s="22">
        <v>281047</v>
      </c>
      <c r="F16" s="13">
        <f t="shared" si="0"/>
        <v>-1.877971971818198</v>
      </c>
      <c r="G16" s="1"/>
      <c r="H16" s="1"/>
      <c r="I16" s="1"/>
    </row>
    <row r="17" spans="1:9" x14ac:dyDescent="0.25">
      <c r="A17" s="8" t="s">
        <v>51</v>
      </c>
      <c r="B17" s="21">
        <v>144107</v>
      </c>
      <c r="C17" s="21">
        <v>148835</v>
      </c>
      <c r="D17" s="21">
        <v>575029</v>
      </c>
      <c r="E17" s="21">
        <v>575343</v>
      </c>
      <c r="F17" s="10">
        <f t="shared" si="0"/>
        <v>5.4605941613374398E-2</v>
      </c>
      <c r="G17" s="1"/>
      <c r="H17" s="1"/>
      <c r="I17" s="1"/>
    </row>
    <row r="18" spans="1:9" x14ac:dyDescent="0.25">
      <c r="A18" s="11" t="s">
        <v>52</v>
      </c>
      <c r="B18" s="22">
        <v>69154</v>
      </c>
      <c r="C18" s="22">
        <v>87141</v>
      </c>
      <c r="D18" s="22">
        <v>308208</v>
      </c>
      <c r="E18" s="22">
        <v>320092</v>
      </c>
      <c r="F18" s="13">
        <f t="shared" si="0"/>
        <v>3.8558376161553269</v>
      </c>
      <c r="G18" s="1"/>
      <c r="H18" s="1"/>
      <c r="I18" s="1"/>
    </row>
    <row r="19" spans="1:9" x14ac:dyDescent="0.25">
      <c r="A19" s="8" t="s">
        <v>53</v>
      </c>
      <c r="B19" s="21">
        <v>40648</v>
      </c>
      <c r="C19" s="21">
        <v>82686</v>
      </c>
      <c r="D19" s="21">
        <v>227167</v>
      </c>
      <c r="E19" s="21">
        <v>289957</v>
      </c>
      <c r="F19" s="10">
        <f t="shared" si="0"/>
        <v>27.640458341220338</v>
      </c>
      <c r="G19" s="1"/>
      <c r="H19" s="1"/>
      <c r="I19" s="1"/>
    </row>
    <row r="20" spans="1:9" x14ac:dyDescent="0.25">
      <c r="A20" s="11" t="s">
        <v>54</v>
      </c>
      <c r="B20" s="22">
        <v>83382</v>
      </c>
      <c r="C20" s="22">
        <v>66296</v>
      </c>
      <c r="D20" s="22">
        <v>242076</v>
      </c>
      <c r="E20" s="22">
        <v>277899</v>
      </c>
      <c r="F20" s="13">
        <f t="shared" si="0"/>
        <v>14.798245179199924</v>
      </c>
      <c r="G20" s="1"/>
      <c r="H20" s="1"/>
      <c r="I20" s="1"/>
    </row>
    <row r="21" spans="1:9" x14ac:dyDescent="0.25">
      <c r="A21" s="8" t="s">
        <v>55</v>
      </c>
      <c r="B21" s="21">
        <v>77022</v>
      </c>
      <c r="C21" s="21">
        <v>50105</v>
      </c>
      <c r="D21" s="21">
        <v>208600</v>
      </c>
      <c r="E21" s="21">
        <v>161754</v>
      </c>
      <c r="F21" s="10">
        <f t="shared" si="0"/>
        <v>-22.457334611697021</v>
      </c>
      <c r="G21" s="1"/>
      <c r="H21" s="1"/>
      <c r="I21" s="1"/>
    </row>
    <row r="22" spans="1:9" x14ac:dyDescent="0.25">
      <c r="A22" s="11" t="s">
        <v>56</v>
      </c>
      <c r="B22" s="22">
        <v>1403902</v>
      </c>
      <c r="C22" s="22">
        <v>1476286</v>
      </c>
      <c r="D22" s="22">
        <v>5778638</v>
      </c>
      <c r="E22" s="22">
        <v>5805352</v>
      </c>
      <c r="F22" s="13">
        <f t="shared" si="0"/>
        <v>0.46228886460788488</v>
      </c>
      <c r="G22" s="1"/>
      <c r="H22" s="1"/>
      <c r="I22" s="1"/>
    </row>
    <row r="23" spans="1:9" x14ac:dyDescent="0.25">
      <c r="A23" s="8" t="s">
        <v>57</v>
      </c>
      <c r="B23" s="21">
        <v>255501</v>
      </c>
      <c r="C23" s="21">
        <v>152249</v>
      </c>
      <c r="D23" s="21">
        <v>1431687</v>
      </c>
      <c r="E23" s="21">
        <v>1245713</v>
      </c>
      <c r="F23" s="10">
        <f t="shared" si="0"/>
        <v>-12.9898504351859</v>
      </c>
      <c r="G23" s="1"/>
      <c r="H23" s="1"/>
      <c r="I23" s="1"/>
    </row>
    <row r="24" spans="1:9" x14ac:dyDescent="0.25">
      <c r="A24" s="11" t="s">
        <v>58</v>
      </c>
      <c r="B24" s="22">
        <v>83629</v>
      </c>
      <c r="C24" s="22">
        <v>76573</v>
      </c>
      <c r="D24" s="22">
        <v>298383</v>
      </c>
      <c r="E24" s="22">
        <v>268215</v>
      </c>
      <c r="F24" s="13">
        <f t="shared" si="0"/>
        <v>-10.110495571128382</v>
      </c>
      <c r="G24" s="1"/>
      <c r="H24" s="1"/>
      <c r="I24" s="1"/>
    </row>
    <row r="25" spans="1:9" x14ac:dyDescent="0.25">
      <c r="A25" s="8" t="s">
        <v>59</v>
      </c>
      <c r="B25" s="21">
        <v>50461</v>
      </c>
      <c r="C25" s="21">
        <v>63642</v>
      </c>
      <c r="D25" s="21">
        <v>215788</v>
      </c>
      <c r="E25" s="21">
        <v>213519</v>
      </c>
      <c r="F25" s="10">
        <f t="shared" si="0"/>
        <v>-1.0514949858194171</v>
      </c>
      <c r="G25" s="1"/>
      <c r="H25" s="1"/>
      <c r="I25" s="1"/>
    </row>
    <row r="26" spans="1:9" x14ac:dyDescent="0.25">
      <c r="A26" s="11" t="s">
        <v>60</v>
      </c>
      <c r="B26" s="22">
        <v>14346</v>
      </c>
      <c r="C26" s="22">
        <v>19569</v>
      </c>
      <c r="D26" s="22">
        <v>69063</v>
      </c>
      <c r="E26" s="22">
        <v>79757</v>
      </c>
      <c r="F26" s="13">
        <f t="shared" si="0"/>
        <v>15.484412782531891</v>
      </c>
      <c r="G26" s="1"/>
      <c r="H26" s="1"/>
      <c r="I26" s="1"/>
    </row>
    <row r="27" spans="1:9" x14ac:dyDescent="0.25">
      <c r="A27" s="8" t="s">
        <v>61</v>
      </c>
      <c r="B27" s="21">
        <v>163476</v>
      </c>
      <c r="C27" s="21">
        <v>223298</v>
      </c>
      <c r="D27" s="21">
        <v>737977</v>
      </c>
      <c r="E27" s="21">
        <v>768034</v>
      </c>
      <c r="F27" s="10">
        <f t="shared" si="0"/>
        <v>4.0728911605646232</v>
      </c>
      <c r="G27" s="1"/>
      <c r="H27" s="1"/>
      <c r="I27" s="1"/>
    </row>
    <row r="28" spans="1:9" x14ac:dyDescent="0.25">
      <c r="A28" s="11" t="s">
        <v>62</v>
      </c>
      <c r="B28" s="22">
        <v>605076</v>
      </c>
      <c r="C28" s="22">
        <v>603556</v>
      </c>
      <c r="D28" s="22">
        <v>2538288</v>
      </c>
      <c r="E28" s="22">
        <v>2263344</v>
      </c>
      <c r="F28" s="13">
        <f t="shared" si="0"/>
        <v>-10.831867778597228</v>
      </c>
      <c r="G28" s="1"/>
      <c r="H28" s="1"/>
      <c r="I28" s="1"/>
    </row>
    <row r="29" spans="1:9" x14ac:dyDescent="0.25">
      <c r="A29" s="8" t="s">
        <v>63</v>
      </c>
      <c r="B29" s="21">
        <v>124454</v>
      </c>
      <c r="C29" s="21">
        <v>129006</v>
      </c>
      <c r="D29" s="21">
        <v>450921</v>
      </c>
      <c r="E29" s="21">
        <v>467865</v>
      </c>
      <c r="F29" s="10">
        <f t="shared" si="0"/>
        <v>3.7576426912918208</v>
      </c>
      <c r="G29" s="1"/>
      <c r="H29" s="1"/>
      <c r="I29" s="1"/>
    </row>
    <row r="30" spans="1:9" x14ac:dyDescent="0.25">
      <c r="A30" s="11" t="s">
        <v>64</v>
      </c>
      <c r="B30" s="22">
        <v>185217</v>
      </c>
      <c r="C30" s="22">
        <v>160652</v>
      </c>
      <c r="D30" s="22">
        <v>717008</v>
      </c>
      <c r="E30" s="22">
        <v>596495</v>
      </c>
      <c r="F30" s="13">
        <f t="shared" si="0"/>
        <v>-16.807762256488076</v>
      </c>
      <c r="G30" s="1"/>
      <c r="H30" s="1"/>
      <c r="I30" s="1"/>
    </row>
    <row r="31" spans="1:9" x14ac:dyDescent="0.25">
      <c r="A31" s="8" t="s">
        <v>65</v>
      </c>
      <c r="B31" s="21">
        <v>139109</v>
      </c>
      <c r="C31" s="21">
        <v>130473</v>
      </c>
      <c r="D31" s="21">
        <v>524498</v>
      </c>
      <c r="E31" s="21">
        <v>590806</v>
      </c>
      <c r="F31" s="10">
        <f t="shared" si="0"/>
        <v>12.642183573626596</v>
      </c>
      <c r="G31" s="1"/>
      <c r="H31" s="1"/>
      <c r="I31" s="1"/>
    </row>
    <row r="32" spans="1:9" x14ac:dyDescent="0.25">
      <c r="A32" s="11" t="s">
        <v>66</v>
      </c>
      <c r="B32" s="22">
        <v>3515923</v>
      </c>
      <c r="C32" s="22">
        <v>3796632</v>
      </c>
      <c r="D32" s="22">
        <v>13224667</v>
      </c>
      <c r="E32" s="22">
        <v>14544642</v>
      </c>
      <c r="F32" s="13">
        <f t="shared" si="0"/>
        <v>9.9811586938257193</v>
      </c>
      <c r="G32" s="1"/>
      <c r="H32" s="1"/>
      <c r="I32" s="1"/>
    </row>
    <row r="33" spans="1:9" x14ac:dyDescent="0.25">
      <c r="A33" s="8" t="s">
        <v>67</v>
      </c>
      <c r="B33" s="21">
        <v>340234</v>
      </c>
      <c r="C33" s="21">
        <v>363254</v>
      </c>
      <c r="D33" s="21">
        <v>1324230</v>
      </c>
      <c r="E33" s="21">
        <v>1373186</v>
      </c>
      <c r="F33" s="10">
        <f t="shared" si="0"/>
        <v>3.6969408637472299</v>
      </c>
      <c r="G33" s="1"/>
      <c r="H33" s="1"/>
      <c r="I33" s="1"/>
    </row>
    <row r="34" spans="1:9" x14ac:dyDescent="0.25">
      <c r="A34" s="11" t="s">
        <v>68</v>
      </c>
      <c r="B34" s="22">
        <v>23061</v>
      </c>
      <c r="C34" s="22">
        <v>21022</v>
      </c>
      <c r="D34" s="22">
        <v>69501</v>
      </c>
      <c r="E34" s="22">
        <v>65784</v>
      </c>
      <c r="F34" s="13">
        <f t="shared" si="0"/>
        <v>-5.3481244874174507</v>
      </c>
      <c r="G34" s="1"/>
      <c r="H34" s="1"/>
      <c r="I34" s="1"/>
    </row>
    <row r="35" spans="1:9" x14ac:dyDescent="0.25">
      <c r="A35" s="14" t="s">
        <v>69</v>
      </c>
      <c r="B35" s="15">
        <f>SUM(B7:B34)</f>
        <v>16697463</v>
      </c>
      <c r="C35" s="15">
        <f t="shared" ref="C35:E35" si="1">SUM(C7:C34)</f>
        <v>17812442</v>
      </c>
      <c r="D35" s="15">
        <f t="shared" si="1"/>
        <v>64569980</v>
      </c>
      <c r="E35" s="15">
        <f t="shared" si="1"/>
        <v>67318166</v>
      </c>
      <c r="F35" s="16">
        <f t="shared" si="0"/>
        <v>4.2561357460541274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488797</v>
      </c>
      <c r="C38" s="41">
        <f>D7</f>
        <v>373964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16395449</v>
      </c>
      <c r="G38" s="42">
        <f>LOOKUP(E38,$A$38:$A$65,$C$38:$C$65)</f>
        <v>15230037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551034</v>
      </c>
      <c r="C39" s="41">
        <f t="shared" ref="C39:C65" si="5">D8</f>
        <v>691305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14544642</v>
      </c>
      <c r="G39" s="42">
        <f t="shared" ref="G39:G65" si="8">LOOKUP(E39,$A$38:$A$65,$C$38:$C$65)</f>
        <v>13224667</v>
      </c>
    </row>
    <row r="40" spans="1:9" x14ac:dyDescent="0.25">
      <c r="A40" s="42" t="str">
        <f t="shared" si="3"/>
        <v>ALMERIA</v>
      </c>
      <c r="B40" s="41">
        <f t="shared" si="4"/>
        <v>216726</v>
      </c>
      <c r="C40" s="41">
        <f t="shared" si="5"/>
        <v>208591</v>
      </c>
      <c r="D40" s="41">
        <f t="shared" si="6"/>
        <v>24</v>
      </c>
      <c r="E40" s="42" t="str">
        <f t="shared" si="2"/>
        <v>BARCELONA</v>
      </c>
      <c r="F40" s="42">
        <f t="shared" si="7"/>
        <v>11790764</v>
      </c>
      <c r="G40" s="42">
        <f t="shared" si="8"/>
        <v>11319782</v>
      </c>
    </row>
    <row r="41" spans="1:9" x14ac:dyDescent="0.25">
      <c r="A41" s="42" t="str">
        <f t="shared" si="3"/>
        <v>AVILES</v>
      </c>
      <c r="B41" s="41">
        <f t="shared" si="4"/>
        <v>439465</v>
      </c>
      <c r="C41" s="41">
        <f t="shared" si="5"/>
        <v>492005</v>
      </c>
      <c r="D41" s="41">
        <f t="shared" si="6"/>
        <v>18</v>
      </c>
      <c r="E41" s="42" t="str">
        <f t="shared" si="2"/>
        <v>LAS PALMAS</v>
      </c>
      <c r="F41" s="42">
        <f t="shared" si="7"/>
        <v>5805352</v>
      </c>
      <c r="G41" s="42">
        <f t="shared" si="8"/>
        <v>5778638</v>
      </c>
    </row>
    <row r="42" spans="1:9" x14ac:dyDescent="0.25">
      <c r="A42" s="42" t="str">
        <f t="shared" si="3"/>
        <v>BAHIA DE ALGECIRAS</v>
      </c>
      <c r="B42" s="41">
        <f t="shared" si="4"/>
        <v>16395449</v>
      </c>
      <c r="C42" s="41">
        <f t="shared" si="5"/>
        <v>15230037</v>
      </c>
      <c r="D42" s="41">
        <f t="shared" si="6"/>
        <v>1</v>
      </c>
      <c r="E42" s="42" t="str">
        <f t="shared" si="2"/>
        <v>BILBAO</v>
      </c>
      <c r="F42" s="42">
        <f t="shared" si="7"/>
        <v>3243747</v>
      </c>
      <c r="G42" s="42">
        <f t="shared" si="8"/>
        <v>2997753</v>
      </c>
    </row>
    <row r="43" spans="1:9" x14ac:dyDescent="0.25">
      <c r="A43" s="42" t="str">
        <f t="shared" si="3"/>
        <v>BAHIA DE CADIZ</v>
      </c>
      <c r="B43" s="41">
        <f t="shared" si="4"/>
        <v>941627</v>
      </c>
      <c r="C43" s="41">
        <f t="shared" si="5"/>
        <v>805777</v>
      </c>
      <c r="D43" s="41">
        <f t="shared" si="6"/>
        <v>10</v>
      </c>
      <c r="E43" s="42" t="str">
        <f t="shared" si="2"/>
        <v>BALEARES</v>
      </c>
      <c r="F43" s="42">
        <f t="shared" si="7"/>
        <v>3061753</v>
      </c>
      <c r="G43" s="42">
        <f t="shared" si="8"/>
        <v>3222611</v>
      </c>
    </row>
    <row r="44" spans="1:9" x14ac:dyDescent="0.25">
      <c r="A44" s="42" t="str">
        <f t="shared" si="3"/>
        <v>BALEARES</v>
      </c>
      <c r="B44" s="41">
        <f t="shared" si="4"/>
        <v>3061753</v>
      </c>
      <c r="C44" s="41">
        <f t="shared" si="5"/>
        <v>3222611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2263344</v>
      </c>
      <c r="G44" s="42">
        <f t="shared" si="8"/>
        <v>2538288</v>
      </c>
    </row>
    <row r="45" spans="1:9" x14ac:dyDescent="0.25">
      <c r="A45" s="42" t="str">
        <f t="shared" si="3"/>
        <v>BARCELONA</v>
      </c>
      <c r="B45" s="41">
        <f t="shared" si="4"/>
        <v>11790764</v>
      </c>
      <c r="C45" s="41">
        <f t="shared" si="5"/>
        <v>11319782</v>
      </c>
      <c r="D45" s="41">
        <f t="shared" si="6"/>
        <v>3</v>
      </c>
      <c r="E45" s="42" t="str">
        <f t="shared" si="2"/>
        <v>VIGO</v>
      </c>
      <c r="F45" s="42">
        <f t="shared" si="7"/>
        <v>1373186</v>
      </c>
      <c r="G45" s="42">
        <f t="shared" si="8"/>
        <v>1324230</v>
      </c>
    </row>
    <row r="46" spans="1:9" x14ac:dyDescent="0.25">
      <c r="A46" s="42" t="str">
        <f t="shared" si="3"/>
        <v>BILBAO</v>
      </c>
      <c r="B46" s="41">
        <f t="shared" si="4"/>
        <v>3243747</v>
      </c>
      <c r="C46" s="41">
        <f t="shared" si="5"/>
        <v>2997753</v>
      </c>
      <c r="D46" s="41">
        <f t="shared" si="6"/>
        <v>5</v>
      </c>
      <c r="E46" s="42" t="str">
        <f t="shared" si="2"/>
        <v>MALAGA</v>
      </c>
      <c r="F46" s="42">
        <f t="shared" si="7"/>
        <v>1245713</v>
      </c>
      <c r="G46" s="42">
        <f t="shared" si="8"/>
        <v>1431687</v>
      </c>
    </row>
    <row r="47" spans="1:9" x14ac:dyDescent="0.25">
      <c r="A47" s="42" t="str">
        <f t="shared" si="3"/>
        <v>CARTAGENA</v>
      </c>
      <c r="B47" s="41">
        <f t="shared" si="4"/>
        <v>281047</v>
      </c>
      <c r="C47" s="41">
        <f t="shared" si="5"/>
        <v>286426</v>
      </c>
      <c r="D47" s="41">
        <f t="shared" si="6"/>
        <v>21</v>
      </c>
      <c r="E47" s="42" t="str">
        <f t="shared" si="2"/>
        <v>BAHIA DE CADIZ</v>
      </c>
      <c r="F47" s="42">
        <f t="shared" si="7"/>
        <v>941627</v>
      </c>
      <c r="G47" s="42">
        <f t="shared" si="8"/>
        <v>805777</v>
      </c>
    </row>
    <row r="48" spans="1:9" x14ac:dyDescent="0.25">
      <c r="A48" s="42" t="str">
        <f t="shared" si="3"/>
        <v>CASTELLON</v>
      </c>
      <c r="B48" s="41">
        <f t="shared" si="4"/>
        <v>575343</v>
      </c>
      <c r="C48" s="41">
        <f t="shared" si="5"/>
        <v>575029</v>
      </c>
      <c r="D48" s="41">
        <f t="shared" si="6"/>
        <v>14</v>
      </c>
      <c r="E48" s="42" t="str">
        <f t="shared" si="2"/>
        <v>PASAIA</v>
      </c>
      <c r="F48" s="42">
        <f t="shared" si="7"/>
        <v>768034</v>
      </c>
      <c r="G48" s="42">
        <f t="shared" si="8"/>
        <v>737977</v>
      </c>
    </row>
    <row r="49" spans="1:7" x14ac:dyDescent="0.25">
      <c r="A49" s="42" t="str">
        <f t="shared" si="3"/>
        <v>CEUTA</v>
      </c>
      <c r="B49" s="41">
        <f t="shared" si="4"/>
        <v>320092</v>
      </c>
      <c r="C49" s="41">
        <f t="shared" si="5"/>
        <v>308208</v>
      </c>
      <c r="D49" s="41">
        <f t="shared" si="6"/>
        <v>19</v>
      </c>
      <c r="E49" s="42" t="str">
        <f t="shared" si="2"/>
        <v>SEVILLA</v>
      </c>
      <c r="F49" s="42">
        <f t="shared" si="7"/>
        <v>596495</v>
      </c>
      <c r="G49" s="42">
        <f t="shared" si="8"/>
        <v>717008</v>
      </c>
    </row>
    <row r="50" spans="1:7" x14ac:dyDescent="0.25">
      <c r="A50" s="42" t="str">
        <f t="shared" si="3"/>
        <v>FERROL-SAN CIBRAO</v>
      </c>
      <c r="B50" s="41">
        <f t="shared" si="4"/>
        <v>289957</v>
      </c>
      <c r="C50" s="41">
        <f t="shared" si="5"/>
        <v>227167</v>
      </c>
      <c r="D50" s="41">
        <f t="shared" si="6"/>
        <v>20</v>
      </c>
      <c r="E50" s="42" t="str">
        <f t="shared" si="2"/>
        <v>TARRAGONA</v>
      </c>
      <c r="F50" s="42">
        <f t="shared" si="7"/>
        <v>590806</v>
      </c>
      <c r="G50" s="42">
        <f t="shared" si="8"/>
        <v>524498</v>
      </c>
    </row>
    <row r="51" spans="1:7" x14ac:dyDescent="0.25">
      <c r="A51" s="42" t="str">
        <f t="shared" si="3"/>
        <v>GIJON</v>
      </c>
      <c r="B51" s="41">
        <f t="shared" si="4"/>
        <v>277899</v>
      </c>
      <c r="C51" s="41">
        <f t="shared" si="5"/>
        <v>242076</v>
      </c>
      <c r="D51" s="41">
        <f t="shared" si="6"/>
        <v>22</v>
      </c>
      <c r="E51" s="42" t="str">
        <f t="shared" si="2"/>
        <v>CASTELLON</v>
      </c>
      <c r="F51" s="42">
        <f t="shared" si="7"/>
        <v>575343</v>
      </c>
      <c r="G51" s="42">
        <f t="shared" si="8"/>
        <v>575029</v>
      </c>
    </row>
    <row r="52" spans="1:7" x14ac:dyDescent="0.25">
      <c r="A52" s="42" t="str">
        <f t="shared" si="3"/>
        <v>HUELVA</v>
      </c>
      <c r="B52" s="41">
        <f t="shared" si="4"/>
        <v>161754</v>
      </c>
      <c r="C52" s="41">
        <f t="shared" si="5"/>
        <v>208600</v>
      </c>
      <c r="D52" s="41">
        <f t="shared" si="6"/>
        <v>26</v>
      </c>
      <c r="E52" s="42" t="str">
        <f t="shared" si="2"/>
        <v>ALICANTE</v>
      </c>
      <c r="F52" s="42">
        <f t="shared" si="7"/>
        <v>551034</v>
      </c>
      <c r="G52" s="42">
        <f t="shared" si="8"/>
        <v>691305</v>
      </c>
    </row>
    <row r="53" spans="1:7" x14ac:dyDescent="0.25">
      <c r="A53" s="42" t="str">
        <f t="shared" si="3"/>
        <v>LAS PALMAS</v>
      </c>
      <c r="B53" s="41">
        <f t="shared" si="4"/>
        <v>5805352</v>
      </c>
      <c r="C53" s="41">
        <f t="shared" si="5"/>
        <v>5778638</v>
      </c>
      <c r="D53" s="41">
        <f t="shared" si="6"/>
        <v>4</v>
      </c>
      <c r="E53" s="42" t="str">
        <f t="shared" si="2"/>
        <v>A CORUÑA</v>
      </c>
      <c r="F53" s="42">
        <f t="shared" si="7"/>
        <v>488797</v>
      </c>
      <c r="G53" s="42">
        <f t="shared" si="8"/>
        <v>373964</v>
      </c>
    </row>
    <row r="54" spans="1:7" x14ac:dyDescent="0.25">
      <c r="A54" s="42" t="str">
        <f t="shared" si="3"/>
        <v>MALAGA</v>
      </c>
      <c r="B54" s="41">
        <f t="shared" si="4"/>
        <v>1245713</v>
      </c>
      <c r="C54" s="41">
        <f t="shared" si="5"/>
        <v>1431687</v>
      </c>
      <c r="D54" s="41">
        <f t="shared" si="6"/>
        <v>9</v>
      </c>
      <c r="E54" s="42" t="str">
        <f t="shared" si="2"/>
        <v>SANTANDER</v>
      </c>
      <c r="F54" s="42">
        <f t="shared" si="7"/>
        <v>467865</v>
      </c>
      <c r="G54" s="42">
        <f t="shared" si="8"/>
        <v>450921</v>
      </c>
    </row>
    <row r="55" spans="1:7" x14ac:dyDescent="0.25">
      <c r="A55" s="42" t="str">
        <f t="shared" si="3"/>
        <v>MARIN Y RIA DE PONTEVEDRA</v>
      </c>
      <c r="B55" s="41">
        <f t="shared" si="4"/>
        <v>268215</v>
      </c>
      <c r="C55" s="41">
        <f t="shared" si="5"/>
        <v>298383</v>
      </c>
      <c r="D55" s="41">
        <f t="shared" si="6"/>
        <v>23</v>
      </c>
      <c r="E55" s="42" t="str">
        <f t="shared" si="2"/>
        <v>AVILES</v>
      </c>
      <c r="F55" s="42">
        <f t="shared" ref="F55:F65" si="9">LOOKUP(E55,$A$38:$A$65,$B$38:$B$65)</f>
        <v>439465</v>
      </c>
      <c r="G55" s="42">
        <f t="shared" si="8"/>
        <v>492005</v>
      </c>
    </row>
    <row r="56" spans="1:7" x14ac:dyDescent="0.25">
      <c r="A56" s="42" t="str">
        <f t="shared" si="3"/>
        <v>MELILLA</v>
      </c>
      <c r="B56" s="41">
        <f t="shared" si="4"/>
        <v>213519</v>
      </c>
      <c r="C56" s="41">
        <f t="shared" si="5"/>
        <v>215788</v>
      </c>
      <c r="D56" s="41">
        <f t="shared" si="6"/>
        <v>25</v>
      </c>
      <c r="E56" s="42" t="str">
        <f t="shared" si="2"/>
        <v>CEUTA</v>
      </c>
      <c r="F56" s="42">
        <f t="shared" si="9"/>
        <v>320092</v>
      </c>
      <c r="G56" s="42">
        <f t="shared" si="8"/>
        <v>308208</v>
      </c>
    </row>
    <row r="57" spans="1:7" x14ac:dyDescent="0.25">
      <c r="A57" s="42" t="str">
        <f t="shared" si="3"/>
        <v>MOTRIL</v>
      </c>
      <c r="B57" s="41">
        <f t="shared" si="4"/>
        <v>79757</v>
      </c>
      <c r="C57" s="41">
        <f t="shared" si="5"/>
        <v>69063</v>
      </c>
      <c r="D57" s="41">
        <f t="shared" si="6"/>
        <v>27</v>
      </c>
      <c r="E57" s="42" t="str">
        <f t="shared" si="2"/>
        <v>FERROL-SAN CIBRAO</v>
      </c>
      <c r="F57" s="42">
        <f t="shared" si="9"/>
        <v>289957</v>
      </c>
      <c r="G57" s="42">
        <f t="shared" si="8"/>
        <v>227167</v>
      </c>
    </row>
    <row r="58" spans="1:7" x14ac:dyDescent="0.25">
      <c r="A58" s="42" t="str">
        <f t="shared" si="3"/>
        <v>PASAIA</v>
      </c>
      <c r="B58" s="41">
        <f t="shared" si="4"/>
        <v>768034</v>
      </c>
      <c r="C58" s="41">
        <f t="shared" si="5"/>
        <v>737977</v>
      </c>
      <c r="D58" s="41">
        <f t="shared" si="6"/>
        <v>11</v>
      </c>
      <c r="E58" s="42" t="str">
        <f t="shared" si="2"/>
        <v>CARTAGENA</v>
      </c>
      <c r="F58" s="42">
        <f t="shared" si="9"/>
        <v>281047</v>
      </c>
      <c r="G58" s="42">
        <f t="shared" si="8"/>
        <v>286426</v>
      </c>
    </row>
    <row r="59" spans="1:7" x14ac:dyDescent="0.25">
      <c r="A59" s="42" t="str">
        <f t="shared" si="3"/>
        <v>SANTA CRUZ DE TENERIFE</v>
      </c>
      <c r="B59" s="41">
        <f t="shared" si="4"/>
        <v>2263344</v>
      </c>
      <c r="C59" s="41">
        <f t="shared" si="5"/>
        <v>2538288</v>
      </c>
      <c r="D59" s="41">
        <f t="shared" si="6"/>
        <v>7</v>
      </c>
      <c r="E59" s="42" t="str">
        <f t="shared" si="2"/>
        <v>GIJON</v>
      </c>
      <c r="F59" s="42">
        <f t="shared" si="9"/>
        <v>277899</v>
      </c>
      <c r="G59" s="42">
        <f t="shared" si="8"/>
        <v>242076</v>
      </c>
    </row>
    <row r="60" spans="1:7" x14ac:dyDescent="0.25">
      <c r="A60" s="42" t="str">
        <f t="shared" si="3"/>
        <v>SANTANDER</v>
      </c>
      <c r="B60" s="41">
        <f t="shared" si="4"/>
        <v>467865</v>
      </c>
      <c r="C60" s="41">
        <f t="shared" si="5"/>
        <v>450921</v>
      </c>
      <c r="D60" s="41">
        <f t="shared" si="6"/>
        <v>17</v>
      </c>
      <c r="E60" s="42" t="str">
        <f t="shared" si="2"/>
        <v>MARIN Y RIA DE PONTEVEDRA</v>
      </c>
      <c r="F60" s="42">
        <f t="shared" si="9"/>
        <v>268215</v>
      </c>
      <c r="G60" s="42">
        <f t="shared" si="8"/>
        <v>298383</v>
      </c>
    </row>
    <row r="61" spans="1:7" x14ac:dyDescent="0.25">
      <c r="A61" s="42" t="str">
        <f t="shared" si="3"/>
        <v>SEVILLA</v>
      </c>
      <c r="B61" s="41">
        <f t="shared" si="4"/>
        <v>596495</v>
      </c>
      <c r="C61" s="41">
        <f t="shared" si="5"/>
        <v>717008</v>
      </c>
      <c r="D61" s="41">
        <f t="shared" si="6"/>
        <v>12</v>
      </c>
      <c r="E61" s="42" t="str">
        <f t="shared" si="2"/>
        <v>ALMERIA</v>
      </c>
      <c r="F61" s="42">
        <f t="shared" si="9"/>
        <v>216726</v>
      </c>
      <c r="G61" s="42">
        <f t="shared" si="8"/>
        <v>208591</v>
      </c>
    </row>
    <row r="62" spans="1:7" x14ac:dyDescent="0.25">
      <c r="A62" s="42" t="str">
        <f t="shared" si="3"/>
        <v>TARRAGONA</v>
      </c>
      <c r="B62" s="41">
        <f t="shared" si="4"/>
        <v>590806</v>
      </c>
      <c r="C62" s="41">
        <f t="shared" si="5"/>
        <v>524498</v>
      </c>
      <c r="D62" s="41">
        <f t="shared" si="6"/>
        <v>13</v>
      </c>
      <c r="E62" s="42" t="str">
        <f t="shared" si="2"/>
        <v>MELILLA</v>
      </c>
      <c r="F62" s="42">
        <f t="shared" si="9"/>
        <v>213519</v>
      </c>
      <c r="G62" s="42">
        <f t="shared" si="8"/>
        <v>215788</v>
      </c>
    </row>
    <row r="63" spans="1:7" x14ac:dyDescent="0.25">
      <c r="A63" s="42" t="str">
        <f t="shared" si="3"/>
        <v>VALENCIA</v>
      </c>
      <c r="B63" s="41">
        <f t="shared" si="4"/>
        <v>14544642</v>
      </c>
      <c r="C63" s="41">
        <f t="shared" si="5"/>
        <v>13224667</v>
      </c>
      <c r="D63" s="41">
        <f t="shared" si="6"/>
        <v>2</v>
      </c>
      <c r="E63" s="42" t="str">
        <f t="shared" si="2"/>
        <v>HUELVA</v>
      </c>
      <c r="F63" s="42">
        <f t="shared" si="9"/>
        <v>161754</v>
      </c>
      <c r="G63" s="42">
        <f t="shared" si="8"/>
        <v>208600</v>
      </c>
    </row>
    <row r="64" spans="1:7" x14ac:dyDescent="0.25">
      <c r="A64" s="42" t="str">
        <f t="shared" si="3"/>
        <v>VIGO</v>
      </c>
      <c r="B64" s="41">
        <f t="shared" si="4"/>
        <v>1373186</v>
      </c>
      <c r="C64" s="41">
        <f t="shared" si="5"/>
        <v>1324230</v>
      </c>
      <c r="D64" s="41">
        <f t="shared" si="6"/>
        <v>8</v>
      </c>
      <c r="E64" s="42" t="str">
        <f t="shared" si="2"/>
        <v>MOTRIL</v>
      </c>
      <c r="F64" s="42">
        <f t="shared" si="9"/>
        <v>79757</v>
      </c>
      <c r="G64" s="42">
        <f t="shared" si="8"/>
        <v>69063</v>
      </c>
    </row>
    <row r="65" spans="1:7" x14ac:dyDescent="0.25">
      <c r="A65" s="42" t="str">
        <f t="shared" si="3"/>
        <v>VILAGARCIA</v>
      </c>
      <c r="B65" s="41">
        <f t="shared" si="4"/>
        <v>65784</v>
      </c>
      <c r="C65" s="41">
        <f t="shared" si="5"/>
        <v>69501</v>
      </c>
      <c r="D65" s="41">
        <f t="shared" si="6"/>
        <v>28</v>
      </c>
      <c r="E65" s="42" t="str">
        <f t="shared" si="2"/>
        <v>VILAGARCIA</v>
      </c>
      <c r="F65" s="42">
        <f t="shared" si="9"/>
        <v>65784</v>
      </c>
      <c r="G65" s="42">
        <f t="shared" si="8"/>
        <v>69501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3">
        <v>2579</v>
      </c>
      <c r="C7" s="23">
        <v>2750</v>
      </c>
      <c r="D7" s="23">
        <v>10479</v>
      </c>
      <c r="E7" s="23">
        <v>9737</v>
      </c>
      <c r="F7" s="10">
        <f>((E7*100)/D7)-100</f>
        <v>-7.0808283233132983</v>
      </c>
      <c r="G7" s="1"/>
      <c r="H7" s="1"/>
      <c r="I7" s="1"/>
    </row>
    <row r="8" spans="1:12" x14ac:dyDescent="0.25">
      <c r="A8" s="11" t="s">
        <v>42</v>
      </c>
      <c r="B8" s="24">
        <v>102</v>
      </c>
      <c r="C8" s="24">
        <v>69</v>
      </c>
      <c r="D8" s="24">
        <v>408</v>
      </c>
      <c r="E8" s="24">
        <v>243</v>
      </c>
      <c r="F8" s="13">
        <f t="shared" ref="F8:F35" si="0">((E8*100)/D8)-100</f>
        <v>-40.441176470588232</v>
      </c>
      <c r="G8" s="1"/>
      <c r="H8" s="1"/>
      <c r="I8" s="1"/>
    </row>
    <row r="9" spans="1:12" x14ac:dyDescent="0.25">
      <c r="A9" s="8" t="s">
        <v>43</v>
      </c>
      <c r="B9" s="23">
        <v>302</v>
      </c>
      <c r="C9" s="23">
        <v>424</v>
      </c>
      <c r="D9" s="23">
        <v>922</v>
      </c>
      <c r="E9" s="23">
        <v>1139</v>
      </c>
      <c r="F9" s="10">
        <f t="shared" si="0"/>
        <v>23.535791757049893</v>
      </c>
      <c r="G9" s="1"/>
      <c r="H9" s="1"/>
      <c r="I9" s="1"/>
    </row>
    <row r="10" spans="1:12" x14ac:dyDescent="0.25">
      <c r="A10" s="11" t="s">
        <v>44</v>
      </c>
      <c r="B10" s="24">
        <v>1796</v>
      </c>
      <c r="C10" s="24">
        <v>1311</v>
      </c>
      <c r="D10" s="24">
        <v>4587</v>
      </c>
      <c r="E10" s="24">
        <v>6152</v>
      </c>
      <c r="F10" s="13">
        <f t="shared" si="0"/>
        <v>34.118160017440601</v>
      </c>
      <c r="G10" s="1"/>
      <c r="H10" s="1"/>
      <c r="I10" s="1"/>
    </row>
    <row r="11" spans="1:12" x14ac:dyDescent="0.25">
      <c r="A11" s="8" t="s">
        <v>45</v>
      </c>
      <c r="B11" s="23">
        <v>79</v>
      </c>
      <c r="C11" s="23">
        <v>101</v>
      </c>
      <c r="D11" s="23">
        <v>297</v>
      </c>
      <c r="E11" s="23">
        <v>329</v>
      </c>
      <c r="F11" s="10">
        <f t="shared" si="0"/>
        <v>10.774410774410768</v>
      </c>
      <c r="G11" s="1"/>
      <c r="H11" s="1"/>
      <c r="I11" s="1"/>
    </row>
    <row r="12" spans="1:12" x14ac:dyDescent="0.25">
      <c r="A12" s="11" t="s">
        <v>46</v>
      </c>
      <c r="B12" s="24">
        <v>1319</v>
      </c>
      <c r="C12" s="24">
        <v>1323</v>
      </c>
      <c r="D12" s="24">
        <v>6898</v>
      </c>
      <c r="E12" s="24">
        <v>5394</v>
      </c>
      <c r="F12" s="13">
        <f t="shared" si="0"/>
        <v>-21.803421281530873</v>
      </c>
      <c r="G12" s="1"/>
      <c r="H12" s="1"/>
      <c r="I12" s="1"/>
    </row>
    <row r="13" spans="1:12" x14ac:dyDescent="0.25">
      <c r="A13" s="8" t="s">
        <v>47</v>
      </c>
      <c r="B13" s="23">
        <v>236</v>
      </c>
      <c r="C13" s="23">
        <v>227</v>
      </c>
      <c r="D13" s="23">
        <v>927</v>
      </c>
      <c r="E13" s="23">
        <v>749</v>
      </c>
      <c r="F13" s="10">
        <f t="shared" si="0"/>
        <v>-19.201725997842502</v>
      </c>
      <c r="G13" s="1"/>
      <c r="H13" s="1"/>
      <c r="I13" s="1"/>
    </row>
    <row r="14" spans="1:12" x14ac:dyDescent="0.25">
      <c r="A14" s="11" t="s">
        <v>48</v>
      </c>
      <c r="B14" s="24">
        <v>383</v>
      </c>
      <c r="C14" s="24">
        <v>0</v>
      </c>
      <c r="D14" s="24">
        <v>1145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114</v>
      </c>
      <c r="C16" s="24">
        <v>60</v>
      </c>
      <c r="D16" s="24">
        <v>437</v>
      </c>
      <c r="E16" s="24">
        <v>470</v>
      </c>
      <c r="F16" s="13">
        <f t="shared" si="0"/>
        <v>7.5514874141876476</v>
      </c>
      <c r="G16" s="1"/>
      <c r="H16" s="1"/>
      <c r="I16" s="1"/>
    </row>
    <row r="17" spans="1:9" x14ac:dyDescent="0.25">
      <c r="A17" s="8" t="s">
        <v>51</v>
      </c>
      <c r="B17" s="23">
        <v>662</v>
      </c>
      <c r="C17" s="23">
        <v>400</v>
      </c>
      <c r="D17" s="23">
        <v>2217</v>
      </c>
      <c r="E17" s="23">
        <v>1282</v>
      </c>
      <c r="F17" s="10">
        <f t="shared" si="0"/>
        <v>-42.174109156517815</v>
      </c>
      <c r="G17" s="1"/>
      <c r="H17" s="1"/>
      <c r="I17" s="1"/>
    </row>
    <row r="18" spans="1:9" x14ac:dyDescent="0.25">
      <c r="A18" s="11" t="s">
        <v>52</v>
      </c>
      <c r="B18" s="24">
        <v>0</v>
      </c>
      <c r="C18" s="24">
        <v>2</v>
      </c>
      <c r="D18" s="24">
        <v>21</v>
      </c>
      <c r="E18" s="24">
        <v>21</v>
      </c>
      <c r="F18" s="13">
        <f t="shared" si="0"/>
        <v>0</v>
      </c>
      <c r="G18" s="1"/>
      <c r="H18" s="1"/>
      <c r="I18" s="1"/>
    </row>
    <row r="19" spans="1:9" x14ac:dyDescent="0.25">
      <c r="A19" s="8" t="s">
        <v>53</v>
      </c>
      <c r="B19" s="23">
        <v>16</v>
      </c>
      <c r="C19" s="23">
        <v>23</v>
      </c>
      <c r="D19" s="23">
        <v>48</v>
      </c>
      <c r="E19" s="23">
        <v>23</v>
      </c>
      <c r="F19" s="10">
        <f t="shared" si="0"/>
        <v>-52.083333333333336</v>
      </c>
      <c r="G19" s="1"/>
      <c r="H19" s="1"/>
      <c r="I19" s="1"/>
    </row>
    <row r="20" spans="1:9" x14ac:dyDescent="0.25">
      <c r="A20" s="11" t="s">
        <v>54</v>
      </c>
      <c r="B20" s="24">
        <v>664</v>
      </c>
      <c r="C20" s="24">
        <v>706</v>
      </c>
      <c r="D20" s="24">
        <v>3443</v>
      </c>
      <c r="E20" s="24">
        <v>3543</v>
      </c>
      <c r="F20" s="13">
        <f t="shared" si="0"/>
        <v>2.9044437990124834</v>
      </c>
      <c r="G20" s="1"/>
      <c r="H20" s="1"/>
      <c r="I20" s="1"/>
    </row>
    <row r="21" spans="1:9" x14ac:dyDescent="0.25">
      <c r="A21" s="8" t="s">
        <v>55</v>
      </c>
      <c r="B21" s="23">
        <v>388</v>
      </c>
      <c r="C21" s="23">
        <v>203</v>
      </c>
      <c r="D21" s="23">
        <v>1513</v>
      </c>
      <c r="E21" s="23">
        <v>797</v>
      </c>
      <c r="F21" s="10">
        <f t="shared" si="0"/>
        <v>-47.323198942498351</v>
      </c>
      <c r="G21" s="1"/>
      <c r="H21" s="1"/>
      <c r="I21" s="1"/>
    </row>
    <row r="22" spans="1:9" x14ac:dyDescent="0.25">
      <c r="A22" s="11" t="s">
        <v>56</v>
      </c>
      <c r="B22" s="24">
        <v>362</v>
      </c>
      <c r="C22" s="24">
        <v>149</v>
      </c>
      <c r="D22" s="24">
        <v>1330</v>
      </c>
      <c r="E22" s="24">
        <v>614</v>
      </c>
      <c r="F22" s="13">
        <f t="shared" si="0"/>
        <v>-53.834586466165412</v>
      </c>
      <c r="G22" s="1"/>
      <c r="H22" s="1"/>
      <c r="I22" s="1"/>
    </row>
    <row r="23" spans="1:9" x14ac:dyDescent="0.25">
      <c r="A23" s="8" t="s">
        <v>57</v>
      </c>
      <c r="B23" s="23">
        <v>78</v>
      </c>
      <c r="C23" s="23">
        <v>52</v>
      </c>
      <c r="D23" s="23">
        <v>494</v>
      </c>
      <c r="E23" s="23">
        <v>336</v>
      </c>
      <c r="F23" s="10">
        <f t="shared" si="0"/>
        <v>-31.983805668016188</v>
      </c>
      <c r="G23" s="1"/>
      <c r="H23" s="1"/>
      <c r="I23" s="1"/>
    </row>
    <row r="24" spans="1:9" x14ac:dyDescent="0.25">
      <c r="A24" s="11" t="s">
        <v>58</v>
      </c>
      <c r="B24" s="24">
        <v>305</v>
      </c>
      <c r="C24" s="24">
        <v>344</v>
      </c>
      <c r="D24" s="24">
        <v>1322</v>
      </c>
      <c r="E24" s="24">
        <v>1214</v>
      </c>
      <c r="F24" s="13">
        <f t="shared" si="0"/>
        <v>-8.1694402420574903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224</v>
      </c>
      <c r="C26" s="24">
        <v>205</v>
      </c>
      <c r="D26" s="24">
        <v>583</v>
      </c>
      <c r="E26" s="24">
        <v>561</v>
      </c>
      <c r="F26" s="13">
        <f t="shared" si="0"/>
        <v>-3.7735849056603712</v>
      </c>
      <c r="G26" s="1"/>
      <c r="H26" s="1"/>
      <c r="I26" s="1"/>
    </row>
    <row r="27" spans="1:9" x14ac:dyDescent="0.25">
      <c r="A27" s="8" t="s">
        <v>61</v>
      </c>
      <c r="B27" s="23">
        <v>623</v>
      </c>
      <c r="C27" s="23">
        <v>842</v>
      </c>
      <c r="D27" s="23">
        <v>3459</v>
      </c>
      <c r="E27" s="23">
        <v>4312</v>
      </c>
      <c r="F27" s="10">
        <f t="shared" si="0"/>
        <v>24.660306446949988</v>
      </c>
      <c r="G27" s="1"/>
      <c r="H27" s="1"/>
      <c r="I27" s="1"/>
    </row>
    <row r="28" spans="1:9" x14ac:dyDescent="0.25">
      <c r="A28" s="11" t="s">
        <v>62</v>
      </c>
      <c r="B28" s="24">
        <v>369</v>
      </c>
      <c r="C28" s="24">
        <v>336</v>
      </c>
      <c r="D28" s="24">
        <v>1126</v>
      </c>
      <c r="E28" s="24">
        <v>1330</v>
      </c>
      <c r="F28" s="13">
        <f t="shared" si="0"/>
        <v>18.117229129662519</v>
      </c>
      <c r="G28" s="1"/>
      <c r="H28" s="1"/>
      <c r="I28" s="1"/>
    </row>
    <row r="29" spans="1:9" x14ac:dyDescent="0.25">
      <c r="A29" s="8" t="s">
        <v>63</v>
      </c>
      <c r="B29" s="23">
        <v>1837</v>
      </c>
      <c r="C29" s="23">
        <v>1748</v>
      </c>
      <c r="D29" s="23">
        <v>4498</v>
      </c>
      <c r="E29" s="23">
        <v>4813</v>
      </c>
      <c r="F29" s="10">
        <f t="shared" si="0"/>
        <v>7.0031124944419787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590</v>
      </c>
      <c r="C31" s="23">
        <v>324</v>
      </c>
      <c r="D31" s="23">
        <v>1347</v>
      </c>
      <c r="E31" s="23">
        <v>890</v>
      </c>
      <c r="F31" s="10">
        <f t="shared" si="0"/>
        <v>-33.927245731254644</v>
      </c>
      <c r="G31" s="1"/>
      <c r="H31" s="1"/>
      <c r="I31" s="1"/>
    </row>
    <row r="32" spans="1:9" x14ac:dyDescent="0.25">
      <c r="A32" s="11" t="s">
        <v>66</v>
      </c>
      <c r="B32" s="24">
        <v>91</v>
      </c>
      <c r="C32" s="24">
        <v>0</v>
      </c>
      <c r="D32" s="24">
        <v>410</v>
      </c>
      <c r="E32" s="24">
        <v>287</v>
      </c>
      <c r="F32" s="13">
        <f t="shared" si="0"/>
        <v>-30</v>
      </c>
      <c r="G32" s="1"/>
      <c r="H32" s="1"/>
      <c r="I32" s="1"/>
    </row>
    <row r="33" spans="1:9" x14ac:dyDescent="0.25">
      <c r="A33" s="8" t="s">
        <v>67</v>
      </c>
      <c r="B33" s="23">
        <v>6210</v>
      </c>
      <c r="C33" s="23">
        <v>6399</v>
      </c>
      <c r="D33" s="23">
        <v>20815</v>
      </c>
      <c r="E33" s="23">
        <v>21695</v>
      </c>
      <c r="F33" s="10">
        <f t="shared" si="0"/>
        <v>4.2277203939466688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19329</v>
      </c>
      <c r="C35" s="15">
        <f t="shared" ref="C35:E35" si="1">SUM(C7:C34)</f>
        <v>17998</v>
      </c>
      <c r="D35" s="15">
        <f t="shared" si="1"/>
        <v>68726</v>
      </c>
      <c r="E35" s="15">
        <f t="shared" si="1"/>
        <v>65931</v>
      </c>
      <c r="F35" s="16">
        <f t="shared" si="0"/>
        <v>-4.066874254285139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9737</v>
      </c>
      <c r="C38" s="41">
        <f>D7</f>
        <v>10479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21695</v>
      </c>
      <c r="G38" s="42">
        <f>LOOKUP(E38,$A$38:$A$65,$C$38:$C$65)</f>
        <v>20815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243</v>
      </c>
      <c r="C39" s="41">
        <f t="shared" ref="C39:C65" si="5">D8</f>
        <v>408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9737</v>
      </c>
      <c r="G39" s="42">
        <f t="shared" ref="G39:G65" si="8">LOOKUP(E39,$A$38:$A$65,$C$38:$C$65)</f>
        <v>10479</v>
      </c>
    </row>
    <row r="40" spans="1:9" x14ac:dyDescent="0.25">
      <c r="A40" s="42" t="str">
        <f t="shared" si="3"/>
        <v>ALMERIA</v>
      </c>
      <c r="B40" s="41">
        <f t="shared" si="4"/>
        <v>1139</v>
      </c>
      <c r="C40" s="41">
        <f t="shared" si="5"/>
        <v>922</v>
      </c>
      <c r="D40" s="41">
        <f t="shared" si="6"/>
        <v>11</v>
      </c>
      <c r="E40" s="42" t="str">
        <f t="shared" si="2"/>
        <v>AVILES</v>
      </c>
      <c r="F40" s="42">
        <f t="shared" si="7"/>
        <v>6152</v>
      </c>
      <c r="G40" s="42">
        <f t="shared" si="8"/>
        <v>4587</v>
      </c>
    </row>
    <row r="41" spans="1:9" x14ac:dyDescent="0.25">
      <c r="A41" s="42" t="str">
        <f t="shared" si="3"/>
        <v>AVILES</v>
      </c>
      <c r="B41" s="41">
        <f t="shared" si="4"/>
        <v>6152</v>
      </c>
      <c r="C41" s="41">
        <f t="shared" si="5"/>
        <v>4587</v>
      </c>
      <c r="D41" s="41">
        <f t="shared" si="6"/>
        <v>3</v>
      </c>
      <c r="E41" s="42" t="str">
        <f t="shared" si="2"/>
        <v>BAHIA DE CADIZ</v>
      </c>
      <c r="F41" s="42">
        <f t="shared" si="7"/>
        <v>5394</v>
      </c>
      <c r="G41" s="42">
        <f t="shared" si="8"/>
        <v>6898</v>
      </c>
    </row>
    <row r="42" spans="1:9" x14ac:dyDescent="0.25">
      <c r="A42" s="42" t="str">
        <f t="shared" si="3"/>
        <v>BAHIA DE ALGECIRAS</v>
      </c>
      <c r="B42" s="41">
        <f t="shared" si="4"/>
        <v>329</v>
      </c>
      <c r="C42" s="41">
        <f t="shared" si="5"/>
        <v>297</v>
      </c>
      <c r="D42" s="41">
        <f t="shared" si="6"/>
        <v>19</v>
      </c>
      <c r="E42" s="42" t="str">
        <f t="shared" si="2"/>
        <v>SANTANDER</v>
      </c>
      <c r="F42" s="42">
        <f t="shared" si="7"/>
        <v>4813</v>
      </c>
      <c r="G42" s="42">
        <f t="shared" si="8"/>
        <v>4498</v>
      </c>
    </row>
    <row r="43" spans="1:9" x14ac:dyDescent="0.25">
      <c r="A43" s="42" t="str">
        <f t="shared" si="3"/>
        <v>BAHIA DE CADIZ</v>
      </c>
      <c r="B43" s="41">
        <f t="shared" si="4"/>
        <v>5394</v>
      </c>
      <c r="C43" s="41">
        <f t="shared" si="5"/>
        <v>6898</v>
      </c>
      <c r="D43" s="41">
        <f t="shared" si="6"/>
        <v>4</v>
      </c>
      <c r="E43" s="42" t="str">
        <f t="shared" si="2"/>
        <v>PASAIA</v>
      </c>
      <c r="F43" s="42">
        <f t="shared" si="7"/>
        <v>4312</v>
      </c>
      <c r="G43" s="42">
        <f t="shared" si="8"/>
        <v>3459</v>
      </c>
    </row>
    <row r="44" spans="1:9" x14ac:dyDescent="0.25">
      <c r="A44" s="42" t="str">
        <f t="shared" si="3"/>
        <v>BALEARES</v>
      </c>
      <c r="B44" s="41">
        <f t="shared" si="4"/>
        <v>749</v>
      </c>
      <c r="C44" s="41">
        <f t="shared" si="5"/>
        <v>927</v>
      </c>
      <c r="D44" s="41">
        <f t="shared" si="6"/>
        <v>14</v>
      </c>
      <c r="E44" s="42" t="str">
        <f t="shared" si="2"/>
        <v>GIJON</v>
      </c>
      <c r="F44" s="42">
        <f t="shared" si="7"/>
        <v>3543</v>
      </c>
      <c r="G44" s="42">
        <f t="shared" si="8"/>
        <v>3443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1145</v>
      </c>
      <c r="D45" s="41">
        <f t="shared" si="6"/>
        <v>28</v>
      </c>
      <c r="E45" s="42" t="str">
        <f t="shared" si="2"/>
        <v>SANTA CRUZ DE TENERIFE</v>
      </c>
      <c r="F45" s="42">
        <f t="shared" si="7"/>
        <v>1330</v>
      </c>
      <c r="G45" s="42">
        <f t="shared" si="8"/>
        <v>1126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1282</v>
      </c>
      <c r="G46" s="42">
        <f t="shared" si="8"/>
        <v>2217</v>
      </c>
    </row>
    <row r="47" spans="1:9" x14ac:dyDescent="0.25">
      <c r="A47" s="42" t="str">
        <f t="shared" si="3"/>
        <v>CARTAGENA</v>
      </c>
      <c r="B47" s="41">
        <f t="shared" si="4"/>
        <v>470</v>
      </c>
      <c r="C47" s="41">
        <f t="shared" si="5"/>
        <v>437</v>
      </c>
      <c r="D47" s="41">
        <f t="shared" si="6"/>
        <v>17</v>
      </c>
      <c r="E47" s="42" t="str">
        <f t="shared" si="2"/>
        <v>MARIN Y RIA DE PONTEVEDRA</v>
      </c>
      <c r="F47" s="42">
        <f t="shared" si="7"/>
        <v>1214</v>
      </c>
      <c r="G47" s="42">
        <f t="shared" si="8"/>
        <v>1322</v>
      </c>
    </row>
    <row r="48" spans="1:9" x14ac:dyDescent="0.25">
      <c r="A48" s="42" t="str">
        <f t="shared" si="3"/>
        <v>CASTELLON</v>
      </c>
      <c r="B48" s="41">
        <f t="shared" si="4"/>
        <v>1282</v>
      </c>
      <c r="C48" s="41">
        <f t="shared" si="5"/>
        <v>2217</v>
      </c>
      <c r="D48" s="41">
        <f t="shared" si="6"/>
        <v>9</v>
      </c>
      <c r="E48" s="42" t="str">
        <f t="shared" si="2"/>
        <v>ALMERIA</v>
      </c>
      <c r="F48" s="42">
        <f t="shared" si="7"/>
        <v>1139</v>
      </c>
      <c r="G48" s="42">
        <f t="shared" si="8"/>
        <v>922</v>
      </c>
    </row>
    <row r="49" spans="1:7" x14ac:dyDescent="0.25">
      <c r="A49" s="42" t="str">
        <f t="shared" si="3"/>
        <v>CEUTA</v>
      </c>
      <c r="B49" s="41">
        <f t="shared" si="4"/>
        <v>21</v>
      </c>
      <c r="C49" s="41">
        <f t="shared" si="5"/>
        <v>21</v>
      </c>
      <c r="D49" s="41">
        <f t="shared" si="6"/>
        <v>23</v>
      </c>
      <c r="E49" s="42" t="str">
        <f t="shared" si="2"/>
        <v>TARRAGONA</v>
      </c>
      <c r="F49" s="42">
        <f t="shared" si="7"/>
        <v>890</v>
      </c>
      <c r="G49" s="42">
        <f t="shared" si="8"/>
        <v>1347</v>
      </c>
    </row>
    <row r="50" spans="1:7" x14ac:dyDescent="0.25">
      <c r="A50" s="42" t="str">
        <f t="shared" si="3"/>
        <v>FERROL-SAN CIBRAO</v>
      </c>
      <c r="B50" s="41">
        <f t="shared" si="4"/>
        <v>23</v>
      </c>
      <c r="C50" s="41">
        <f t="shared" si="5"/>
        <v>48</v>
      </c>
      <c r="D50" s="41">
        <f t="shared" si="6"/>
        <v>22</v>
      </c>
      <c r="E50" s="42" t="str">
        <f t="shared" si="2"/>
        <v>HUELVA</v>
      </c>
      <c r="F50" s="42">
        <f t="shared" si="7"/>
        <v>797</v>
      </c>
      <c r="G50" s="42">
        <f t="shared" si="8"/>
        <v>1513</v>
      </c>
    </row>
    <row r="51" spans="1:7" x14ac:dyDescent="0.25">
      <c r="A51" s="42" t="str">
        <f t="shared" si="3"/>
        <v>GIJON</v>
      </c>
      <c r="B51" s="41">
        <f t="shared" si="4"/>
        <v>3543</v>
      </c>
      <c r="C51" s="41">
        <f t="shared" si="5"/>
        <v>3443</v>
      </c>
      <c r="D51" s="41">
        <f t="shared" si="6"/>
        <v>7</v>
      </c>
      <c r="E51" s="42" t="str">
        <f t="shared" si="2"/>
        <v>BALEARES</v>
      </c>
      <c r="F51" s="42">
        <f t="shared" si="7"/>
        <v>749</v>
      </c>
      <c r="G51" s="42">
        <f t="shared" si="8"/>
        <v>927</v>
      </c>
    </row>
    <row r="52" spans="1:7" x14ac:dyDescent="0.25">
      <c r="A52" s="42" t="str">
        <f t="shared" si="3"/>
        <v>HUELVA</v>
      </c>
      <c r="B52" s="41">
        <f t="shared" si="4"/>
        <v>797</v>
      </c>
      <c r="C52" s="41">
        <f t="shared" si="5"/>
        <v>1513</v>
      </c>
      <c r="D52" s="41">
        <f t="shared" si="6"/>
        <v>13</v>
      </c>
      <c r="E52" s="42" t="str">
        <f t="shared" si="2"/>
        <v>LAS PALMAS</v>
      </c>
      <c r="F52" s="42">
        <f t="shared" si="7"/>
        <v>614</v>
      </c>
      <c r="G52" s="42">
        <f t="shared" si="8"/>
        <v>1330</v>
      </c>
    </row>
    <row r="53" spans="1:7" x14ac:dyDescent="0.25">
      <c r="A53" s="42" t="str">
        <f t="shared" si="3"/>
        <v>LAS PALMAS</v>
      </c>
      <c r="B53" s="41">
        <f t="shared" si="4"/>
        <v>614</v>
      </c>
      <c r="C53" s="41">
        <f t="shared" si="5"/>
        <v>1330</v>
      </c>
      <c r="D53" s="41">
        <f t="shared" si="6"/>
        <v>15</v>
      </c>
      <c r="E53" s="42" t="str">
        <f t="shared" si="2"/>
        <v>MOTRIL</v>
      </c>
      <c r="F53" s="42">
        <f t="shared" si="7"/>
        <v>561</v>
      </c>
      <c r="G53" s="42">
        <f t="shared" si="8"/>
        <v>583</v>
      </c>
    </row>
    <row r="54" spans="1:7" x14ac:dyDescent="0.25">
      <c r="A54" s="42" t="str">
        <f t="shared" si="3"/>
        <v>MALAGA</v>
      </c>
      <c r="B54" s="41">
        <f t="shared" si="4"/>
        <v>336</v>
      </c>
      <c r="C54" s="41">
        <f t="shared" si="5"/>
        <v>494</v>
      </c>
      <c r="D54" s="41">
        <f t="shared" si="6"/>
        <v>18</v>
      </c>
      <c r="E54" s="42" t="str">
        <f t="shared" si="2"/>
        <v>CARTAGENA</v>
      </c>
      <c r="F54" s="42">
        <f t="shared" si="7"/>
        <v>470</v>
      </c>
      <c r="G54" s="42">
        <f t="shared" si="8"/>
        <v>437</v>
      </c>
    </row>
    <row r="55" spans="1:7" x14ac:dyDescent="0.25">
      <c r="A55" s="42" t="str">
        <f t="shared" si="3"/>
        <v>MARIN Y RIA DE PONTEVEDRA</v>
      </c>
      <c r="B55" s="41">
        <f t="shared" si="4"/>
        <v>1214</v>
      </c>
      <c r="C55" s="41">
        <f t="shared" si="5"/>
        <v>1322</v>
      </c>
      <c r="D55" s="41">
        <f t="shared" si="6"/>
        <v>10</v>
      </c>
      <c r="E55" s="42" t="str">
        <f t="shared" si="2"/>
        <v>MALAGA</v>
      </c>
      <c r="F55" s="42">
        <f t="shared" ref="F55:F65" si="9">LOOKUP(E55,$A$38:$A$65,$B$38:$B$65)</f>
        <v>336</v>
      </c>
      <c r="G55" s="42">
        <f t="shared" si="8"/>
        <v>494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329</v>
      </c>
      <c r="G56" s="42">
        <f t="shared" si="8"/>
        <v>297</v>
      </c>
    </row>
    <row r="57" spans="1:7" x14ac:dyDescent="0.25">
      <c r="A57" s="42" t="str">
        <f t="shared" si="3"/>
        <v>MOTRIL</v>
      </c>
      <c r="B57" s="41">
        <f t="shared" si="4"/>
        <v>561</v>
      </c>
      <c r="C57" s="41">
        <f t="shared" si="5"/>
        <v>583</v>
      </c>
      <c r="D57" s="41">
        <f t="shared" si="6"/>
        <v>16</v>
      </c>
      <c r="E57" s="42" t="str">
        <f t="shared" si="2"/>
        <v>VALENCIA</v>
      </c>
      <c r="F57" s="42">
        <f t="shared" si="9"/>
        <v>287</v>
      </c>
      <c r="G57" s="42">
        <f t="shared" si="8"/>
        <v>410</v>
      </c>
    </row>
    <row r="58" spans="1:7" x14ac:dyDescent="0.25">
      <c r="A58" s="42" t="str">
        <f t="shared" si="3"/>
        <v>PASAIA</v>
      </c>
      <c r="B58" s="41">
        <f t="shared" si="4"/>
        <v>4312</v>
      </c>
      <c r="C58" s="41">
        <f t="shared" si="5"/>
        <v>3459</v>
      </c>
      <c r="D58" s="41">
        <f t="shared" si="6"/>
        <v>6</v>
      </c>
      <c r="E58" s="42" t="str">
        <f t="shared" si="2"/>
        <v>ALICANTE</v>
      </c>
      <c r="F58" s="42">
        <f t="shared" si="9"/>
        <v>243</v>
      </c>
      <c r="G58" s="42">
        <f t="shared" si="8"/>
        <v>408</v>
      </c>
    </row>
    <row r="59" spans="1:7" x14ac:dyDescent="0.25">
      <c r="A59" s="42" t="str">
        <f t="shared" si="3"/>
        <v>SANTA CRUZ DE TENERIFE</v>
      </c>
      <c r="B59" s="41">
        <f t="shared" si="4"/>
        <v>1330</v>
      </c>
      <c r="C59" s="41">
        <f t="shared" si="5"/>
        <v>1126</v>
      </c>
      <c r="D59" s="41">
        <f t="shared" si="6"/>
        <v>8</v>
      </c>
      <c r="E59" s="42" t="str">
        <f t="shared" si="2"/>
        <v>FERROL-SAN CIBRAO</v>
      </c>
      <c r="F59" s="42">
        <f t="shared" si="9"/>
        <v>23</v>
      </c>
      <c r="G59" s="42">
        <f t="shared" si="8"/>
        <v>48</v>
      </c>
    </row>
    <row r="60" spans="1:7" x14ac:dyDescent="0.25">
      <c r="A60" s="42" t="str">
        <f t="shared" si="3"/>
        <v>SANTANDER</v>
      </c>
      <c r="B60" s="41">
        <f t="shared" si="4"/>
        <v>4813</v>
      </c>
      <c r="C60" s="41">
        <f t="shared" si="5"/>
        <v>4498</v>
      </c>
      <c r="D60" s="41">
        <f t="shared" si="6"/>
        <v>5</v>
      </c>
      <c r="E60" s="42" t="str">
        <f t="shared" si="2"/>
        <v>CEUTA</v>
      </c>
      <c r="F60" s="42">
        <f t="shared" si="9"/>
        <v>21</v>
      </c>
      <c r="G60" s="42">
        <f t="shared" si="8"/>
        <v>21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890</v>
      </c>
      <c r="C62" s="41">
        <f t="shared" si="5"/>
        <v>1347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287</v>
      </c>
      <c r="C63" s="41">
        <f t="shared" si="5"/>
        <v>410</v>
      </c>
      <c r="D63" s="41">
        <f t="shared" si="6"/>
        <v>20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21695</v>
      </c>
      <c r="C64" s="41">
        <f t="shared" si="5"/>
        <v>20815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1145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5">
        <v>5116</v>
      </c>
      <c r="C7" s="25">
        <v>4683</v>
      </c>
      <c r="D7" s="25">
        <v>22487</v>
      </c>
      <c r="E7" s="25">
        <v>21858</v>
      </c>
      <c r="F7" s="10">
        <f>((E7*100)/D7)-100</f>
        <v>-2.7971716992039859</v>
      </c>
      <c r="G7" s="1"/>
      <c r="H7" s="1"/>
      <c r="I7" s="1"/>
    </row>
    <row r="8" spans="1:12" x14ac:dyDescent="0.25">
      <c r="A8" s="11" t="s">
        <v>42</v>
      </c>
      <c r="B8" s="26">
        <v>4188</v>
      </c>
      <c r="C8" s="26">
        <v>3481</v>
      </c>
      <c r="D8" s="26">
        <v>17764</v>
      </c>
      <c r="E8" s="26">
        <v>10641</v>
      </c>
      <c r="F8" s="13">
        <f t="shared" ref="F8:F35" si="0">((E8*100)/D8)-100</f>
        <v>-40.097950911956765</v>
      </c>
      <c r="G8" s="1"/>
      <c r="H8" s="1"/>
      <c r="I8" s="1"/>
    </row>
    <row r="9" spans="1:12" x14ac:dyDescent="0.25">
      <c r="A9" s="8" t="s">
        <v>43</v>
      </c>
      <c r="B9" s="25">
        <v>8320</v>
      </c>
      <c r="C9" s="25">
        <v>9681</v>
      </c>
      <c r="D9" s="25">
        <v>33329</v>
      </c>
      <c r="E9" s="25">
        <v>34302</v>
      </c>
      <c r="F9" s="10">
        <f t="shared" si="0"/>
        <v>2.9193795193375109</v>
      </c>
      <c r="G9" s="1"/>
      <c r="H9" s="1"/>
      <c r="I9" s="1"/>
    </row>
    <row r="10" spans="1:12" x14ac:dyDescent="0.25">
      <c r="A10" s="11" t="s">
        <v>44</v>
      </c>
      <c r="B10" s="26">
        <v>4000</v>
      </c>
      <c r="C10" s="26">
        <v>4518</v>
      </c>
      <c r="D10" s="26">
        <v>14685</v>
      </c>
      <c r="E10" s="26">
        <v>16068</v>
      </c>
      <c r="F10" s="13">
        <f t="shared" si="0"/>
        <v>9.4177732379979631</v>
      </c>
      <c r="G10" s="1"/>
      <c r="H10" s="1"/>
      <c r="I10" s="1"/>
    </row>
    <row r="11" spans="1:12" x14ac:dyDescent="0.25">
      <c r="A11" s="8" t="s">
        <v>45</v>
      </c>
      <c r="B11" s="25">
        <v>264078</v>
      </c>
      <c r="C11" s="25">
        <v>208159</v>
      </c>
      <c r="D11" s="25">
        <v>1080497</v>
      </c>
      <c r="E11" s="25">
        <v>918287</v>
      </c>
      <c r="F11" s="10">
        <f t="shared" si="0"/>
        <v>-15.012535897832208</v>
      </c>
      <c r="G11" s="1"/>
      <c r="H11" s="1"/>
      <c r="I11" s="1"/>
    </row>
    <row r="12" spans="1:12" x14ac:dyDescent="0.25">
      <c r="A12" s="11" t="s">
        <v>46</v>
      </c>
      <c r="B12" s="26">
        <v>6821</v>
      </c>
      <c r="C12" s="26">
        <v>9083</v>
      </c>
      <c r="D12" s="26">
        <v>22219</v>
      </c>
      <c r="E12" s="26">
        <v>21593</v>
      </c>
      <c r="F12" s="13">
        <f t="shared" si="0"/>
        <v>-2.817408524236015</v>
      </c>
      <c r="G12" s="1"/>
      <c r="H12" s="1"/>
      <c r="I12" s="1"/>
    </row>
    <row r="13" spans="1:12" x14ac:dyDescent="0.25">
      <c r="A13" s="8" t="s">
        <v>47</v>
      </c>
      <c r="B13" s="25">
        <v>13707</v>
      </c>
      <c r="C13" s="25">
        <v>14544</v>
      </c>
      <c r="D13" s="25">
        <v>27066</v>
      </c>
      <c r="E13" s="25">
        <v>22940</v>
      </c>
      <c r="F13" s="10">
        <f t="shared" si="0"/>
        <v>-15.244217837877784</v>
      </c>
      <c r="G13" s="1"/>
      <c r="H13" s="1"/>
      <c r="I13" s="1"/>
    </row>
    <row r="14" spans="1:12" x14ac:dyDescent="0.25">
      <c r="A14" s="11" t="s">
        <v>48</v>
      </c>
      <c r="B14" s="26">
        <v>101885</v>
      </c>
      <c r="C14" s="26">
        <v>106629</v>
      </c>
      <c r="D14" s="26">
        <v>351848</v>
      </c>
      <c r="E14" s="26">
        <v>340907</v>
      </c>
      <c r="F14" s="13">
        <f t="shared" si="0"/>
        <v>-3.1095814101543908</v>
      </c>
      <c r="G14" s="1"/>
      <c r="H14" s="1"/>
      <c r="I14" s="1"/>
    </row>
    <row r="15" spans="1:12" x14ac:dyDescent="0.25">
      <c r="A15" s="8" t="s">
        <v>49</v>
      </c>
      <c r="B15" s="25">
        <v>12895</v>
      </c>
      <c r="C15" s="25">
        <v>14425</v>
      </c>
      <c r="D15" s="25">
        <v>46160</v>
      </c>
      <c r="E15" s="25">
        <v>51645</v>
      </c>
      <c r="F15" s="10">
        <f t="shared" si="0"/>
        <v>11.882582322357024</v>
      </c>
      <c r="G15" s="1"/>
      <c r="H15" s="1"/>
      <c r="I15" s="1"/>
    </row>
    <row r="16" spans="1:12" x14ac:dyDescent="0.25">
      <c r="A16" s="11" t="s">
        <v>50</v>
      </c>
      <c r="B16" s="26">
        <v>5848</v>
      </c>
      <c r="C16" s="26">
        <v>8733</v>
      </c>
      <c r="D16" s="26">
        <v>27787</v>
      </c>
      <c r="E16" s="26">
        <v>31256</v>
      </c>
      <c r="F16" s="13">
        <f t="shared" si="0"/>
        <v>12.484255227264555</v>
      </c>
      <c r="G16" s="1"/>
      <c r="H16" s="1"/>
      <c r="I16" s="1"/>
    </row>
    <row r="17" spans="1:9" x14ac:dyDescent="0.25">
      <c r="A17" s="8" t="s">
        <v>51</v>
      </c>
      <c r="B17" s="25">
        <v>5417</v>
      </c>
      <c r="C17" s="25">
        <v>5984</v>
      </c>
      <c r="D17" s="25">
        <v>17402</v>
      </c>
      <c r="E17" s="25">
        <v>18793</v>
      </c>
      <c r="F17" s="10">
        <f t="shared" si="0"/>
        <v>7.9933340995287949</v>
      </c>
      <c r="G17" s="1"/>
      <c r="H17" s="1"/>
      <c r="I17" s="1"/>
    </row>
    <row r="18" spans="1:9" x14ac:dyDescent="0.25">
      <c r="A18" s="11" t="s">
        <v>52</v>
      </c>
      <c r="B18" s="26">
        <v>48300</v>
      </c>
      <c r="C18" s="26">
        <v>55633</v>
      </c>
      <c r="D18" s="26">
        <v>182868</v>
      </c>
      <c r="E18" s="26">
        <v>190782</v>
      </c>
      <c r="F18" s="13">
        <f t="shared" si="0"/>
        <v>4.3277117921123391</v>
      </c>
      <c r="G18" s="1"/>
      <c r="H18" s="1"/>
      <c r="I18" s="1"/>
    </row>
    <row r="19" spans="1:9" x14ac:dyDescent="0.25">
      <c r="A19" s="8" t="s">
        <v>53</v>
      </c>
      <c r="B19" s="25">
        <v>4103</v>
      </c>
      <c r="C19" s="25">
        <v>3377</v>
      </c>
      <c r="D19" s="25">
        <v>8156</v>
      </c>
      <c r="E19" s="25">
        <v>10520</v>
      </c>
      <c r="F19" s="10">
        <f t="shared" si="0"/>
        <v>28.984796468857269</v>
      </c>
      <c r="G19" s="1"/>
      <c r="H19" s="1"/>
      <c r="I19" s="1"/>
    </row>
    <row r="20" spans="1:9" x14ac:dyDescent="0.25">
      <c r="A20" s="11" t="s">
        <v>54</v>
      </c>
      <c r="B20" s="26">
        <v>18402</v>
      </c>
      <c r="C20" s="26">
        <v>11602</v>
      </c>
      <c r="D20" s="26">
        <v>80120</v>
      </c>
      <c r="E20" s="26">
        <v>28936</v>
      </c>
      <c r="F20" s="13">
        <f t="shared" si="0"/>
        <v>-63.884173739390917</v>
      </c>
      <c r="G20" s="1"/>
      <c r="H20" s="1"/>
      <c r="I20" s="1"/>
    </row>
    <row r="21" spans="1:9" x14ac:dyDescent="0.25">
      <c r="A21" s="8" t="s">
        <v>55</v>
      </c>
      <c r="B21" s="25">
        <v>6052</v>
      </c>
      <c r="C21" s="25">
        <v>3476</v>
      </c>
      <c r="D21" s="25">
        <v>28865</v>
      </c>
      <c r="E21" s="25">
        <v>15469</v>
      </c>
      <c r="F21" s="10">
        <f t="shared" si="0"/>
        <v>-46.409146024597263</v>
      </c>
      <c r="G21" s="1"/>
      <c r="H21" s="1"/>
      <c r="I21" s="1"/>
    </row>
    <row r="22" spans="1:9" x14ac:dyDescent="0.25">
      <c r="A22" s="11" t="s">
        <v>56</v>
      </c>
      <c r="B22" s="26">
        <v>301362</v>
      </c>
      <c r="C22" s="26">
        <v>182423</v>
      </c>
      <c r="D22" s="26">
        <v>808793</v>
      </c>
      <c r="E22" s="26">
        <v>758004</v>
      </c>
      <c r="F22" s="13">
        <f t="shared" si="0"/>
        <v>-6.2796042992459178</v>
      </c>
      <c r="G22" s="1"/>
      <c r="H22" s="1"/>
      <c r="I22" s="1"/>
    </row>
    <row r="23" spans="1:9" x14ac:dyDescent="0.25">
      <c r="A23" s="8" t="s">
        <v>57</v>
      </c>
      <c r="B23" s="25">
        <v>6120</v>
      </c>
      <c r="C23" s="25">
        <v>12111</v>
      </c>
      <c r="D23" s="25">
        <v>20484</v>
      </c>
      <c r="E23" s="25">
        <v>23679</v>
      </c>
      <c r="F23" s="10">
        <f t="shared" si="0"/>
        <v>15.597539543057991</v>
      </c>
      <c r="G23" s="1"/>
      <c r="H23" s="1"/>
      <c r="I23" s="1"/>
    </row>
    <row r="24" spans="1:9" x14ac:dyDescent="0.25">
      <c r="A24" s="11" t="s">
        <v>58</v>
      </c>
      <c r="B24" s="26">
        <v>3589</v>
      </c>
      <c r="C24" s="26">
        <v>4308</v>
      </c>
      <c r="D24" s="26">
        <v>19864</v>
      </c>
      <c r="E24" s="26">
        <v>14342</v>
      </c>
      <c r="F24" s="13">
        <f t="shared" si="0"/>
        <v>-27.799033427305673</v>
      </c>
      <c r="G24" s="1"/>
      <c r="H24" s="1"/>
      <c r="I24" s="1"/>
    </row>
    <row r="25" spans="1:9" x14ac:dyDescent="0.25">
      <c r="A25" s="8" t="s">
        <v>59</v>
      </c>
      <c r="B25" s="25">
        <v>181</v>
      </c>
      <c r="C25" s="25">
        <v>0</v>
      </c>
      <c r="D25" s="25">
        <v>6779</v>
      </c>
      <c r="E25" s="25">
        <v>45</v>
      </c>
      <c r="F25" s="10">
        <f t="shared" si="0"/>
        <v>-99.336185278064605</v>
      </c>
      <c r="G25" s="1"/>
      <c r="H25" s="1"/>
      <c r="I25" s="1"/>
    </row>
    <row r="26" spans="1:9" x14ac:dyDescent="0.25">
      <c r="A26" s="11" t="s">
        <v>60</v>
      </c>
      <c r="B26" s="26">
        <v>1285</v>
      </c>
      <c r="C26" s="26">
        <v>1188</v>
      </c>
      <c r="D26" s="26">
        <v>4575</v>
      </c>
      <c r="E26" s="26">
        <v>5106</v>
      </c>
      <c r="F26" s="13">
        <f t="shared" si="0"/>
        <v>11.606557377049185</v>
      </c>
      <c r="G26" s="1"/>
      <c r="H26" s="1"/>
      <c r="I26" s="1"/>
    </row>
    <row r="27" spans="1:9" x14ac:dyDescent="0.25">
      <c r="A27" s="8" t="s">
        <v>61</v>
      </c>
      <c r="B27" s="25">
        <v>4929</v>
      </c>
      <c r="C27" s="25">
        <v>4530</v>
      </c>
      <c r="D27" s="25">
        <v>15231</v>
      </c>
      <c r="E27" s="25">
        <v>13442</v>
      </c>
      <c r="F27" s="10">
        <f t="shared" si="0"/>
        <v>-11.745781629571269</v>
      </c>
      <c r="G27" s="1"/>
      <c r="H27" s="1"/>
      <c r="I27" s="1"/>
    </row>
    <row r="28" spans="1:9" x14ac:dyDescent="0.25">
      <c r="A28" s="11" t="s">
        <v>62</v>
      </c>
      <c r="B28" s="26">
        <v>93334</v>
      </c>
      <c r="C28" s="26">
        <v>105663</v>
      </c>
      <c r="D28" s="26">
        <v>340589</v>
      </c>
      <c r="E28" s="26">
        <v>378618</v>
      </c>
      <c r="F28" s="13">
        <f t="shared" si="0"/>
        <v>11.165657141011607</v>
      </c>
      <c r="G28" s="1"/>
      <c r="H28" s="1"/>
      <c r="I28" s="1"/>
    </row>
    <row r="29" spans="1:9" x14ac:dyDescent="0.25">
      <c r="A29" s="8" t="s">
        <v>63</v>
      </c>
      <c r="B29" s="25">
        <v>4613</v>
      </c>
      <c r="C29" s="25">
        <v>4200</v>
      </c>
      <c r="D29" s="25">
        <v>21356</v>
      </c>
      <c r="E29" s="25">
        <v>17359</v>
      </c>
      <c r="F29" s="10">
        <f t="shared" si="0"/>
        <v>-18.716051695073986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15092</v>
      </c>
      <c r="C31" s="25">
        <v>13056</v>
      </c>
      <c r="D31" s="25">
        <v>63216</v>
      </c>
      <c r="E31" s="25">
        <v>48983</v>
      </c>
      <c r="F31" s="10">
        <f t="shared" si="0"/>
        <v>-22.514869653252347</v>
      </c>
      <c r="G31" s="1"/>
      <c r="H31" s="1"/>
      <c r="I31" s="1"/>
    </row>
    <row r="32" spans="1:9" x14ac:dyDescent="0.25">
      <c r="A32" s="11" t="s">
        <v>66</v>
      </c>
      <c r="B32" s="26">
        <v>29370</v>
      </c>
      <c r="C32" s="26">
        <v>20194</v>
      </c>
      <c r="D32" s="26">
        <v>103172</v>
      </c>
      <c r="E32" s="26">
        <v>90275</v>
      </c>
      <c r="F32" s="13">
        <f t="shared" si="0"/>
        <v>-12.500484627612138</v>
      </c>
      <c r="G32" s="1"/>
      <c r="H32" s="1"/>
      <c r="I32" s="1"/>
    </row>
    <row r="33" spans="1:9" x14ac:dyDescent="0.25">
      <c r="A33" s="8" t="s">
        <v>67</v>
      </c>
      <c r="B33" s="25">
        <v>31541</v>
      </c>
      <c r="C33" s="25">
        <v>26731</v>
      </c>
      <c r="D33" s="25">
        <v>125538</v>
      </c>
      <c r="E33" s="25">
        <v>120865</v>
      </c>
      <c r="F33" s="10">
        <f t="shared" si="0"/>
        <v>-3.722378881294901</v>
      </c>
      <c r="G33" s="1"/>
      <c r="H33" s="1"/>
      <c r="I33" s="1"/>
    </row>
    <row r="34" spans="1:9" x14ac:dyDescent="0.25">
      <c r="A34" s="11" t="s">
        <v>68</v>
      </c>
      <c r="B34" s="26">
        <v>1148</v>
      </c>
      <c r="C34" s="26">
        <v>449</v>
      </c>
      <c r="D34" s="26">
        <v>3602</v>
      </c>
      <c r="E34" s="26">
        <v>1034</v>
      </c>
      <c r="F34" s="13">
        <f t="shared" si="0"/>
        <v>-71.293725707940041</v>
      </c>
      <c r="G34" s="1"/>
      <c r="H34" s="1"/>
      <c r="I34" s="1"/>
    </row>
    <row r="35" spans="1:9" x14ac:dyDescent="0.25">
      <c r="A35" s="14" t="s">
        <v>69</v>
      </c>
      <c r="B35" s="15">
        <f>SUM(B7:B34)</f>
        <v>1001696</v>
      </c>
      <c r="C35" s="15">
        <f t="shared" ref="C35:E35" si="1">SUM(C7:C34)</f>
        <v>838861</v>
      </c>
      <c r="D35" s="15">
        <f t="shared" si="1"/>
        <v>3494452</v>
      </c>
      <c r="E35" s="15">
        <f t="shared" si="1"/>
        <v>3205749</v>
      </c>
      <c r="F35" s="16">
        <f t="shared" si="0"/>
        <v>-8.2617532019326632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21858</v>
      </c>
      <c r="C38" s="41">
        <f>D7</f>
        <v>22487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918287</v>
      </c>
      <c r="G38" s="42">
        <f>LOOKUP(E38,$A$38:$A$65,$C$38:$C$65)</f>
        <v>1080497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10641</v>
      </c>
      <c r="C39" s="41">
        <f t="shared" ref="C39:C65" si="5">D8</f>
        <v>17764</v>
      </c>
      <c r="D39" s="41">
        <f t="shared" ref="D39:D65" si="6">_xlfn.RANK.EQ(B39,$B$38:$B$65)+COUNTIF($B$38:$B$65,B39)-1</f>
        <v>23</v>
      </c>
      <c r="E39" s="42" t="str">
        <f t="shared" si="2"/>
        <v>LAS PALMAS</v>
      </c>
      <c r="F39" s="42">
        <f t="shared" ref="F39:F54" si="7">LOOKUP(E39,$A$38:$A$65,$B$38:$B$65)</f>
        <v>758004</v>
      </c>
      <c r="G39" s="42">
        <f t="shared" ref="G39:G65" si="8">LOOKUP(E39,$A$38:$A$65,$C$38:$C$65)</f>
        <v>808793</v>
      </c>
    </row>
    <row r="40" spans="1:9" x14ac:dyDescent="0.25">
      <c r="A40" s="42" t="str">
        <f t="shared" si="3"/>
        <v>ALMERIA</v>
      </c>
      <c r="B40" s="41">
        <f t="shared" si="4"/>
        <v>34302</v>
      </c>
      <c r="C40" s="41">
        <f t="shared" si="5"/>
        <v>33329</v>
      </c>
      <c r="D40" s="41">
        <f t="shared" si="6"/>
        <v>10</v>
      </c>
      <c r="E40" s="42" t="str">
        <f t="shared" si="2"/>
        <v>SANTA CRUZ DE TENERIFE</v>
      </c>
      <c r="F40" s="42">
        <f t="shared" si="7"/>
        <v>378618</v>
      </c>
      <c r="G40" s="42">
        <f t="shared" si="8"/>
        <v>340589</v>
      </c>
    </row>
    <row r="41" spans="1:9" x14ac:dyDescent="0.25">
      <c r="A41" s="42" t="str">
        <f t="shared" si="3"/>
        <v>AVILES</v>
      </c>
      <c r="B41" s="41">
        <f t="shared" si="4"/>
        <v>16068</v>
      </c>
      <c r="C41" s="41">
        <f t="shared" si="5"/>
        <v>14685</v>
      </c>
      <c r="D41" s="41">
        <f t="shared" si="6"/>
        <v>19</v>
      </c>
      <c r="E41" s="42" t="str">
        <f t="shared" si="2"/>
        <v>BARCELONA</v>
      </c>
      <c r="F41" s="42">
        <f t="shared" si="7"/>
        <v>340907</v>
      </c>
      <c r="G41" s="42">
        <f t="shared" si="8"/>
        <v>351848</v>
      </c>
    </row>
    <row r="42" spans="1:9" x14ac:dyDescent="0.25">
      <c r="A42" s="42" t="str">
        <f t="shared" si="3"/>
        <v>BAHIA DE ALGECIRAS</v>
      </c>
      <c r="B42" s="41">
        <f t="shared" si="4"/>
        <v>918287</v>
      </c>
      <c r="C42" s="41">
        <f t="shared" si="5"/>
        <v>1080497</v>
      </c>
      <c r="D42" s="41">
        <f t="shared" si="6"/>
        <v>1</v>
      </c>
      <c r="E42" s="42" t="str">
        <f t="shared" si="2"/>
        <v>CEUTA</v>
      </c>
      <c r="F42" s="42">
        <f t="shared" si="7"/>
        <v>190782</v>
      </c>
      <c r="G42" s="42">
        <f t="shared" si="8"/>
        <v>182868</v>
      </c>
    </row>
    <row r="43" spans="1:9" x14ac:dyDescent="0.25">
      <c r="A43" s="42" t="str">
        <f t="shared" si="3"/>
        <v>BAHIA DE CADIZ</v>
      </c>
      <c r="B43" s="41">
        <f t="shared" si="4"/>
        <v>21593</v>
      </c>
      <c r="C43" s="41">
        <f t="shared" si="5"/>
        <v>22219</v>
      </c>
      <c r="D43" s="41">
        <f t="shared" si="6"/>
        <v>16</v>
      </c>
      <c r="E43" s="42" t="str">
        <f t="shared" si="2"/>
        <v>VIGO</v>
      </c>
      <c r="F43" s="42">
        <f t="shared" si="7"/>
        <v>120865</v>
      </c>
      <c r="G43" s="42">
        <f t="shared" si="8"/>
        <v>125538</v>
      </c>
    </row>
    <row r="44" spans="1:9" x14ac:dyDescent="0.25">
      <c r="A44" s="42" t="str">
        <f t="shared" si="3"/>
        <v>BALEARES</v>
      </c>
      <c r="B44" s="41">
        <f t="shared" si="4"/>
        <v>22940</v>
      </c>
      <c r="C44" s="41">
        <f t="shared" si="5"/>
        <v>27066</v>
      </c>
      <c r="D44" s="41">
        <f t="shared" si="6"/>
        <v>14</v>
      </c>
      <c r="E44" s="42" t="str">
        <f t="shared" si="2"/>
        <v>VALENCIA</v>
      </c>
      <c r="F44" s="42">
        <f t="shared" si="7"/>
        <v>90275</v>
      </c>
      <c r="G44" s="42">
        <f t="shared" si="8"/>
        <v>103172</v>
      </c>
    </row>
    <row r="45" spans="1:9" x14ac:dyDescent="0.25">
      <c r="A45" s="42" t="str">
        <f t="shared" si="3"/>
        <v>BARCELONA</v>
      </c>
      <c r="B45" s="41">
        <f t="shared" si="4"/>
        <v>340907</v>
      </c>
      <c r="C45" s="41">
        <f t="shared" si="5"/>
        <v>351848</v>
      </c>
      <c r="D45" s="41">
        <f t="shared" si="6"/>
        <v>4</v>
      </c>
      <c r="E45" s="42" t="str">
        <f t="shared" si="2"/>
        <v>BILBAO</v>
      </c>
      <c r="F45" s="42">
        <f t="shared" si="7"/>
        <v>51645</v>
      </c>
      <c r="G45" s="42">
        <f t="shared" si="8"/>
        <v>46160</v>
      </c>
    </row>
    <row r="46" spans="1:9" x14ac:dyDescent="0.25">
      <c r="A46" s="42" t="str">
        <f t="shared" si="3"/>
        <v>BILBAO</v>
      </c>
      <c r="B46" s="41">
        <f t="shared" si="4"/>
        <v>51645</v>
      </c>
      <c r="C46" s="41">
        <f t="shared" si="5"/>
        <v>46160</v>
      </c>
      <c r="D46" s="41">
        <f t="shared" si="6"/>
        <v>8</v>
      </c>
      <c r="E46" s="42" t="str">
        <f t="shared" si="2"/>
        <v>TARRAGONA</v>
      </c>
      <c r="F46" s="42">
        <f t="shared" si="7"/>
        <v>48983</v>
      </c>
      <c r="G46" s="42">
        <f t="shared" si="8"/>
        <v>63216</v>
      </c>
    </row>
    <row r="47" spans="1:9" x14ac:dyDescent="0.25">
      <c r="A47" s="42" t="str">
        <f t="shared" si="3"/>
        <v>CARTAGENA</v>
      </c>
      <c r="B47" s="41">
        <f t="shared" si="4"/>
        <v>31256</v>
      </c>
      <c r="C47" s="41">
        <f t="shared" si="5"/>
        <v>27787</v>
      </c>
      <c r="D47" s="41">
        <f t="shared" si="6"/>
        <v>11</v>
      </c>
      <c r="E47" s="42" t="str">
        <f t="shared" si="2"/>
        <v>ALMERIA</v>
      </c>
      <c r="F47" s="42">
        <f t="shared" si="7"/>
        <v>34302</v>
      </c>
      <c r="G47" s="42">
        <f t="shared" si="8"/>
        <v>33329</v>
      </c>
    </row>
    <row r="48" spans="1:9" x14ac:dyDescent="0.25">
      <c r="A48" s="42" t="str">
        <f t="shared" si="3"/>
        <v>CASTELLON</v>
      </c>
      <c r="B48" s="41">
        <f t="shared" si="4"/>
        <v>18793</v>
      </c>
      <c r="C48" s="41">
        <f t="shared" si="5"/>
        <v>17402</v>
      </c>
      <c r="D48" s="41">
        <f t="shared" si="6"/>
        <v>17</v>
      </c>
      <c r="E48" s="42" t="str">
        <f t="shared" si="2"/>
        <v>CARTAGENA</v>
      </c>
      <c r="F48" s="42">
        <f t="shared" si="7"/>
        <v>31256</v>
      </c>
      <c r="G48" s="42">
        <f t="shared" si="8"/>
        <v>27787</v>
      </c>
    </row>
    <row r="49" spans="1:7" x14ac:dyDescent="0.25">
      <c r="A49" s="42" t="str">
        <f t="shared" si="3"/>
        <v>CEUTA</v>
      </c>
      <c r="B49" s="41">
        <f t="shared" si="4"/>
        <v>190782</v>
      </c>
      <c r="C49" s="41">
        <f t="shared" si="5"/>
        <v>182868</v>
      </c>
      <c r="D49" s="41">
        <f t="shared" si="6"/>
        <v>5</v>
      </c>
      <c r="E49" s="42" t="str">
        <f t="shared" si="2"/>
        <v>GIJON</v>
      </c>
      <c r="F49" s="42">
        <f t="shared" si="7"/>
        <v>28936</v>
      </c>
      <c r="G49" s="42">
        <f t="shared" si="8"/>
        <v>80120</v>
      </c>
    </row>
    <row r="50" spans="1:7" x14ac:dyDescent="0.25">
      <c r="A50" s="42" t="str">
        <f t="shared" si="3"/>
        <v>FERROL-SAN CIBRAO</v>
      </c>
      <c r="B50" s="41">
        <f t="shared" si="4"/>
        <v>10520</v>
      </c>
      <c r="C50" s="41">
        <f t="shared" si="5"/>
        <v>8156</v>
      </c>
      <c r="D50" s="41">
        <f t="shared" si="6"/>
        <v>24</v>
      </c>
      <c r="E50" s="42" t="str">
        <f t="shared" si="2"/>
        <v>MALAGA</v>
      </c>
      <c r="F50" s="42">
        <f t="shared" si="7"/>
        <v>23679</v>
      </c>
      <c r="G50" s="42">
        <f t="shared" si="8"/>
        <v>20484</v>
      </c>
    </row>
    <row r="51" spans="1:7" x14ac:dyDescent="0.25">
      <c r="A51" s="42" t="str">
        <f t="shared" si="3"/>
        <v>GIJON</v>
      </c>
      <c r="B51" s="41">
        <f t="shared" si="4"/>
        <v>28936</v>
      </c>
      <c r="C51" s="41">
        <f t="shared" si="5"/>
        <v>80120</v>
      </c>
      <c r="D51" s="41">
        <f t="shared" si="6"/>
        <v>12</v>
      </c>
      <c r="E51" s="42" t="str">
        <f t="shared" si="2"/>
        <v>BALEARES</v>
      </c>
      <c r="F51" s="42">
        <f t="shared" si="7"/>
        <v>22940</v>
      </c>
      <c r="G51" s="42">
        <f t="shared" si="8"/>
        <v>27066</v>
      </c>
    </row>
    <row r="52" spans="1:7" x14ac:dyDescent="0.25">
      <c r="A52" s="42" t="str">
        <f t="shared" si="3"/>
        <v>HUELVA</v>
      </c>
      <c r="B52" s="41">
        <f t="shared" si="4"/>
        <v>15469</v>
      </c>
      <c r="C52" s="41">
        <f t="shared" si="5"/>
        <v>28865</v>
      </c>
      <c r="D52" s="41">
        <f t="shared" si="6"/>
        <v>20</v>
      </c>
      <c r="E52" s="42" t="str">
        <f t="shared" si="2"/>
        <v>A CORUÑA</v>
      </c>
      <c r="F52" s="42">
        <f t="shared" si="7"/>
        <v>21858</v>
      </c>
      <c r="G52" s="42">
        <f t="shared" si="8"/>
        <v>22487</v>
      </c>
    </row>
    <row r="53" spans="1:7" x14ac:dyDescent="0.25">
      <c r="A53" s="42" t="str">
        <f t="shared" si="3"/>
        <v>LAS PALMAS</v>
      </c>
      <c r="B53" s="41">
        <f t="shared" si="4"/>
        <v>758004</v>
      </c>
      <c r="C53" s="41">
        <f t="shared" si="5"/>
        <v>808793</v>
      </c>
      <c r="D53" s="41">
        <f t="shared" si="6"/>
        <v>2</v>
      </c>
      <c r="E53" s="42" t="str">
        <f t="shared" si="2"/>
        <v>BAHIA DE CADIZ</v>
      </c>
      <c r="F53" s="42">
        <f t="shared" si="7"/>
        <v>21593</v>
      </c>
      <c r="G53" s="42">
        <f t="shared" si="8"/>
        <v>22219</v>
      </c>
    </row>
    <row r="54" spans="1:7" x14ac:dyDescent="0.25">
      <c r="A54" s="42" t="str">
        <f t="shared" si="3"/>
        <v>MALAGA</v>
      </c>
      <c r="B54" s="41">
        <f t="shared" si="4"/>
        <v>23679</v>
      </c>
      <c r="C54" s="41">
        <f t="shared" si="5"/>
        <v>20484</v>
      </c>
      <c r="D54" s="41">
        <f t="shared" si="6"/>
        <v>13</v>
      </c>
      <c r="E54" s="42" t="str">
        <f t="shared" si="2"/>
        <v>CASTELLON</v>
      </c>
      <c r="F54" s="42">
        <f t="shared" si="7"/>
        <v>18793</v>
      </c>
      <c r="G54" s="42">
        <f t="shared" si="8"/>
        <v>17402</v>
      </c>
    </row>
    <row r="55" spans="1:7" x14ac:dyDescent="0.25">
      <c r="A55" s="42" t="str">
        <f t="shared" si="3"/>
        <v>MARIN Y RIA DE PONTEVEDRA</v>
      </c>
      <c r="B55" s="41">
        <f t="shared" si="4"/>
        <v>14342</v>
      </c>
      <c r="C55" s="41">
        <f t="shared" si="5"/>
        <v>19864</v>
      </c>
      <c r="D55" s="41">
        <f t="shared" si="6"/>
        <v>21</v>
      </c>
      <c r="E55" s="42" t="str">
        <f t="shared" si="2"/>
        <v>SANTANDER</v>
      </c>
      <c r="F55" s="42">
        <f t="shared" ref="F55:F65" si="9">LOOKUP(E55,$A$38:$A$65,$B$38:$B$65)</f>
        <v>17359</v>
      </c>
      <c r="G55" s="42">
        <f t="shared" si="8"/>
        <v>21356</v>
      </c>
    </row>
    <row r="56" spans="1:7" x14ac:dyDescent="0.25">
      <c r="A56" s="42" t="str">
        <f t="shared" si="3"/>
        <v>MELILLA</v>
      </c>
      <c r="B56" s="41">
        <f t="shared" si="4"/>
        <v>45</v>
      </c>
      <c r="C56" s="41">
        <f t="shared" si="5"/>
        <v>6779</v>
      </c>
      <c r="D56" s="41">
        <f t="shared" si="6"/>
        <v>27</v>
      </c>
      <c r="E56" s="42" t="str">
        <f t="shared" si="2"/>
        <v>AVILES</v>
      </c>
      <c r="F56" s="42">
        <f t="shared" si="9"/>
        <v>16068</v>
      </c>
      <c r="G56" s="42">
        <f t="shared" si="8"/>
        <v>14685</v>
      </c>
    </row>
    <row r="57" spans="1:7" x14ac:dyDescent="0.25">
      <c r="A57" s="42" t="str">
        <f t="shared" si="3"/>
        <v>MOTRIL</v>
      </c>
      <c r="B57" s="41">
        <f t="shared" si="4"/>
        <v>5106</v>
      </c>
      <c r="C57" s="41">
        <f t="shared" si="5"/>
        <v>4575</v>
      </c>
      <c r="D57" s="41">
        <f t="shared" si="6"/>
        <v>25</v>
      </c>
      <c r="E57" s="42" t="str">
        <f t="shared" si="2"/>
        <v>HUELVA</v>
      </c>
      <c r="F57" s="42">
        <f t="shared" si="9"/>
        <v>15469</v>
      </c>
      <c r="G57" s="42">
        <f t="shared" si="8"/>
        <v>28865</v>
      </c>
    </row>
    <row r="58" spans="1:7" x14ac:dyDescent="0.25">
      <c r="A58" s="42" t="str">
        <f t="shared" si="3"/>
        <v>PASAIA</v>
      </c>
      <c r="B58" s="41">
        <f t="shared" si="4"/>
        <v>13442</v>
      </c>
      <c r="C58" s="41">
        <f t="shared" si="5"/>
        <v>15231</v>
      </c>
      <c r="D58" s="41">
        <f t="shared" si="6"/>
        <v>22</v>
      </c>
      <c r="E58" s="42" t="str">
        <f t="shared" si="2"/>
        <v>MARIN Y RIA DE PONTEVEDRA</v>
      </c>
      <c r="F58" s="42">
        <f t="shared" si="9"/>
        <v>14342</v>
      </c>
      <c r="G58" s="42">
        <f t="shared" si="8"/>
        <v>19864</v>
      </c>
    </row>
    <row r="59" spans="1:7" x14ac:dyDescent="0.25">
      <c r="A59" s="42" t="str">
        <f t="shared" si="3"/>
        <v>SANTA CRUZ DE TENERIFE</v>
      </c>
      <c r="B59" s="41">
        <f t="shared" si="4"/>
        <v>378618</v>
      </c>
      <c r="C59" s="41">
        <f t="shared" si="5"/>
        <v>340589</v>
      </c>
      <c r="D59" s="41">
        <f t="shared" si="6"/>
        <v>3</v>
      </c>
      <c r="E59" s="42" t="str">
        <f t="shared" si="2"/>
        <v>PASAIA</v>
      </c>
      <c r="F59" s="42">
        <f t="shared" si="9"/>
        <v>13442</v>
      </c>
      <c r="G59" s="42">
        <f t="shared" si="8"/>
        <v>15231</v>
      </c>
    </row>
    <row r="60" spans="1:7" x14ac:dyDescent="0.25">
      <c r="A60" s="42" t="str">
        <f t="shared" si="3"/>
        <v>SANTANDER</v>
      </c>
      <c r="B60" s="41">
        <f t="shared" si="4"/>
        <v>17359</v>
      </c>
      <c r="C60" s="41">
        <f t="shared" si="5"/>
        <v>21356</v>
      </c>
      <c r="D60" s="41">
        <f t="shared" si="6"/>
        <v>18</v>
      </c>
      <c r="E60" s="42" t="str">
        <f t="shared" si="2"/>
        <v>ALICANTE</v>
      </c>
      <c r="F60" s="42">
        <f t="shared" si="9"/>
        <v>10641</v>
      </c>
      <c r="G60" s="42">
        <f t="shared" si="8"/>
        <v>17764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10520</v>
      </c>
      <c r="G61" s="42">
        <f t="shared" si="8"/>
        <v>8156</v>
      </c>
    </row>
    <row r="62" spans="1:7" x14ac:dyDescent="0.25">
      <c r="A62" s="42" t="str">
        <f t="shared" si="3"/>
        <v>TARRAGONA</v>
      </c>
      <c r="B62" s="41">
        <f t="shared" si="4"/>
        <v>48983</v>
      </c>
      <c r="C62" s="41">
        <f t="shared" si="5"/>
        <v>63216</v>
      </c>
      <c r="D62" s="41">
        <f t="shared" si="6"/>
        <v>9</v>
      </c>
      <c r="E62" s="42" t="str">
        <f t="shared" si="2"/>
        <v>MOTRIL</v>
      </c>
      <c r="F62" s="42">
        <f t="shared" si="9"/>
        <v>5106</v>
      </c>
      <c r="G62" s="42">
        <f t="shared" si="8"/>
        <v>4575</v>
      </c>
    </row>
    <row r="63" spans="1:7" x14ac:dyDescent="0.25">
      <c r="A63" s="42" t="str">
        <f t="shared" si="3"/>
        <v>VALENCIA</v>
      </c>
      <c r="B63" s="41">
        <f t="shared" si="4"/>
        <v>90275</v>
      </c>
      <c r="C63" s="41">
        <f t="shared" si="5"/>
        <v>103172</v>
      </c>
      <c r="D63" s="41">
        <f t="shared" si="6"/>
        <v>7</v>
      </c>
      <c r="E63" s="42" t="str">
        <f t="shared" si="2"/>
        <v>VILAGARCIA</v>
      </c>
      <c r="F63" s="42">
        <f t="shared" si="9"/>
        <v>1034</v>
      </c>
      <c r="G63" s="42">
        <f t="shared" si="8"/>
        <v>3602</v>
      </c>
    </row>
    <row r="64" spans="1:7" x14ac:dyDescent="0.25">
      <c r="A64" s="42" t="str">
        <f t="shared" si="3"/>
        <v>VIGO</v>
      </c>
      <c r="B64" s="41">
        <f t="shared" si="4"/>
        <v>120865</v>
      </c>
      <c r="C64" s="41">
        <f t="shared" si="5"/>
        <v>125538</v>
      </c>
      <c r="D64" s="41">
        <f t="shared" si="6"/>
        <v>6</v>
      </c>
      <c r="E64" s="42" t="str">
        <f t="shared" si="2"/>
        <v>MELILLA</v>
      </c>
      <c r="F64" s="42">
        <f t="shared" si="9"/>
        <v>45</v>
      </c>
      <c r="G64" s="42">
        <f t="shared" si="8"/>
        <v>6779</v>
      </c>
    </row>
    <row r="65" spans="1:7" x14ac:dyDescent="0.25">
      <c r="A65" s="42" t="str">
        <f t="shared" si="3"/>
        <v>VILAGARCIA</v>
      </c>
      <c r="B65" s="41">
        <f t="shared" si="4"/>
        <v>1034</v>
      </c>
      <c r="C65" s="41">
        <f t="shared" si="5"/>
        <v>3602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12885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6382</v>
      </c>
      <c r="C10" s="28">
        <v>0</v>
      </c>
      <c r="D10" s="28">
        <v>1978</v>
      </c>
      <c r="E10" s="28">
        <v>1978</v>
      </c>
      <c r="F10" s="13">
        <f t="shared" si="0"/>
        <v>0</v>
      </c>
      <c r="G10" s="1"/>
      <c r="H10" s="1"/>
      <c r="I10" s="1"/>
    </row>
    <row r="11" spans="1:12" x14ac:dyDescent="0.25">
      <c r="A11" s="8" t="s">
        <v>45</v>
      </c>
      <c r="B11" s="27">
        <v>3535963</v>
      </c>
      <c r="C11" s="27">
        <v>3573705</v>
      </c>
      <c r="D11" s="27">
        <v>12794350</v>
      </c>
      <c r="E11" s="27">
        <v>13880049</v>
      </c>
      <c r="F11" s="10">
        <f t="shared" si="0"/>
        <v>8.4857691090207794</v>
      </c>
      <c r="G11" s="1"/>
      <c r="H11" s="1"/>
      <c r="I11" s="1"/>
    </row>
    <row r="12" spans="1:12" x14ac:dyDescent="0.25">
      <c r="A12" s="11" t="s">
        <v>46</v>
      </c>
      <c r="B12" s="28">
        <v>147011</v>
      </c>
      <c r="C12" s="28">
        <v>93786</v>
      </c>
      <c r="D12" s="28">
        <v>454587</v>
      </c>
      <c r="E12" s="28">
        <v>121500</v>
      </c>
      <c r="F12" s="13">
        <f t="shared" si="0"/>
        <v>-73.272442898719049</v>
      </c>
      <c r="G12" s="1"/>
      <c r="H12" s="1"/>
      <c r="I12" s="1"/>
    </row>
    <row r="13" spans="1:12" x14ac:dyDescent="0.25">
      <c r="A13" s="8" t="s">
        <v>47</v>
      </c>
      <c r="B13" s="27">
        <v>2579</v>
      </c>
      <c r="C13" s="27">
        <v>445</v>
      </c>
      <c r="D13" s="27">
        <v>6808</v>
      </c>
      <c r="E13" s="27">
        <v>2966</v>
      </c>
      <c r="F13" s="10">
        <f t="shared" si="0"/>
        <v>-56.433607520564046</v>
      </c>
      <c r="G13" s="1"/>
      <c r="H13" s="1"/>
      <c r="I13" s="1"/>
    </row>
    <row r="14" spans="1:12" x14ac:dyDescent="0.25">
      <c r="A14" s="11" t="s">
        <v>48</v>
      </c>
      <c r="B14" s="28">
        <v>978068</v>
      </c>
      <c r="C14" s="28">
        <v>1143285</v>
      </c>
      <c r="D14" s="28">
        <v>3868443</v>
      </c>
      <c r="E14" s="28">
        <v>4221983</v>
      </c>
      <c r="F14" s="13">
        <f t="shared" si="0"/>
        <v>9.1390774014248137</v>
      </c>
      <c r="G14" s="1"/>
      <c r="H14" s="1"/>
      <c r="I14" s="1"/>
    </row>
    <row r="15" spans="1:12" x14ac:dyDescent="0.25">
      <c r="A15" s="8" t="s">
        <v>49</v>
      </c>
      <c r="B15" s="27">
        <v>23874</v>
      </c>
      <c r="C15" s="27">
        <v>103612</v>
      </c>
      <c r="D15" s="27">
        <v>206002</v>
      </c>
      <c r="E15" s="27">
        <v>227725</v>
      </c>
      <c r="F15" s="10">
        <f t="shared" si="0"/>
        <v>10.545043252007261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39299</v>
      </c>
      <c r="D16" s="28">
        <v>0</v>
      </c>
      <c r="E16" s="28">
        <v>103373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7">
        <v>1241</v>
      </c>
      <c r="C17" s="27">
        <v>19</v>
      </c>
      <c r="D17" s="27">
        <v>1039</v>
      </c>
      <c r="E17" s="27">
        <v>8003</v>
      </c>
      <c r="F17" s="10">
        <f t="shared" si="0"/>
        <v>670.25986525505289</v>
      </c>
      <c r="G17" s="1"/>
      <c r="H17" s="1"/>
      <c r="I17" s="1"/>
    </row>
    <row r="18" spans="1:9" x14ac:dyDescent="0.25">
      <c r="A18" s="11" t="s">
        <v>52</v>
      </c>
      <c r="B18" s="28">
        <v>107828</v>
      </c>
      <c r="C18" s="28">
        <v>77451</v>
      </c>
      <c r="D18" s="28">
        <v>304761</v>
      </c>
      <c r="E18" s="28">
        <v>312634</v>
      </c>
      <c r="F18" s="13">
        <f t="shared" si="0"/>
        <v>2.5833357942781419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18195</v>
      </c>
      <c r="C20" s="28">
        <v>14652</v>
      </c>
      <c r="D20" s="28">
        <v>59459</v>
      </c>
      <c r="E20" s="28">
        <v>197014</v>
      </c>
      <c r="F20" s="13">
        <f t="shared" si="0"/>
        <v>231.34428766040463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825495</v>
      </c>
      <c r="C22" s="28">
        <v>904094</v>
      </c>
      <c r="D22" s="28">
        <v>3382324</v>
      </c>
      <c r="E22" s="28">
        <v>3569046</v>
      </c>
      <c r="F22" s="13">
        <f t="shared" si="0"/>
        <v>5.5205237582206763</v>
      </c>
      <c r="G22" s="1"/>
      <c r="H22" s="1"/>
      <c r="I22" s="1"/>
    </row>
    <row r="23" spans="1:9" x14ac:dyDescent="0.25">
      <c r="A23" s="8" t="s">
        <v>57</v>
      </c>
      <c r="B23" s="27">
        <v>81111</v>
      </c>
      <c r="C23" s="27">
        <v>101221</v>
      </c>
      <c r="D23" s="27">
        <v>469762</v>
      </c>
      <c r="E23" s="27">
        <v>1076611</v>
      </c>
      <c r="F23" s="10">
        <f t="shared" si="0"/>
        <v>129.18222419012181</v>
      </c>
      <c r="G23" s="1"/>
      <c r="H23" s="1"/>
      <c r="I23" s="1"/>
    </row>
    <row r="24" spans="1:9" x14ac:dyDescent="0.25">
      <c r="A24" s="11" t="s">
        <v>58</v>
      </c>
      <c r="B24" s="28">
        <v>55</v>
      </c>
      <c r="C24" s="28">
        <v>52</v>
      </c>
      <c r="D24" s="28">
        <v>58</v>
      </c>
      <c r="E24" s="28">
        <v>16</v>
      </c>
      <c r="F24" s="13">
        <f t="shared" si="0"/>
        <v>-72.413793103448285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7</v>
      </c>
      <c r="E26" s="28">
        <v>7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27012</v>
      </c>
      <c r="C28" s="28">
        <v>14302</v>
      </c>
      <c r="D28" s="28">
        <v>142022</v>
      </c>
      <c r="E28" s="28">
        <v>66461</v>
      </c>
      <c r="F28" s="13">
        <f t="shared" si="0"/>
        <v>-53.203728999732434</v>
      </c>
      <c r="G28" s="1"/>
      <c r="H28" s="1"/>
      <c r="I28" s="1"/>
    </row>
    <row r="29" spans="1:9" x14ac:dyDescent="0.25">
      <c r="A29" s="8" t="s">
        <v>63</v>
      </c>
      <c r="B29" s="27">
        <v>1520</v>
      </c>
      <c r="C29" s="27">
        <v>778</v>
      </c>
      <c r="D29" s="27">
        <v>3198</v>
      </c>
      <c r="E29" s="27">
        <v>1676</v>
      </c>
      <c r="F29" s="10">
        <f t="shared" si="0"/>
        <v>-47.592245153220766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120</v>
      </c>
      <c r="E30" s="28">
        <v>120</v>
      </c>
      <c r="F30" s="17">
        <f t="shared" si="0"/>
        <v>0</v>
      </c>
      <c r="G30" s="1"/>
      <c r="H30" s="1"/>
      <c r="I30" s="1"/>
    </row>
    <row r="31" spans="1:9" x14ac:dyDescent="0.25">
      <c r="A31" s="8" t="s">
        <v>65</v>
      </c>
      <c r="B31" s="27">
        <v>224559</v>
      </c>
      <c r="C31" s="27">
        <v>327319</v>
      </c>
      <c r="D31" s="27">
        <v>1181464</v>
      </c>
      <c r="E31" s="27">
        <v>1424182</v>
      </c>
      <c r="F31" s="10">
        <f t="shared" si="0"/>
        <v>20.54383375202292</v>
      </c>
      <c r="G31" s="1"/>
      <c r="H31" s="1"/>
      <c r="I31" s="1"/>
    </row>
    <row r="32" spans="1:9" x14ac:dyDescent="0.25">
      <c r="A32" s="11" t="s">
        <v>66</v>
      </c>
      <c r="B32" s="28">
        <v>1304173</v>
      </c>
      <c r="C32" s="28">
        <v>1611007</v>
      </c>
      <c r="D32" s="28">
        <v>4633817</v>
      </c>
      <c r="E32" s="28">
        <v>6069101</v>
      </c>
      <c r="F32" s="13">
        <f t="shared" si="0"/>
        <v>30.974119176480201</v>
      </c>
      <c r="G32" s="1"/>
      <c r="H32" s="1"/>
      <c r="I32" s="1"/>
    </row>
    <row r="33" spans="1:9" x14ac:dyDescent="0.25">
      <c r="A33" s="8" t="s">
        <v>67</v>
      </c>
      <c r="B33" s="27">
        <v>13559</v>
      </c>
      <c r="C33" s="27">
        <v>19311</v>
      </c>
      <c r="D33" s="27">
        <v>42781</v>
      </c>
      <c r="E33" s="27">
        <v>59784</v>
      </c>
      <c r="F33" s="10">
        <f t="shared" si="0"/>
        <v>39.744279002360855</v>
      </c>
      <c r="G33" s="1"/>
      <c r="H33" s="1"/>
      <c r="I33" s="1"/>
    </row>
    <row r="34" spans="1:9" x14ac:dyDescent="0.25">
      <c r="A34" s="11" t="s">
        <v>68</v>
      </c>
      <c r="B34" s="28">
        <v>3971</v>
      </c>
      <c r="C34" s="28">
        <v>2602</v>
      </c>
      <c r="D34" s="28">
        <v>13974</v>
      </c>
      <c r="E34" s="28">
        <v>6127</v>
      </c>
      <c r="F34" s="13">
        <f t="shared" si="0"/>
        <v>-56.154286532131103</v>
      </c>
      <c r="G34" s="1"/>
      <c r="H34" s="1"/>
      <c r="I34" s="1"/>
    </row>
    <row r="35" spans="1:9" x14ac:dyDescent="0.25">
      <c r="A35" s="14" t="s">
        <v>69</v>
      </c>
      <c r="B35" s="15">
        <f>SUM(B7:B34)</f>
        <v>7302596</v>
      </c>
      <c r="C35" s="15">
        <f t="shared" ref="C35:E35" si="1">SUM(C7:C34)</f>
        <v>8026940</v>
      </c>
      <c r="D35" s="15">
        <f t="shared" si="1"/>
        <v>27566954</v>
      </c>
      <c r="E35" s="15">
        <f t="shared" si="1"/>
        <v>31364497</v>
      </c>
      <c r="F35" s="16">
        <f t="shared" si="0"/>
        <v>13.775707682466475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12885</v>
      </c>
      <c r="C38" s="41">
        <f>D7</f>
        <v>0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13880049</v>
      </c>
      <c r="G38" s="42">
        <f>LOOKUP(E38,$A$38:$A$65,$C$38:$C$65)</f>
        <v>12794350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6069101</v>
      </c>
      <c r="G39" s="42">
        <f t="shared" ref="G39:G65" si="8">LOOKUP(E39,$A$38:$A$65,$C$38:$C$65)</f>
        <v>4633817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4221983</v>
      </c>
      <c r="G40" s="42">
        <f t="shared" si="8"/>
        <v>3868443</v>
      </c>
    </row>
    <row r="41" spans="1:9" x14ac:dyDescent="0.25">
      <c r="A41" s="42" t="str">
        <f t="shared" si="3"/>
        <v>AVILES</v>
      </c>
      <c r="B41" s="41">
        <f t="shared" si="4"/>
        <v>1978</v>
      </c>
      <c r="C41" s="41">
        <f t="shared" si="5"/>
        <v>1978</v>
      </c>
      <c r="D41" s="41">
        <f t="shared" si="6"/>
        <v>18</v>
      </c>
      <c r="E41" s="42" t="str">
        <f t="shared" si="2"/>
        <v>LAS PALMAS</v>
      </c>
      <c r="F41" s="42">
        <f t="shared" si="7"/>
        <v>3569046</v>
      </c>
      <c r="G41" s="42">
        <f t="shared" si="8"/>
        <v>3382324</v>
      </c>
    </row>
    <row r="42" spans="1:9" x14ac:dyDescent="0.25">
      <c r="A42" s="42" t="str">
        <f t="shared" si="3"/>
        <v>BAHIA DE ALGECIRAS</v>
      </c>
      <c r="B42" s="41">
        <f t="shared" si="4"/>
        <v>13880049</v>
      </c>
      <c r="C42" s="41">
        <f t="shared" si="5"/>
        <v>12794350</v>
      </c>
      <c r="D42" s="41">
        <f t="shared" si="6"/>
        <v>1</v>
      </c>
      <c r="E42" s="42" t="str">
        <f t="shared" si="2"/>
        <v>TARRAGONA</v>
      </c>
      <c r="F42" s="42">
        <f t="shared" si="7"/>
        <v>1424182</v>
      </c>
      <c r="G42" s="42">
        <f t="shared" si="8"/>
        <v>1181464</v>
      </c>
    </row>
    <row r="43" spans="1:9" x14ac:dyDescent="0.25">
      <c r="A43" s="42" t="str">
        <f t="shared" si="3"/>
        <v>BAHIA DE CADIZ</v>
      </c>
      <c r="B43" s="41">
        <f t="shared" si="4"/>
        <v>121500</v>
      </c>
      <c r="C43" s="41">
        <f t="shared" si="5"/>
        <v>454587</v>
      </c>
      <c r="D43" s="41">
        <f t="shared" si="6"/>
        <v>10</v>
      </c>
      <c r="E43" s="42" t="str">
        <f t="shared" si="2"/>
        <v>MALAGA</v>
      </c>
      <c r="F43" s="42">
        <f t="shared" si="7"/>
        <v>1076611</v>
      </c>
      <c r="G43" s="42">
        <f t="shared" si="8"/>
        <v>469762</v>
      </c>
    </row>
    <row r="44" spans="1:9" x14ac:dyDescent="0.25">
      <c r="A44" s="42" t="str">
        <f t="shared" si="3"/>
        <v>BALEARES</v>
      </c>
      <c r="B44" s="41">
        <f t="shared" si="4"/>
        <v>2966</v>
      </c>
      <c r="C44" s="41">
        <f t="shared" si="5"/>
        <v>6808</v>
      </c>
      <c r="D44" s="41">
        <f t="shared" si="6"/>
        <v>17</v>
      </c>
      <c r="E44" s="42" t="str">
        <f t="shared" si="2"/>
        <v>CEUTA</v>
      </c>
      <c r="F44" s="42">
        <f t="shared" si="7"/>
        <v>312634</v>
      </c>
      <c r="G44" s="42">
        <f t="shared" si="8"/>
        <v>304761</v>
      </c>
    </row>
    <row r="45" spans="1:9" x14ac:dyDescent="0.25">
      <c r="A45" s="42" t="str">
        <f t="shared" si="3"/>
        <v>BARCELONA</v>
      </c>
      <c r="B45" s="41">
        <f t="shared" si="4"/>
        <v>4221983</v>
      </c>
      <c r="C45" s="41">
        <f t="shared" si="5"/>
        <v>3868443</v>
      </c>
      <c r="D45" s="41">
        <f t="shared" si="6"/>
        <v>3</v>
      </c>
      <c r="E45" s="42" t="str">
        <f t="shared" si="2"/>
        <v>BILBAO</v>
      </c>
      <c r="F45" s="42">
        <f t="shared" si="7"/>
        <v>227725</v>
      </c>
      <c r="G45" s="42">
        <f t="shared" si="8"/>
        <v>206002</v>
      </c>
    </row>
    <row r="46" spans="1:9" x14ac:dyDescent="0.25">
      <c r="A46" s="42" t="str">
        <f t="shared" si="3"/>
        <v>BILBAO</v>
      </c>
      <c r="B46" s="41">
        <f t="shared" si="4"/>
        <v>227725</v>
      </c>
      <c r="C46" s="41">
        <f t="shared" si="5"/>
        <v>206002</v>
      </c>
      <c r="D46" s="41">
        <f t="shared" si="6"/>
        <v>8</v>
      </c>
      <c r="E46" s="42" t="str">
        <f t="shared" si="2"/>
        <v>GIJON</v>
      </c>
      <c r="F46" s="42">
        <f t="shared" si="7"/>
        <v>197014</v>
      </c>
      <c r="G46" s="42">
        <f t="shared" si="8"/>
        <v>59459</v>
      </c>
    </row>
    <row r="47" spans="1:9" x14ac:dyDescent="0.25">
      <c r="A47" s="42" t="str">
        <f t="shared" si="3"/>
        <v>CARTAGENA</v>
      </c>
      <c r="B47" s="41">
        <f t="shared" si="4"/>
        <v>103373</v>
      </c>
      <c r="C47" s="41">
        <f t="shared" si="5"/>
        <v>0</v>
      </c>
      <c r="D47" s="41">
        <f t="shared" si="6"/>
        <v>11</v>
      </c>
      <c r="E47" s="42" t="str">
        <f t="shared" si="2"/>
        <v>BAHIA DE CADIZ</v>
      </c>
      <c r="F47" s="42">
        <f t="shared" si="7"/>
        <v>121500</v>
      </c>
      <c r="G47" s="42">
        <f t="shared" si="8"/>
        <v>454587</v>
      </c>
    </row>
    <row r="48" spans="1:9" x14ac:dyDescent="0.25">
      <c r="A48" s="42" t="str">
        <f t="shared" si="3"/>
        <v>CASTELLON</v>
      </c>
      <c r="B48" s="41">
        <f t="shared" si="4"/>
        <v>8003</v>
      </c>
      <c r="C48" s="41">
        <f t="shared" si="5"/>
        <v>1039</v>
      </c>
      <c r="D48" s="41">
        <f t="shared" si="6"/>
        <v>15</v>
      </c>
      <c r="E48" s="42" t="str">
        <f t="shared" si="2"/>
        <v>CARTAGENA</v>
      </c>
      <c r="F48" s="42">
        <f t="shared" si="7"/>
        <v>103373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312634</v>
      </c>
      <c r="C49" s="41">
        <f t="shared" si="5"/>
        <v>304761</v>
      </c>
      <c r="D49" s="41">
        <f t="shared" si="6"/>
        <v>7</v>
      </c>
      <c r="E49" s="42" t="str">
        <f t="shared" si="2"/>
        <v>SANTA CRUZ DE TENERIFE</v>
      </c>
      <c r="F49" s="42">
        <f t="shared" si="7"/>
        <v>66461</v>
      </c>
      <c r="G49" s="42">
        <f t="shared" si="8"/>
        <v>142022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VIGO</v>
      </c>
      <c r="F50" s="42">
        <f t="shared" si="7"/>
        <v>59784</v>
      </c>
      <c r="G50" s="42">
        <f t="shared" si="8"/>
        <v>42781</v>
      </c>
    </row>
    <row r="51" spans="1:7" x14ac:dyDescent="0.25">
      <c r="A51" s="42" t="str">
        <f t="shared" si="3"/>
        <v>GIJON</v>
      </c>
      <c r="B51" s="41">
        <f t="shared" si="4"/>
        <v>197014</v>
      </c>
      <c r="C51" s="41">
        <f t="shared" si="5"/>
        <v>59459</v>
      </c>
      <c r="D51" s="41">
        <f t="shared" si="6"/>
        <v>9</v>
      </c>
      <c r="E51" s="42" t="str">
        <f t="shared" si="2"/>
        <v>A CORUÑA</v>
      </c>
      <c r="F51" s="42">
        <f t="shared" si="7"/>
        <v>12885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CASTELLON</v>
      </c>
      <c r="F52" s="42">
        <f t="shared" si="7"/>
        <v>8003</v>
      </c>
      <c r="G52" s="42">
        <f t="shared" si="8"/>
        <v>1039</v>
      </c>
    </row>
    <row r="53" spans="1:7" x14ac:dyDescent="0.25">
      <c r="A53" s="42" t="str">
        <f t="shared" si="3"/>
        <v>LAS PALMAS</v>
      </c>
      <c r="B53" s="41">
        <f t="shared" si="4"/>
        <v>3569046</v>
      </c>
      <c r="C53" s="41">
        <f t="shared" si="5"/>
        <v>3382324</v>
      </c>
      <c r="D53" s="41">
        <f t="shared" si="6"/>
        <v>4</v>
      </c>
      <c r="E53" s="42" t="str">
        <f t="shared" si="2"/>
        <v>VILAGARCIA</v>
      </c>
      <c r="F53" s="42">
        <f t="shared" si="7"/>
        <v>6127</v>
      </c>
      <c r="G53" s="42">
        <f t="shared" si="8"/>
        <v>13974</v>
      </c>
    </row>
    <row r="54" spans="1:7" x14ac:dyDescent="0.25">
      <c r="A54" s="42" t="str">
        <f t="shared" si="3"/>
        <v>MALAGA</v>
      </c>
      <c r="B54" s="41">
        <f t="shared" si="4"/>
        <v>1076611</v>
      </c>
      <c r="C54" s="41">
        <f t="shared" si="5"/>
        <v>469762</v>
      </c>
      <c r="D54" s="41">
        <f t="shared" si="6"/>
        <v>6</v>
      </c>
      <c r="E54" s="42" t="str">
        <f t="shared" si="2"/>
        <v>BALEARES</v>
      </c>
      <c r="F54" s="42">
        <f t="shared" si="7"/>
        <v>2966</v>
      </c>
      <c r="G54" s="42">
        <f t="shared" si="8"/>
        <v>6808</v>
      </c>
    </row>
    <row r="55" spans="1:7" x14ac:dyDescent="0.25">
      <c r="A55" s="42" t="str">
        <f t="shared" si="3"/>
        <v>MARIN Y RIA DE PONTEVEDRA</v>
      </c>
      <c r="B55" s="41">
        <f t="shared" si="4"/>
        <v>16</v>
      </c>
      <c r="C55" s="41">
        <f t="shared" si="5"/>
        <v>58</v>
      </c>
      <c r="D55" s="41">
        <f t="shared" si="6"/>
        <v>22</v>
      </c>
      <c r="E55" s="42" t="str">
        <f t="shared" si="2"/>
        <v>AVILES</v>
      </c>
      <c r="F55" s="42">
        <f t="shared" ref="F55:F65" si="9">LOOKUP(E55,$A$38:$A$65,$B$38:$B$65)</f>
        <v>1978</v>
      </c>
      <c r="G55" s="42">
        <f t="shared" si="8"/>
        <v>1978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20</v>
      </c>
      <c r="E56" s="42" t="str">
        <f t="shared" si="2"/>
        <v>SANTANDER</v>
      </c>
      <c r="F56" s="42">
        <f t="shared" si="9"/>
        <v>1676</v>
      </c>
      <c r="G56" s="42">
        <f t="shared" si="8"/>
        <v>3198</v>
      </c>
    </row>
    <row r="57" spans="1:7" x14ac:dyDescent="0.25">
      <c r="A57" s="42" t="str">
        <f t="shared" si="3"/>
        <v>MOTRIL</v>
      </c>
      <c r="B57" s="41">
        <f t="shared" si="4"/>
        <v>7</v>
      </c>
      <c r="C57" s="41">
        <f t="shared" si="5"/>
        <v>7</v>
      </c>
      <c r="D57" s="41">
        <f t="shared" si="6"/>
        <v>23</v>
      </c>
      <c r="E57" s="42" t="str">
        <f t="shared" si="2"/>
        <v>MELILLA</v>
      </c>
      <c r="F57" s="42">
        <f t="shared" si="9"/>
        <v>1256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120</v>
      </c>
      <c r="G58" s="42">
        <f t="shared" si="8"/>
        <v>120</v>
      </c>
    </row>
    <row r="59" spans="1:7" x14ac:dyDescent="0.25">
      <c r="A59" s="42" t="str">
        <f t="shared" si="3"/>
        <v>SANTA CRUZ DE TENERIFE</v>
      </c>
      <c r="B59" s="41">
        <f t="shared" si="4"/>
        <v>66461</v>
      </c>
      <c r="C59" s="41">
        <f t="shared" si="5"/>
        <v>142022</v>
      </c>
      <c r="D59" s="41">
        <f t="shared" si="6"/>
        <v>12</v>
      </c>
      <c r="E59" s="42" t="str">
        <f t="shared" si="2"/>
        <v>MARIN Y RIA DE PONTEVEDRA</v>
      </c>
      <c r="F59" s="42">
        <f t="shared" si="9"/>
        <v>16</v>
      </c>
      <c r="G59" s="42">
        <f t="shared" si="8"/>
        <v>58</v>
      </c>
    </row>
    <row r="60" spans="1:7" x14ac:dyDescent="0.25">
      <c r="A60" s="42" t="str">
        <f t="shared" si="3"/>
        <v>SANTANDER</v>
      </c>
      <c r="B60" s="41">
        <f t="shared" si="4"/>
        <v>1676</v>
      </c>
      <c r="C60" s="41">
        <f t="shared" si="5"/>
        <v>3198</v>
      </c>
      <c r="D60" s="41">
        <f t="shared" si="6"/>
        <v>19</v>
      </c>
      <c r="E60" s="42" t="str">
        <f t="shared" si="2"/>
        <v>MOTRIL</v>
      </c>
      <c r="F60" s="42">
        <f t="shared" si="9"/>
        <v>7</v>
      </c>
      <c r="G60" s="42">
        <f t="shared" si="8"/>
        <v>7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120</v>
      </c>
      <c r="D61" s="41">
        <f t="shared" si="6"/>
        <v>21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1424182</v>
      </c>
      <c r="C62" s="41">
        <f t="shared" si="5"/>
        <v>1181464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6069101</v>
      </c>
      <c r="C63" s="41">
        <f t="shared" si="5"/>
        <v>4633817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59784</v>
      </c>
      <c r="C64" s="41">
        <f t="shared" si="5"/>
        <v>42781</v>
      </c>
      <c r="D64" s="41">
        <f t="shared" si="6"/>
        <v>13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6127</v>
      </c>
      <c r="C65" s="41">
        <f t="shared" si="5"/>
        <v>13974</v>
      </c>
      <c r="D65" s="41">
        <f t="shared" si="6"/>
        <v>16</v>
      </c>
      <c r="E65" s="42" t="str">
        <f t="shared" si="2"/>
        <v>ALICANTE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3471334</v>
      </c>
      <c r="C11" s="29">
        <v>3573286</v>
      </c>
      <c r="D11" s="29">
        <v>12690924</v>
      </c>
      <c r="E11" s="29">
        <v>13869615</v>
      </c>
      <c r="F11" s="10">
        <f t="shared" si="0"/>
        <v>9.2876688884119005</v>
      </c>
      <c r="G11" s="1"/>
      <c r="H11" s="1"/>
      <c r="I11" s="1"/>
    </row>
    <row r="12" spans="1:12" x14ac:dyDescent="0.25">
      <c r="A12" s="11" t="s">
        <v>46</v>
      </c>
      <c r="B12" s="30">
        <v>0</v>
      </c>
      <c r="C12" s="30">
        <v>1044</v>
      </c>
      <c r="D12" s="30">
        <v>4177</v>
      </c>
      <c r="E12" s="30">
        <v>2382</v>
      </c>
      <c r="F12" s="13">
        <f t="shared" si="0"/>
        <v>-42.973425903758681</v>
      </c>
      <c r="G12" s="1"/>
      <c r="H12" s="1"/>
      <c r="I12" s="1"/>
    </row>
    <row r="13" spans="1:12" x14ac:dyDescent="0.25">
      <c r="A13" s="8" t="s">
        <v>47</v>
      </c>
      <c r="B13" s="29">
        <v>399</v>
      </c>
      <c r="C13" s="29">
        <v>34</v>
      </c>
      <c r="D13" s="29">
        <v>1004</v>
      </c>
      <c r="E13" s="29">
        <v>172</v>
      </c>
      <c r="F13" s="10">
        <f t="shared" si="0"/>
        <v>-82.86852589641434</v>
      </c>
      <c r="G13" s="1"/>
      <c r="H13" s="1"/>
      <c r="I13" s="1"/>
    </row>
    <row r="14" spans="1:12" x14ac:dyDescent="0.25">
      <c r="A14" s="11" t="s">
        <v>48</v>
      </c>
      <c r="B14" s="30">
        <v>949111</v>
      </c>
      <c r="C14" s="30">
        <v>1088691</v>
      </c>
      <c r="D14" s="30">
        <v>3779926</v>
      </c>
      <c r="E14" s="30">
        <v>4052166</v>
      </c>
      <c r="F14" s="13">
        <f t="shared" si="0"/>
        <v>7.2022573986898095</v>
      </c>
      <c r="G14" s="1"/>
      <c r="H14" s="1"/>
      <c r="I14" s="1"/>
    </row>
    <row r="15" spans="1:12" x14ac:dyDescent="0.25">
      <c r="A15" s="8" t="s">
        <v>49</v>
      </c>
      <c r="B15" s="29">
        <v>3090</v>
      </c>
      <c r="C15" s="29">
        <v>23136</v>
      </c>
      <c r="D15" s="29">
        <v>33662</v>
      </c>
      <c r="E15" s="29">
        <v>61626</v>
      </c>
      <c r="F15" s="10">
        <f t="shared" si="0"/>
        <v>83.072901194224954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1080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0</v>
      </c>
      <c r="C17" s="29">
        <v>0</v>
      </c>
      <c r="D17" s="29">
        <v>1039</v>
      </c>
      <c r="E17" s="29">
        <v>4979</v>
      </c>
      <c r="F17" s="10">
        <f t="shared" si="0"/>
        <v>379.21077959576513</v>
      </c>
      <c r="G17" s="1"/>
      <c r="H17" s="1"/>
      <c r="I17" s="1"/>
    </row>
    <row r="18" spans="1:9" x14ac:dyDescent="0.25">
      <c r="A18" s="11" t="s">
        <v>52</v>
      </c>
      <c r="B18" s="30">
        <v>72</v>
      </c>
      <c r="C18" s="30">
        <v>0</v>
      </c>
      <c r="D18" s="30">
        <v>72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736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816459</v>
      </c>
      <c r="C22" s="30">
        <v>874484</v>
      </c>
      <c r="D22" s="30">
        <v>3347359</v>
      </c>
      <c r="E22" s="30">
        <v>3498268</v>
      </c>
      <c r="F22" s="13">
        <f t="shared" si="0"/>
        <v>4.5083004243046503</v>
      </c>
      <c r="G22" s="1"/>
      <c r="H22" s="1"/>
      <c r="I22" s="1"/>
    </row>
    <row r="23" spans="1:9" x14ac:dyDescent="0.25">
      <c r="A23" s="8" t="s">
        <v>57</v>
      </c>
      <c r="B23" s="29">
        <v>81111</v>
      </c>
      <c r="C23" s="29">
        <v>101208</v>
      </c>
      <c r="D23" s="29">
        <v>469762</v>
      </c>
      <c r="E23" s="29">
        <v>1075040</v>
      </c>
      <c r="F23" s="10">
        <f t="shared" si="0"/>
        <v>128.84779952401428</v>
      </c>
      <c r="G23" s="1"/>
      <c r="H23" s="1"/>
      <c r="I23" s="1"/>
    </row>
    <row r="24" spans="1:9" x14ac:dyDescent="0.25">
      <c r="A24" s="11" t="s">
        <v>58</v>
      </c>
      <c r="B24" s="30">
        <v>55</v>
      </c>
      <c r="C24" s="30">
        <v>0</v>
      </c>
      <c r="D24" s="30">
        <v>55</v>
      </c>
      <c r="E24" s="30">
        <v>16</v>
      </c>
      <c r="F24" s="13">
        <f t="shared" si="0"/>
        <v>-70.909090909090907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5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23518</v>
      </c>
      <c r="C28" s="30">
        <v>9046</v>
      </c>
      <c r="D28" s="30">
        <v>127271</v>
      </c>
      <c r="E28" s="30">
        <v>47811</v>
      </c>
      <c r="F28" s="13">
        <f t="shared" si="0"/>
        <v>-62.433704457417633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120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85</v>
      </c>
      <c r="C31" s="29">
        <v>179</v>
      </c>
      <c r="D31" s="29">
        <v>592</v>
      </c>
      <c r="E31" s="29">
        <v>259</v>
      </c>
      <c r="F31" s="10">
        <f t="shared" si="0"/>
        <v>-56.25</v>
      </c>
      <c r="G31" s="1"/>
      <c r="H31" s="1"/>
      <c r="I31" s="1"/>
    </row>
    <row r="32" spans="1:9" x14ac:dyDescent="0.25">
      <c r="A32" s="11" t="s">
        <v>66</v>
      </c>
      <c r="B32" s="30">
        <v>1303196</v>
      </c>
      <c r="C32" s="30">
        <v>1603956</v>
      </c>
      <c r="D32" s="30">
        <v>4620627</v>
      </c>
      <c r="E32" s="30">
        <v>6049185</v>
      </c>
      <c r="F32" s="13">
        <f t="shared" si="0"/>
        <v>30.916972956267614</v>
      </c>
      <c r="G32" s="1"/>
      <c r="H32" s="1"/>
      <c r="I32" s="1"/>
    </row>
    <row r="33" spans="1:9" x14ac:dyDescent="0.25">
      <c r="A33" s="8" t="s">
        <v>67</v>
      </c>
      <c r="B33" s="29">
        <v>2692</v>
      </c>
      <c r="C33" s="29">
        <v>4281</v>
      </c>
      <c r="D33" s="29">
        <v>11042</v>
      </c>
      <c r="E33" s="29">
        <v>12746</v>
      </c>
      <c r="F33" s="10">
        <f t="shared" si="0"/>
        <v>15.431986958884266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6651122</v>
      </c>
      <c r="C35" s="15">
        <f t="shared" ref="C35:E35" si="1">SUM(C7:C34)</f>
        <v>7279345</v>
      </c>
      <c r="D35" s="15">
        <f t="shared" si="1"/>
        <v>25087637</v>
      </c>
      <c r="E35" s="15">
        <f t="shared" si="1"/>
        <v>28677337</v>
      </c>
      <c r="F35" s="16">
        <f t="shared" si="0"/>
        <v>14.308641343941645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13869615</v>
      </c>
      <c r="G38" s="42">
        <f>LOOKUP(E38,$A$38:$A$65,$C$38:$C$65)</f>
        <v>12690924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6049185</v>
      </c>
      <c r="G39" s="42">
        <f t="shared" ref="G39:G65" si="8">LOOKUP(E39,$A$38:$A$65,$C$38:$C$65)</f>
        <v>4620627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4052166</v>
      </c>
      <c r="G40" s="42">
        <f t="shared" si="8"/>
        <v>3779926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3498268</v>
      </c>
      <c r="G41" s="42">
        <f t="shared" si="8"/>
        <v>3347359</v>
      </c>
    </row>
    <row r="42" spans="1:9" x14ac:dyDescent="0.25">
      <c r="A42" s="42" t="str">
        <f t="shared" si="3"/>
        <v>BAHIA DE ALGECIRAS</v>
      </c>
      <c r="B42" s="41">
        <f t="shared" si="4"/>
        <v>13869615</v>
      </c>
      <c r="C42" s="41">
        <f t="shared" si="5"/>
        <v>12690924</v>
      </c>
      <c r="D42" s="41">
        <f t="shared" si="6"/>
        <v>1</v>
      </c>
      <c r="E42" s="42" t="str">
        <f t="shared" si="2"/>
        <v>MALAGA</v>
      </c>
      <c r="F42" s="42">
        <f t="shared" si="7"/>
        <v>1075040</v>
      </c>
      <c r="G42" s="42">
        <f t="shared" si="8"/>
        <v>469762</v>
      </c>
    </row>
    <row r="43" spans="1:9" x14ac:dyDescent="0.25">
      <c r="A43" s="42" t="str">
        <f t="shared" si="3"/>
        <v>BAHIA DE CADIZ</v>
      </c>
      <c r="B43" s="41">
        <f t="shared" si="4"/>
        <v>2382</v>
      </c>
      <c r="C43" s="41">
        <f t="shared" si="5"/>
        <v>4177</v>
      </c>
      <c r="D43" s="41">
        <f t="shared" si="6"/>
        <v>10</v>
      </c>
      <c r="E43" s="42" t="str">
        <f t="shared" si="2"/>
        <v>BILBAO</v>
      </c>
      <c r="F43" s="42">
        <f t="shared" si="7"/>
        <v>61626</v>
      </c>
      <c r="G43" s="42">
        <f t="shared" si="8"/>
        <v>33662</v>
      </c>
    </row>
    <row r="44" spans="1:9" x14ac:dyDescent="0.25">
      <c r="A44" s="42" t="str">
        <f t="shared" si="3"/>
        <v>BALEARES</v>
      </c>
      <c r="B44" s="41">
        <f t="shared" si="4"/>
        <v>172</v>
      </c>
      <c r="C44" s="41">
        <f t="shared" si="5"/>
        <v>1004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47811</v>
      </c>
      <c r="G44" s="42">
        <f t="shared" si="8"/>
        <v>127271</v>
      </c>
    </row>
    <row r="45" spans="1:9" x14ac:dyDescent="0.25">
      <c r="A45" s="42" t="str">
        <f t="shared" si="3"/>
        <v>BARCELONA</v>
      </c>
      <c r="B45" s="41">
        <f t="shared" si="4"/>
        <v>4052166</v>
      </c>
      <c r="C45" s="41">
        <f t="shared" si="5"/>
        <v>3779926</v>
      </c>
      <c r="D45" s="41">
        <f t="shared" si="6"/>
        <v>3</v>
      </c>
      <c r="E45" s="42" t="str">
        <f t="shared" si="2"/>
        <v>VIGO</v>
      </c>
      <c r="F45" s="42">
        <f t="shared" si="7"/>
        <v>12746</v>
      </c>
      <c r="G45" s="42">
        <f t="shared" si="8"/>
        <v>11042</v>
      </c>
    </row>
    <row r="46" spans="1:9" x14ac:dyDescent="0.25">
      <c r="A46" s="42" t="str">
        <f t="shared" si="3"/>
        <v>BILBAO</v>
      </c>
      <c r="B46" s="41">
        <f t="shared" si="4"/>
        <v>61626</v>
      </c>
      <c r="C46" s="41">
        <f t="shared" si="5"/>
        <v>33662</v>
      </c>
      <c r="D46" s="41">
        <f t="shared" si="6"/>
        <v>6</v>
      </c>
      <c r="E46" s="42" t="str">
        <f t="shared" si="2"/>
        <v>CASTELLON</v>
      </c>
      <c r="F46" s="42">
        <f t="shared" si="7"/>
        <v>4979</v>
      </c>
      <c r="G46" s="42">
        <f t="shared" si="8"/>
        <v>1039</v>
      </c>
    </row>
    <row r="47" spans="1:9" x14ac:dyDescent="0.25">
      <c r="A47" s="42" t="str">
        <f t="shared" si="3"/>
        <v>CARTAGENA</v>
      </c>
      <c r="B47" s="41">
        <f t="shared" si="4"/>
        <v>1080</v>
      </c>
      <c r="C47" s="41">
        <f t="shared" si="5"/>
        <v>0</v>
      </c>
      <c r="D47" s="41">
        <f t="shared" si="6"/>
        <v>12</v>
      </c>
      <c r="E47" s="42" t="str">
        <f t="shared" si="2"/>
        <v>BAHIA DE CADIZ</v>
      </c>
      <c r="F47" s="42">
        <f t="shared" si="7"/>
        <v>2382</v>
      </c>
      <c r="G47" s="42">
        <f t="shared" si="8"/>
        <v>4177</v>
      </c>
    </row>
    <row r="48" spans="1:9" x14ac:dyDescent="0.25">
      <c r="A48" s="42" t="str">
        <f t="shared" si="3"/>
        <v>CASTELLON</v>
      </c>
      <c r="B48" s="41">
        <f t="shared" si="4"/>
        <v>4979</v>
      </c>
      <c r="C48" s="41">
        <f t="shared" si="5"/>
        <v>1039</v>
      </c>
      <c r="D48" s="41">
        <f t="shared" si="6"/>
        <v>9</v>
      </c>
      <c r="E48" s="42" t="str">
        <f t="shared" si="2"/>
        <v>MELILLA</v>
      </c>
      <c r="F48" s="42">
        <f t="shared" si="7"/>
        <v>1256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72</v>
      </c>
      <c r="D49" s="41">
        <f t="shared" si="6"/>
        <v>28</v>
      </c>
      <c r="E49" s="42" t="str">
        <f t="shared" si="2"/>
        <v>CARTAGENA</v>
      </c>
      <c r="F49" s="42">
        <f t="shared" si="7"/>
        <v>1080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736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736</v>
      </c>
      <c r="C51" s="41">
        <f t="shared" si="5"/>
        <v>0</v>
      </c>
      <c r="D51" s="41">
        <f t="shared" si="6"/>
        <v>13</v>
      </c>
      <c r="E51" s="42" t="str">
        <f t="shared" si="2"/>
        <v>TARRAGONA</v>
      </c>
      <c r="F51" s="42">
        <f t="shared" si="7"/>
        <v>259</v>
      </c>
      <c r="G51" s="42">
        <f t="shared" si="8"/>
        <v>592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172</v>
      </c>
      <c r="G52" s="42">
        <f t="shared" si="8"/>
        <v>1004</v>
      </c>
    </row>
    <row r="53" spans="1:7" x14ac:dyDescent="0.25">
      <c r="A53" s="42" t="str">
        <f t="shared" si="3"/>
        <v>LAS PALMAS</v>
      </c>
      <c r="B53" s="41">
        <f t="shared" si="4"/>
        <v>3498268</v>
      </c>
      <c r="C53" s="41">
        <f t="shared" si="5"/>
        <v>3347359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16</v>
      </c>
      <c r="G53" s="42">
        <f t="shared" si="8"/>
        <v>55</v>
      </c>
    </row>
    <row r="54" spans="1:7" x14ac:dyDescent="0.25">
      <c r="A54" s="42" t="str">
        <f t="shared" si="3"/>
        <v>MALAGA</v>
      </c>
      <c r="B54" s="41">
        <f t="shared" si="4"/>
        <v>1075040</v>
      </c>
      <c r="C54" s="41">
        <f t="shared" si="5"/>
        <v>469762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16</v>
      </c>
      <c r="C55" s="41">
        <f t="shared" si="5"/>
        <v>55</v>
      </c>
      <c r="D55" s="41">
        <f t="shared" si="6"/>
        <v>16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11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47811</v>
      </c>
      <c r="C59" s="41">
        <f t="shared" si="5"/>
        <v>127271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259</v>
      </c>
      <c r="C62" s="41">
        <f t="shared" si="5"/>
        <v>592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6049185</v>
      </c>
      <c r="C63" s="41">
        <f t="shared" si="5"/>
        <v>4620627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12746</v>
      </c>
      <c r="C64" s="41">
        <f t="shared" si="5"/>
        <v>11042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1">
        <v>5530</v>
      </c>
      <c r="C7" s="31">
        <v>10801</v>
      </c>
      <c r="D7" s="31">
        <v>27841</v>
      </c>
      <c r="E7" s="31">
        <v>43688</v>
      </c>
      <c r="F7" s="10">
        <f>((E7*100)/D7)-100</f>
        <v>56.919650874609403</v>
      </c>
      <c r="G7" s="1"/>
      <c r="H7" s="1"/>
      <c r="I7" s="1"/>
    </row>
    <row r="8" spans="1:12" x14ac:dyDescent="0.25">
      <c r="A8" s="11" t="s">
        <v>42</v>
      </c>
      <c r="B8" s="32">
        <v>104530</v>
      </c>
      <c r="C8" s="32">
        <v>101799</v>
      </c>
      <c r="D8" s="32">
        <v>447843</v>
      </c>
      <c r="E8" s="32">
        <v>372044</v>
      </c>
      <c r="F8" s="13">
        <f t="shared" ref="F8:F35" si="0">((E8*100)/D8)-100</f>
        <v>-16.925351071692532</v>
      </c>
      <c r="G8" s="1"/>
      <c r="H8" s="1"/>
      <c r="I8" s="1"/>
    </row>
    <row r="9" spans="1:12" x14ac:dyDescent="0.25">
      <c r="A9" s="8" t="s">
        <v>43</v>
      </c>
      <c r="B9" s="31">
        <v>28</v>
      </c>
      <c r="C9" s="31">
        <v>2</v>
      </c>
      <c r="D9" s="31">
        <v>91</v>
      </c>
      <c r="E9" s="31">
        <v>43</v>
      </c>
      <c r="F9" s="10">
        <f t="shared" si="0"/>
        <v>-52.747252747252745</v>
      </c>
      <c r="G9" s="1"/>
      <c r="H9" s="1"/>
      <c r="I9" s="1"/>
    </row>
    <row r="10" spans="1:12" x14ac:dyDescent="0.25">
      <c r="A10" s="11" t="s">
        <v>44</v>
      </c>
      <c r="B10" s="32">
        <v>7481</v>
      </c>
      <c r="C10" s="32">
        <v>4595</v>
      </c>
      <c r="D10" s="32">
        <v>23777</v>
      </c>
      <c r="E10" s="32">
        <v>22260</v>
      </c>
      <c r="F10" s="17">
        <f t="shared" si="0"/>
        <v>-6.3801152374143015</v>
      </c>
      <c r="G10" s="1"/>
      <c r="H10" s="1"/>
      <c r="I10" s="1"/>
    </row>
    <row r="11" spans="1:12" x14ac:dyDescent="0.25">
      <c r="A11" s="8" t="s">
        <v>45</v>
      </c>
      <c r="B11" s="31">
        <v>3649760</v>
      </c>
      <c r="C11" s="31">
        <v>3762813</v>
      </c>
      <c r="D11" s="31">
        <v>13412892</v>
      </c>
      <c r="E11" s="31">
        <v>14534749</v>
      </c>
      <c r="F11" s="10">
        <f t="shared" si="0"/>
        <v>8.3640202277033211</v>
      </c>
      <c r="G11" s="1"/>
      <c r="H11" s="1"/>
      <c r="I11" s="1"/>
    </row>
    <row r="12" spans="1:12" x14ac:dyDescent="0.25">
      <c r="A12" s="11" t="s">
        <v>46</v>
      </c>
      <c r="B12" s="32">
        <v>93920</v>
      </c>
      <c r="C12" s="32">
        <v>117592</v>
      </c>
      <c r="D12" s="32">
        <v>380566</v>
      </c>
      <c r="E12" s="32">
        <v>453931</v>
      </c>
      <c r="F12" s="13">
        <f t="shared" si="0"/>
        <v>19.27786507465197</v>
      </c>
      <c r="G12" s="1"/>
      <c r="H12" s="1"/>
      <c r="I12" s="1"/>
    </row>
    <row r="13" spans="1:12" x14ac:dyDescent="0.25">
      <c r="A13" s="8" t="s">
        <v>47</v>
      </c>
      <c r="B13" s="31">
        <v>86388</v>
      </c>
      <c r="C13" s="31">
        <v>77795</v>
      </c>
      <c r="D13" s="31">
        <v>327760</v>
      </c>
      <c r="E13" s="31">
        <v>275208</v>
      </c>
      <c r="F13" s="10">
        <f t="shared" si="0"/>
        <v>-16.033683182816702</v>
      </c>
      <c r="G13" s="1"/>
      <c r="H13" s="1"/>
      <c r="I13" s="1"/>
    </row>
    <row r="14" spans="1:12" x14ac:dyDescent="0.25">
      <c r="A14" s="11" t="s">
        <v>48</v>
      </c>
      <c r="B14" s="32">
        <v>2064458</v>
      </c>
      <c r="C14" s="32">
        <v>2279010</v>
      </c>
      <c r="D14" s="32">
        <v>8252471</v>
      </c>
      <c r="E14" s="32">
        <v>8486262</v>
      </c>
      <c r="F14" s="13">
        <f t="shared" si="0"/>
        <v>2.8329817820626033</v>
      </c>
      <c r="G14" s="1"/>
      <c r="H14" s="1"/>
      <c r="I14" s="1"/>
    </row>
    <row r="15" spans="1:12" x14ac:dyDescent="0.25">
      <c r="A15" s="8" t="s">
        <v>49</v>
      </c>
      <c r="B15" s="31">
        <v>487893</v>
      </c>
      <c r="C15" s="31">
        <v>660588</v>
      </c>
      <c r="D15" s="31">
        <v>1811053</v>
      </c>
      <c r="E15" s="31">
        <v>2037652</v>
      </c>
      <c r="F15" s="10">
        <f t="shared" si="0"/>
        <v>12.512002685730351</v>
      </c>
      <c r="G15" s="1"/>
      <c r="H15" s="1"/>
      <c r="I15" s="1"/>
    </row>
    <row r="16" spans="1:12" x14ac:dyDescent="0.25">
      <c r="A16" s="11" t="s">
        <v>50</v>
      </c>
      <c r="B16" s="32">
        <v>39169</v>
      </c>
      <c r="C16" s="32">
        <v>34209</v>
      </c>
      <c r="D16" s="32">
        <v>127713</v>
      </c>
      <c r="E16" s="32">
        <v>146577</v>
      </c>
      <c r="F16" s="13">
        <f t="shared" si="0"/>
        <v>14.770618496159358</v>
      </c>
      <c r="G16" s="1"/>
      <c r="H16" s="1"/>
      <c r="I16" s="1"/>
    </row>
    <row r="17" spans="1:9" x14ac:dyDescent="0.25">
      <c r="A17" s="8" t="s">
        <v>51</v>
      </c>
      <c r="B17" s="31">
        <v>105396</v>
      </c>
      <c r="C17" s="31">
        <v>108881</v>
      </c>
      <c r="D17" s="31">
        <v>396744</v>
      </c>
      <c r="E17" s="31">
        <v>413091</v>
      </c>
      <c r="F17" s="10">
        <f t="shared" si="0"/>
        <v>4.1202891537112123</v>
      </c>
      <c r="G17" s="1"/>
      <c r="H17" s="1"/>
      <c r="I17" s="1"/>
    </row>
    <row r="18" spans="1:9" x14ac:dyDescent="0.25">
      <c r="A18" s="11" t="s">
        <v>52</v>
      </c>
      <c r="B18" s="32">
        <v>3683</v>
      </c>
      <c r="C18" s="32">
        <v>5551</v>
      </c>
      <c r="D18" s="32">
        <v>22545</v>
      </c>
      <c r="E18" s="32">
        <v>24176</v>
      </c>
      <c r="F18" s="13">
        <f t="shared" si="0"/>
        <v>7.2344200487913071</v>
      </c>
      <c r="G18" s="1"/>
      <c r="H18" s="1"/>
      <c r="I18" s="1"/>
    </row>
    <row r="19" spans="1:9" x14ac:dyDescent="0.25">
      <c r="A19" s="8" t="s">
        <v>53</v>
      </c>
      <c r="B19" s="31">
        <v>4962</v>
      </c>
      <c r="C19" s="31">
        <v>102</v>
      </c>
      <c r="D19" s="31">
        <v>22823</v>
      </c>
      <c r="E19" s="31">
        <v>315</v>
      </c>
      <c r="F19" s="10">
        <f t="shared" si="0"/>
        <v>-98.619813346185865</v>
      </c>
      <c r="G19" s="1"/>
      <c r="H19" s="1"/>
      <c r="I19" s="1"/>
    </row>
    <row r="20" spans="1:9" x14ac:dyDescent="0.25">
      <c r="A20" s="11" t="s">
        <v>54</v>
      </c>
      <c r="B20" s="32">
        <v>12003</v>
      </c>
      <c r="C20" s="32">
        <v>20733</v>
      </c>
      <c r="D20" s="32">
        <v>45756</v>
      </c>
      <c r="E20" s="32">
        <v>94355</v>
      </c>
      <c r="F20" s="13">
        <f t="shared" si="0"/>
        <v>106.21339277908908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1126279</v>
      </c>
      <c r="C22" s="32">
        <v>1214871</v>
      </c>
      <c r="D22" s="32">
        <v>4659866</v>
      </c>
      <c r="E22" s="32">
        <v>4740010</v>
      </c>
      <c r="F22" s="13">
        <f t="shared" si="0"/>
        <v>1.7198777818933024</v>
      </c>
      <c r="G22" s="1"/>
      <c r="H22" s="1"/>
      <c r="I22" s="1"/>
    </row>
    <row r="23" spans="1:9" x14ac:dyDescent="0.25">
      <c r="A23" s="8" t="s">
        <v>57</v>
      </c>
      <c r="B23" s="31">
        <v>217015</v>
      </c>
      <c r="C23" s="31">
        <v>111881</v>
      </c>
      <c r="D23" s="31">
        <v>1282229</v>
      </c>
      <c r="E23" s="31">
        <v>1103887</v>
      </c>
      <c r="F23" s="10">
        <f t="shared" si="0"/>
        <v>-13.908747969356483</v>
      </c>
      <c r="G23" s="1"/>
      <c r="H23" s="1"/>
      <c r="I23" s="1"/>
    </row>
    <row r="24" spans="1:9" x14ac:dyDescent="0.25">
      <c r="A24" s="11" t="s">
        <v>58</v>
      </c>
      <c r="B24" s="32">
        <v>33460</v>
      </c>
      <c r="C24" s="32">
        <v>31232</v>
      </c>
      <c r="D24" s="32">
        <v>127179</v>
      </c>
      <c r="E24" s="32">
        <v>120004</v>
      </c>
      <c r="F24" s="13">
        <f t="shared" si="0"/>
        <v>-5.6416546756933172</v>
      </c>
      <c r="G24" s="1"/>
      <c r="H24" s="1"/>
      <c r="I24" s="1"/>
    </row>
    <row r="25" spans="1:9" x14ac:dyDescent="0.25">
      <c r="A25" s="8" t="s">
        <v>59</v>
      </c>
      <c r="B25" s="31">
        <v>9501</v>
      </c>
      <c r="C25" s="31">
        <v>14875</v>
      </c>
      <c r="D25" s="31">
        <v>45428</v>
      </c>
      <c r="E25" s="31">
        <v>51801</v>
      </c>
      <c r="F25" s="10">
        <f t="shared" si="0"/>
        <v>14.028792815003968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5</v>
      </c>
      <c r="E26" s="3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302868</v>
      </c>
      <c r="C28" s="32">
        <v>295763</v>
      </c>
      <c r="D28" s="32">
        <v>1303718</v>
      </c>
      <c r="E28" s="32">
        <v>1090738</v>
      </c>
      <c r="F28" s="13">
        <f t="shared" si="0"/>
        <v>-16.336354947925855</v>
      </c>
      <c r="G28" s="1"/>
      <c r="H28" s="1"/>
      <c r="I28" s="1"/>
    </row>
    <row r="29" spans="1:9" x14ac:dyDescent="0.25">
      <c r="A29" s="8" t="s">
        <v>63</v>
      </c>
      <c r="B29" s="31">
        <v>268</v>
      </c>
      <c r="C29" s="31">
        <v>825</v>
      </c>
      <c r="D29" s="31">
        <v>1362</v>
      </c>
      <c r="E29" s="31">
        <v>1386</v>
      </c>
      <c r="F29" s="10">
        <f t="shared" si="0"/>
        <v>1.7621145374449299</v>
      </c>
      <c r="G29" s="1"/>
      <c r="H29" s="1"/>
      <c r="I29" s="1"/>
    </row>
    <row r="30" spans="1:9" x14ac:dyDescent="0.25">
      <c r="A30" s="11" t="s">
        <v>64</v>
      </c>
      <c r="B30" s="32">
        <v>86698</v>
      </c>
      <c r="C30" s="32">
        <v>77835</v>
      </c>
      <c r="D30" s="32">
        <v>338653</v>
      </c>
      <c r="E30" s="32">
        <v>302244</v>
      </c>
      <c r="F30" s="13">
        <f t="shared" si="0"/>
        <v>-10.751122830744151</v>
      </c>
      <c r="G30" s="1"/>
      <c r="H30" s="1"/>
      <c r="I30" s="1"/>
    </row>
    <row r="31" spans="1:9" x14ac:dyDescent="0.25">
      <c r="A31" s="8" t="s">
        <v>65</v>
      </c>
      <c r="B31" s="31">
        <v>40499</v>
      </c>
      <c r="C31" s="31">
        <v>29974</v>
      </c>
      <c r="D31" s="31">
        <v>128237</v>
      </c>
      <c r="E31" s="31">
        <v>163150</v>
      </c>
      <c r="F31" s="10">
        <f t="shared" si="0"/>
        <v>27.225371772577333</v>
      </c>
      <c r="G31" s="1"/>
      <c r="H31" s="1"/>
      <c r="I31" s="1"/>
    </row>
    <row r="32" spans="1:9" x14ac:dyDescent="0.25">
      <c r="A32" s="11" t="s">
        <v>66</v>
      </c>
      <c r="B32" s="32">
        <v>2861124</v>
      </c>
      <c r="C32" s="32">
        <v>3079312</v>
      </c>
      <c r="D32" s="32">
        <v>10658472</v>
      </c>
      <c r="E32" s="32">
        <v>11895716</v>
      </c>
      <c r="F32" s="13">
        <f t="shared" si="0"/>
        <v>11.608080407773272</v>
      </c>
      <c r="G32" s="1"/>
      <c r="H32" s="1"/>
      <c r="I32" s="1"/>
    </row>
    <row r="33" spans="1:9" x14ac:dyDescent="0.25">
      <c r="A33" s="8" t="s">
        <v>67</v>
      </c>
      <c r="B33" s="31">
        <v>210886</v>
      </c>
      <c r="C33" s="31">
        <v>203004</v>
      </c>
      <c r="D33" s="31">
        <v>773756</v>
      </c>
      <c r="E33" s="31">
        <v>793171</v>
      </c>
      <c r="F33" s="10">
        <f t="shared" si="0"/>
        <v>2.5091889432844425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11553799</v>
      </c>
      <c r="C35" s="15">
        <f t="shared" ref="C35:E35" si="1">SUM(C7:C34)</f>
        <v>12244043</v>
      </c>
      <c r="D35" s="15">
        <f t="shared" si="1"/>
        <v>44618780</v>
      </c>
      <c r="E35" s="15">
        <f t="shared" si="1"/>
        <v>47166458</v>
      </c>
      <c r="F35" s="16">
        <f t="shared" si="0"/>
        <v>5.7098782171991189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43688</v>
      </c>
      <c r="C38" s="41">
        <f>D7</f>
        <v>27841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14534749</v>
      </c>
      <c r="G38" s="42">
        <f>LOOKUP(E38,$A$38:$A$65,$C$38:$C$65)</f>
        <v>13412892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372044</v>
      </c>
      <c r="C39" s="41">
        <f t="shared" ref="C39:C65" si="5">D8</f>
        <v>447843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11895716</v>
      </c>
      <c r="G39" s="42">
        <f t="shared" ref="G39:G65" si="8">LOOKUP(E39,$A$38:$A$65,$C$38:$C$65)</f>
        <v>10658472</v>
      </c>
    </row>
    <row r="40" spans="1:9" x14ac:dyDescent="0.25">
      <c r="A40" s="42" t="str">
        <f t="shared" si="3"/>
        <v>ALMERIA</v>
      </c>
      <c r="B40" s="41">
        <f t="shared" si="4"/>
        <v>43</v>
      </c>
      <c r="C40" s="41">
        <f t="shared" si="5"/>
        <v>91</v>
      </c>
      <c r="D40" s="41">
        <f t="shared" si="6"/>
        <v>24</v>
      </c>
      <c r="E40" s="42" t="str">
        <f t="shared" si="2"/>
        <v>BARCELONA</v>
      </c>
      <c r="F40" s="42">
        <f t="shared" si="7"/>
        <v>8486262</v>
      </c>
      <c r="G40" s="42">
        <f t="shared" si="8"/>
        <v>8252471</v>
      </c>
    </row>
    <row r="41" spans="1:9" x14ac:dyDescent="0.25">
      <c r="A41" s="42" t="str">
        <f t="shared" si="3"/>
        <v>AVILES</v>
      </c>
      <c r="B41" s="41">
        <f t="shared" si="4"/>
        <v>22260</v>
      </c>
      <c r="C41" s="41">
        <f t="shared" si="5"/>
        <v>23777</v>
      </c>
      <c r="D41" s="41">
        <f t="shared" si="6"/>
        <v>21</v>
      </c>
      <c r="E41" s="42" t="str">
        <f t="shared" si="2"/>
        <v>LAS PALMAS</v>
      </c>
      <c r="F41" s="42">
        <f t="shared" si="7"/>
        <v>4740010</v>
      </c>
      <c r="G41" s="42">
        <f t="shared" si="8"/>
        <v>4659866</v>
      </c>
    </row>
    <row r="42" spans="1:9" x14ac:dyDescent="0.25">
      <c r="A42" s="42" t="str">
        <f t="shared" si="3"/>
        <v>BAHIA DE ALGECIRAS</v>
      </c>
      <c r="B42" s="41">
        <f t="shared" si="4"/>
        <v>14534749</v>
      </c>
      <c r="C42" s="41">
        <f t="shared" si="5"/>
        <v>13412892</v>
      </c>
      <c r="D42" s="41">
        <f t="shared" si="6"/>
        <v>1</v>
      </c>
      <c r="E42" s="42" t="str">
        <f t="shared" si="2"/>
        <v>BILBAO</v>
      </c>
      <c r="F42" s="42">
        <f t="shared" si="7"/>
        <v>2037652</v>
      </c>
      <c r="G42" s="42">
        <f t="shared" si="8"/>
        <v>1811053</v>
      </c>
    </row>
    <row r="43" spans="1:9" x14ac:dyDescent="0.25">
      <c r="A43" s="42" t="str">
        <f t="shared" si="3"/>
        <v>BAHIA DE CADIZ</v>
      </c>
      <c r="B43" s="41">
        <f t="shared" si="4"/>
        <v>453931</v>
      </c>
      <c r="C43" s="41">
        <f t="shared" si="5"/>
        <v>380566</v>
      </c>
      <c r="D43" s="41">
        <f t="shared" si="6"/>
        <v>9</v>
      </c>
      <c r="E43" s="42" t="str">
        <f t="shared" si="2"/>
        <v>MALAGA</v>
      </c>
      <c r="F43" s="42">
        <f t="shared" si="7"/>
        <v>1103887</v>
      </c>
      <c r="G43" s="42">
        <f t="shared" si="8"/>
        <v>1282229</v>
      </c>
    </row>
    <row r="44" spans="1:9" x14ac:dyDescent="0.25">
      <c r="A44" s="42" t="str">
        <f t="shared" si="3"/>
        <v>BALEARES</v>
      </c>
      <c r="B44" s="41">
        <f t="shared" si="4"/>
        <v>275208</v>
      </c>
      <c r="C44" s="41">
        <f t="shared" si="5"/>
        <v>327760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1090738</v>
      </c>
      <c r="G44" s="42">
        <f t="shared" si="8"/>
        <v>1303718</v>
      </c>
    </row>
    <row r="45" spans="1:9" x14ac:dyDescent="0.25">
      <c r="A45" s="42" t="str">
        <f t="shared" si="3"/>
        <v>BARCELONA</v>
      </c>
      <c r="B45" s="41">
        <f t="shared" si="4"/>
        <v>8486262</v>
      </c>
      <c r="C45" s="41">
        <f t="shared" si="5"/>
        <v>8252471</v>
      </c>
      <c r="D45" s="41">
        <f t="shared" si="6"/>
        <v>3</v>
      </c>
      <c r="E45" s="42" t="str">
        <f t="shared" si="2"/>
        <v>VIGO</v>
      </c>
      <c r="F45" s="42">
        <f t="shared" si="7"/>
        <v>793171</v>
      </c>
      <c r="G45" s="42">
        <f t="shared" si="8"/>
        <v>773756</v>
      </c>
    </row>
    <row r="46" spans="1:9" x14ac:dyDescent="0.25">
      <c r="A46" s="42" t="str">
        <f t="shared" si="3"/>
        <v>BILBAO</v>
      </c>
      <c r="B46" s="41">
        <f t="shared" si="4"/>
        <v>2037652</v>
      </c>
      <c r="C46" s="41">
        <f t="shared" si="5"/>
        <v>1811053</v>
      </c>
      <c r="D46" s="41">
        <f t="shared" si="6"/>
        <v>5</v>
      </c>
      <c r="E46" s="42" t="str">
        <f t="shared" si="2"/>
        <v>BAHIA DE CADIZ</v>
      </c>
      <c r="F46" s="42">
        <f t="shared" si="7"/>
        <v>453931</v>
      </c>
      <c r="G46" s="42">
        <f t="shared" si="8"/>
        <v>380566</v>
      </c>
    </row>
    <row r="47" spans="1:9" x14ac:dyDescent="0.25">
      <c r="A47" s="42" t="str">
        <f t="shared" si="3"/>
        <v>CARTAGENA</v>
      </c>
      <c r="B47" s="41">
        <f t="shared" si="4"/>
        <v>146577</v>
      </c>
      <c r="C47" s="41">
        <f t="shared" si="5"/>
        <v>127713</v>
      </c>
      <c r="D47" s="41">
        <f t="shared" si="6"/>
        <v>15</v>
      </c>
      <c r="E47" s="42" t="str">
        <f t="shared" si="2"/>
        <v>CASTELLON</v>
      </c>
      <c r="F47" s="42">
        <f t="shared" si="7"/>
        <v>413091</v>
      </c>
      <c r="G47" s="42">
        <f t="shared" si="8"/>
        <v>396744</v>
      </c>
    </row>
    <row r="48" spans="1:9" x14ac:dyDescent="0.25">
      <c r="A48" s="42" t="str">
        <f t="shared" si="3"/>
        <v>CASTELLON</v>
      </c>
      <c r="B48" s="41">
        <f t="shared" si="4"/>
        <v>413091</v>
      </c>
      <c r="C48" s="41">
        <f t="shared" si="5"/>
        <v>396744</v>
      </c>
      <c r="D48" s="41">
        <f t="shared" si="6"/>
        <v>10</v>
      </c>
      <c r="E48" s="42" t="str">
        <f t="shared" si="2"/>
        <v>ALICANTE</v>
      </c>
      <c r="F48" s="42">
        <f t="shared" si="7"/>
        <v>372044</v>
      </c>
      <c r="G48" s="42">
        <f t="shared" si="8"/>
        <v>447843</v>
      </c>
    </row>
    <row r="49" spans="1:7" x14ac:dyDescent="0.25">
      <c r="A49" s="42" t="str">
        <f t="shared" si="3"/>
        <v>CEUTA</v>
      </c>
      <c r="B49" s="41">
        <f t="shared" si="4"/>
        <v>24176</v>
      </c>
      <c r="C49" s="41">
        <f t="shared" si="5"/>
        <v>22545</v>
      </c>
      <c r="D49" s="41">
        <f t="shared" si="6"/>
        <v>20</v>
      </c>
      <c r="E49" s="42" t="str">
        <f t="shared" si="2"/>
        <v>SEVILLA</v>
      </c>
      <c r="F49" s="42">
        <f t="shared" si="7"/>
        <v>302244</v>
      </c>
      <c r="G49" s="42">
        <f t="shared" si="8"/>
        <v>338653</v>
      </c>
    </row>
    <row r="50" spans="1:7" x14ac:dyDescent="0.25">
      <c r="A50" s="42" t="str">
        <f t="shared" si="3"/>
        <v>FERROL-SAN CIBRAO</v>
      </c>
      <c r="B50" s="41">
        <f t="shared" si="4"/>
        <v>315</v>
      </c>
      <c r="C50" s="41">
        <f t="shared" si="5"/>
        <v>22823</v>
      </c>
      <c r="D50" s="41">
        <f t="shared" si="6"/>
        <v>23</v>
      </c>
      <c r="E50" s="42" t="str">
        <f t="shared" si="2"/>
        <v>BALEARES</v>
      </c>
      <c r="F50" s="42">
        <f t="shared" si="7"/>
        <v>275208</v>
      </c>
      <c r="G50" s="42">
        <f t="shared" si="8"/>
        <v>327760</v>
      </c>
    </row>
    <row r="51" spans="1:7" x14ac:dyDescent="0.25">
      <c r="A51" s="42" t="str">
        <f t="shared" si="3"/>
        <v>GIJON</v>
      </c>
      <c r="B51" s="41">
        <f t="shared" si="4"/>
        <v>94355</v>
      </c>
      <c r="C51" s="41">
        <f t="shared" si="5"/>
        <v>45756</v>
      </c>
      <c r="D51" s="41">
        <f t="shared" si="6"/>
        <v>17</v>
      </c>
      <c r="E51" s="42" t="str">
        <f t="shared" si="2"/>
        <v>TARRAGONA</v>
      </c>
      <c r="F51" s="42">
        <f t="shared" si="7"/>
        <v>163150</v>
      </c>
      <c r="G51" s="42">
        <f t="shared" si="8"/>
        <v>128237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146577</v>
      </c>
      <c r="G52" s="42">
        <f t="shared" si="8"/>
        <v>127713</v>
      </c>
    </row>
    <row r="53" spans="1:7" x14ac:dyDescent="0.25">
      <c r="A53" s="42" t="str">
        <f t="shared" si="3"/>
        <v>LAS PALMAS</v>
      </c>
      <c r="B53" s="41">
        <f t="shared" si="4"/>
        <v>4740010</v>
      </c>
      <c r="C53" s="41">
        <f t="shared" si="5"/>
        <v>4659866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120004</v>
      </c>
      <c r="G53" s="42">
        <f t="shared" si="8"/>
        <v>127179</v>
      </c>
    </row>
    <row r="54" spans="1:7" x14ac:dyDescent="0.25">
      <c r="A54" s="42" t="str">
        <f t="shared" si="3"/>
        <v>MALAGA</v>
      </c>
      <c r="B54" s="41">
        <f t="shared" si="4"/>
        <v>1103887</v>
      </c>
      <c r="C54" s="41">
        <f t="shared" si="5"/>
        <v>1282229</v>
      </c>
      <c r="D54" s="41">
        <f t="shared" si="6"/>
        <v>6</v>
      </c>
      <c r="E54" s="42" t="str">
        <f t="shared" si="2"/>
        <v>GIJON</v>
      </c>
      <c r="F54" s="42">
        <f t="shared" si="7"/>
        <v>94355</v>
      </c>
      <c r="G54" s="42">
        <f t="shared" si="8"/>
        <v>45756</v>
      </c>
    </row>
    <row r="55" spans="1:7" x14ac:dyDescent="0.25">
      <c r="A55" s="42" t="str">
        <f t="shared" si="3"/>
        <v>MARIN Y RIA DE PONTEVEDRA</v>
      </c>
      <c r="B55" s="41">
        <f t="shared" si="4"/>
        <v>120004</v>
      </c>
      <c r="C55" s="41">
        <f t="shared" si="5"/>
        <v>127179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51801</v>
      </c>
      <c r="G55" s="42">
        <f t="shared" si="8"/>
        <v>45428</v>
      </c>
    </row>
    <row r="56" spans="1:7" x14ac:dyDescent="0.25">
      <c r="A56" s="42" t="str">
        <f t="shared" si="3"/>
        <v>MELILLA</v>
      </c>
      <c r="B56" s="41">
        <f t="shared" si="4"/>
        <v>51801</v>
      </c>
      <c r="C56" s="41">
        <f t="shared" si="5"/>
        <v>45428</v>
      </c>
      <c r="D56" s="41">
        <f t="shared" si="6"/>
        <v>18</v>
      </c>
      <c r="E56" s="42" t="str">
        <f t="shared" si="2"/>
        <v>A CORUÑA</v>
      </c>
      <c r="F56" s="42">
        <f t="shared" si="9"/>
        <v>43688</v>
      </c>
      <c r="G56" s="42">
        <f t="shared" si="8"/>
        <v>27841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str">
        <f t="shared" si="2"/>
        <v>CEUTA</v>
      </c>
      <c r="F57" s="42">
        <f t="shared" si="9"/>
        <v>24176</v>
      </c>
      <c r="G57" s="42">
        <f t="shared" si="8"/>
        <v>22545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AVILES</v>
      </c>
      <c r="F58" s="42">
        <f t="shared" si="9"/>
        <v>22260</v>
      </c>
      <c r="G58" s="42">
        <f t="shared" si="8"/>
        <v>23777</v>
      </c>
    </row>
    <row r="59" spans="1:7" x14ac:dyDescent="0.25">
      <c r="A59" s="42" t="str">
        <f t="shared" si="3"/>
        <v>SANTA CRUZ DE TENERIFE</v>
      </c>
      <c r="B59" s="41">
        <f t="shared" si="4"/>
        <v>1090738</v>
      </c>
      <c r="C59" s="41">
        <f t="shared" si="5"/>
        <v>1303718</v>
      </c>
      <c r="D59" s="41">
        <f t="shared" si="6"/>
        <v>7</v>
      </c>
      <c r="E59" s="42" t="str">
        <f t="shared" si="2"/>
        <v>SANTANDER</v>
      </c>
      <c r="F59" s="42">
        <f t="shared" si="9"/>
        <v>1386</v>
      </c>
      <c r="G59" s="42">
        <f t="shared" si="8"/>
        <v>1362</v>
      </c>
    </row>
    <row r="60" spans="1:7" x14ac:dyDescent="0.25">
      <c r="A60" s="42" t="str">
        <f t="shared" si="3"/>
        <v>SANTANDER</v>
      </c>
      <c r="B60" s="41">
        <f t="shared" si="4"/>
        <v>1386</v>
      </c>
      <c r="C60" s="41">
        <f t="shared" si="5"/>
        <v>1362</v>
      </c>
      <c r="D60" s="41">
        <f t="shared" si="6"/>
        <v>22</v>
      </c>
      <c r="E60" s="42" t="str">
        <f t="shared" si="2"/>
        <v>FERROL-SAN CIBRAO</v>
      </c>
      <c r="F60" s="42">
        <f t="shared" si="9"/>
        <v>315</v>
      </c>
      <c r="G60" s="42">
        <f t="shared" si="8"/>
        <v>22823</v>
      </c>
    </row>
    <row r="61" spans="1:7" x14ac:dyDescent="0.25">
      <c r="A61" s="42" t="str">
        <f t="shared" si="3"/>
        <v>SEVILLA</v>
      </c>
      <c r="B61" s="41">
        <f t="shared" si="4"/>
        <v>302244</v>
      </c>
      <c r="C61" s="41">
        <f t="shared" si="5"/>
        <v>338653</v>
      </c>
      <c r="D61" s="41">
        <f t="shared" si="6"/>
        <v>12</v>
      </c>
      <c r="E61" s="42" t="str">
        <f t="shared" si="2"/>
        <v>ALMERIA</v>
      </c>
      <c r="F61" s="42">
        <f t="shared" si="9"/>
        <v>43</v>
      </c>
      <c r="G61" s="42">
        <f t="shared" si="8"/>
        <v>91</v>
      </c>
    </row>
    <row r="62" spans="1:7" x14ac:dyDescent="0.25">
      <c r="A62" s="42" t="str">
        <f t="shared" si="3"/>
        <v>TARRAGONA</v>
      </c>
      <c r="B62" s="41">
        <f t="shared" si="4"/>
        <v>163150</v>
      </c>
      <c r="C62" s="41">
        <f t="shared" si="5"/>
        <v>128237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11895716</v>
      </c>
      <c r="C63" s="41">
        <f t="shared" si="5"/>
        <v>10658472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793171</v>
      </c>
      <c r="C64" s="41">
        <f t="shared" si="5"/>
        <v>773756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27707</v>
      </c>
      <c r="C8" s="34">
        <v>33434</v>
      </c>
      <c r="D8" s="34">
        <v>106291</v>
      </c>
      <c r="E8" s="34">
        <v>109262</v>
      </c>
      <c r="F8" s="13">
        <f t="shared" ref="F8:F35" si="0">((E8*100)/D8)-100</f>
        <v>2.7951566924763114</v>
      </c>
      <c r="G8" s="1"/>
      <c r="H8" s="1"/>
      <c r="I8" s="1"/>
    </row>
    <row r="9" spans="1:12" x14ac:dyDescent="0.25">
      <c r="A9" s="8" t="s">
        <v>43</v>
      </c>
      <c r="B9" s="33">
        <v>37037</v>
      </c>
      <c r="C9" s="33">
        <v>39943</v>
      </c>
      <c r="D9" s="33">
        <v>142243</v>
      </c>
      <c r="E9" s="33">
        <v>137815</v>
      </c>
      <c r="F9" s="10">
        <f t="shared" si="0"/>
        <v>-3.1129827126818128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436703</v>
      </c>
      <c r="C11" s="33">
        <v>440731</v>
      </c>
      <c r="D11" s="33">
        <v>1732553</v>
      </c>
      <c r="E11" s="33">
        <v>1739204</v>
      </c>
      <c r="F11" s="10">
        <f t="shared" si="0"/>
        <v>0.38388436024756345</v>
      </c>
      <c r="G11" s="1"/>
      <c r="H11" s="1"/>
      <c r="I11" s="1"/>
    </row>
    <row r="12" spans="1:12" x14ac:dyDescent="0.25">
      <c r="A12" s="11" t="s">
        <v>46</v>
      </c>
      <c r="B12" s="34">
        <v>107656</v>
      </c>
      <c r="C12" s="34">
        <v>125649</v>
      </c>
      <c r="D12" s="34">
        <v>446358</v>
      </c>
      <c r="E12" s="34">
        <v>479265</v>
      </c>
      <c r="F12" s="13">
        <f t="shared" si="0"/>
        <v>7.3723334184667948</v>
      </c>
      <c r="G12" s="1"/>
      <c r="H12" s="1"/>
      <c r="I12" s="1"/>
    </row>
    <row r="13" spans="1:12" x14ac:dyDescent="0.25">
      <c r="A13" s="8" t="s">
        <v>47</v>
      </c>
      <c r="B13" s="33">
        <v>817642</v>
      </c>
      <c r="C13" s="33">
        <v>892584</v>
      </c>
      <c r="D13" s="33">
        <v>3194598</v>
      </c>
      <c r="E13" s="33">
        <v>3018564</v>
      </c>
      <c r="F13" s="10">
        <f t="shared" si="0"/>
        <v>-5.5103646843828216</v>
      </c>
      <c r="G13" s="1"/>
      <c r="H13" s="1"/>
      <c r="I13" s="1"/>
    </row>
    <row r="14" spans="1:12" x14ac:dyDescent="0.25">
      <c r="A14" s="11" t="s">
        <v>48</v>
      </c>
      <c r="B14" s="34">
        <v>825959</v>
      </c>
      <c r="C14" s="34">
        <v>977461</v>
      </c>
      <c r="D14" s="34">
        <v>3211021</v>
      </c>
      <c r="E14" s="34">
        <v>3523662</v>
      </c>
      <c r="F14" s="13">
        <f t="shared" si="0"/>
        <v>9.7364981418682675</v>
      </c>
      <c r="G14" s="1"/>
      <c r="H14" s="1"/>
      <c r="I14" s="1"/>
    </row>
    <row r="15" spans="1:12" x14ac:dyDescent="0.25">
      <c r="A15" s="8" t="s">
        <v>49</v>
      </c>
      <c r="B15" s="33">
        <v>52138</v>
      </c>
      <c r="C15" s="33">
        <v>60765</v>
      </c>
      <c r="D15" s="33">
        <v>183129</v>
      </c>
      <c r="E15" s="33">
        <v>188371</v>
      </c>
      <c r="F15" s="10">
        <f t="shared" si="0"/>
        <v>2.8624630724789597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15656</v>
      </c>
      <c r="C17" s="33">
        <v>17665</v>
      </c>
      <c r="D17" s="33">
        <v>61763</v>
      </c>
      <c r="E17" s="33">
        <v>45232</v>
      </c>
      <c r="F17" s="10">
        <f t="shared" si="0"/>
        <v>-26.765215420235421</v>
      </c>
      <c r="G17" s="1"/>
      <c r="H17" s="1"/>
      <c r="I17" s="1"/>
    </row>
    <row r="18" spans="1:9" x14ac:dyDescent="0.25">
      <c r="A18" s="11" t="s">
        <v>52</v>
      </c>
      <c r="B18" s="34">
        <v>68316</v>
      </c>
      <c r="C18" s="34">
        <v>80532</v>
      </c>
      <c r="D18" s="34">
        <v>304826</v>
      </c>
      <c r="E18" s="34">
        <v>310082</v>
      </c>
      <c r="F18" s="13">
        <f t="shared" si="0"/>
        <v>1.7242623660711303</v>
      </c>
      <c r="G18" s="1"/>
      <c r="H18" s="1"/>
      <c r="I18" s="1"/>
    </row>
    <row r="19" spans="1:9" x14ac:dyDescent="0.25">
      <c r="A19" s="8" t="s">
        <v>53</v>
      </c>
      <c r="B19" s="33">
        <v>13042</v>
      </c>
      <c r="C19" s="33">
        <v>16913</v>
      </c>
      <c r="D19" s="33">
        <v>69270</v>
      </c>
      <c r="E19" s="33">
        <v>72233</v>
      </c>
      <c r="F19" s="10">
        <f t="shared" si="0"/>
        <v>4.2774649920600609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132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225418</v>
      </c>
      <c r="C22" s="34">
        <v>228607</v>
      </c>
      <c r="D22" s="34">
        <v>891336</v>
      </c>
      <c r="E22" s="34">
        <v>894048</v>
      </c>
      <c r="F22" s="13">
        <f t="shared" si="0"/>
        <v>0.30426236570720278</v>
      </c>
      <c r="G22" s="1"/>
      <c r="H22" s="1"/>
      <c r="I22" s="1"/>
    </row>
    <row r="23" spans="1:9" x14ac:dyDescent="0.25">
      <c r="A23" s="8" t="s">
        <v>57</v>
      </c>
      <c r="B23" s="33">
        <v>40356</v>
      </c>
      <c r="C23" s="33">
        <v>41308</v>
      </c>
      <c r="D23" s="33">
        <v>155038</v>
      </c>
      <c r="E23" s="33">
        <v>145343</v>
      </c>
      <c r="F23" s="10">
        <f t="shared" si="0"/>
        <v>-6.2533056411976418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42412</v>
      </c>
      <c r="C25" s="33">
        <v>49860</v>
      </c>
      <c r="D25" s="33">
        <v>175619</v>
      </c>
      <c r="E25" s="33">
        <v>165943</v>
      </c>
      <c r="F25" s="10">
        <f t="shared" si="0"/>
        <v>-5.5096544223574853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50298</v>
      </c>
      <c r="C27" s="33">
        <v>63395</v>
      </c>
      <c r="D27" s="33">
        <v>212903</v>
      </c>
      <c r="E27" s="33">
        <v>235306</v>
      </c>
      <c r="F27" s="10">
        <f t="shared" si="0"/>
        <v>10.522632372488886</v>
      </c>
      <c r="G27" s="1"/>
      <c r="H27" s="1"/>
      <c r="I27" s="1"/>
    </row>
    <row r="28" spans="1:9" x14ac:dyDescent="0.25">
      <c r="A28" s="11" t="s">
        <v>62</v>
      </c>
      <c r="B28" s="34">
        <v>321790</v>
      </c>
      <c r="C28" s="34">
        <v>326120</v>
      </c>
      <c r="D28" s="34">
        <v>1295375</v>
      </c>
      <c r="E28" s="34">
        <v>1224926</v>
      </c>
      <c r="F28" s="13">
        <f t="shared" si="0"/>
        <v>-5.4385023641802519</v>
      </c>
      <c r="G28" s="1"/>
      <c r="H28" s="1"/>
      <c r="I28" s="1"/>
    </row>
    <row r="29" spans="1:9" x14ac:dyDescent="0.25">
      <c r="A29" s="8" t="s">
        <v>63</v>
      </c>
      <c r="B29" s="33">
        <v>80534</v>
      </c>
      <c r="C29" s="33">
        <v>104146</v>
      </c>
      <c r="D29" s="33">
        <v>292002</v>
      </c>
      <c r="E29" s="33">
        <v>373933</v>
      </c>
      <c r="F29" s="10">
        <f t="shared" si="0"/>
        <v>28.058369463222846</v>
      </c>
      <c r="G29" s="1"/>
      <c r="H29" s="1"/>
      <c r="I29" s="1"/>
    </row>
    <row r="30" spans="1:9" x14ac:dyDescent="0.25">
      <c r="A30" s="11" t="s">
        <v>64</v>
      </c>
      <c r="B30" s="34">
        <v>20885</v>
      </c>
      <c r="C30" s="34">
        <v>24415</v>
      </c>
      <c r="D30" s="34">
        <v>84225</v>
      </c>
      <c r="E30" s="34">
        <v>88419</v>
      </c>
      <c r="F30" s="13">
        <f t="shared" si="0"/>
        <v>4.9795191451469236</v>
      </c>
      <c r="G30" s="1"/>
      <c r="H30" s="1"/>
      <c r="I30" s="1"/>
    </row>
    <row r="31" spans="1:9" x14ac:dyDescent="0.25">
      <c r="A31" s="8" t="s">
        <v>65</v>
      </c>
      <c r="B31" s="33">
        <v>48221</v>
      </c>
      <c r="C31" s="33">
        <v>37574</v>
      </c>
      <c r="D31" s="33">
        <v>214676</v>
      </c>
      <c r="E31" s="33">
        <v>155985</v>
      </c>
      <c r="F31" s="10">
        <f t="shared" si="0"/>
        <v>-27.3393392833852</v>
      </c>
      <c r="G31" s="1"/>
      <c r="H31" s="1"/>
      <c r="I31" s="1"/>
    </row>
    <row r="32" spans="1:9" x14ac:dyDescent="0.25">
      <c r="A32" s="11" t="s">
        <v>66</v>
      </c>
      <c r="B32" s="34">
        <v>376840</v>
      </c>
      <c r="C32" s="34">
        <v>391552</v>
      </c>
      <c r="D32" s="34">
        <v>1530424</v>
      </c>
      <c r="E32" s="34">
        <v>1601044</v>
      </c>
      <c r="F32" s="13">
        <f t="shared" si="0"/>
        <v>4.6144075105983688</v>
      </c>
      <c r="G32" s="1"/>
      <c r="H32" s="1"/>
      <c r="I32" s="1"/>
    </row>
    <row r="33" spans="1:9" x14ac:dyDescent="0.25">
      <c r="A33" s="8" t="s">
        <v>67</v>
      </c>
      <c r="B33" s="33">
        <v>118201</v>
      </c>
      <c r="C33" s="33">
        <v>131973</v>
      </c>
      <c r="D33" s="33">
        <v>452332</v>
      </c>
      <c r="E33" s="33">
        <v>498724</v>
      </c>
      <c r="F33" s="10">
        <f t="shared" si="0"/>
        <v>10.256183511226268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3726811</v>
      </c>
      <c r="C35" s="15">
        <f t="shared" ref="C35:E35" si="1">SUM(C7:C34)</f>
        <v>4084627</v>
      </c>
      <c r="D35" s="15">
        <f t="shared" si="1"/>
        <v>14756114</v>
      </c>
      <c r="E35" s="15">
        <f t="shared" si="1"/>
        <v>15007361</v>
      </c>
      <c r="F35" s="16">
        <f t="shared" si="0"/>
        <v>1.7026637229828907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3523662</v>
      </c>
      <c r="G38" s="42">
        <f>LOOKUP(E38,$A$38:$A$65,$C$38:$C$65)</f>
        <v>3211021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109262</v>
      </c>
      <c r="C39" s="41">
        <f t="shared" ref="C39:C65" si="5">D8</f>
        <v>106291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3018564</v>
      </c>
      <c r="G39" s="42">
        <f t="shared" ref="G39:G65" si="8">LOOKUP(E39,$A$38:$A$65,$C$38:$C$65)</f>
        <v>3194598</v>
      </c>
    </row>
    <row r="40" spans="1:9" x14ac:dyDescent="0.25">
      <c r="A40" s="42" t="str">
        <f t="shared" si="3"/>
        <v>ALMERIA</v>
      </c>
      <c r="B40" s="41">
        <f t="shared" si="4"/>
        <v>137815</v>
      </c>
      <c r="C40" s="41">
        <f t="shared" si="5"/>
        <v>142243</v>
      </c>
      <c r="D40" s="41">
        <f t="shared" si="6"/>
        <v>16</v>
      </c>
      <c r="E40" s="42" t="str">
        <f t="shared" si="2"/>
        <v>BAHIA DE ALGECIRAS</v>
      </c>
      <c r="F40" s="42">
        <f t="shared" si="7"/>
        <v>1739204</v>
      </c>
      <c r="G40" s="42">
        <f t="shared" si="8"/>
        <v>1732553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1601044</v>
      </c>
      <c r="G41" s="42">
        <f t="shared" si="8"/>
        <v>1530424</v>
      </c>
    </row>
    <row r="42" spans="1:9" x14ac:dyDescent="0.25">
      <c r="A42" s="42" t="str">
        <f t="shared" si="3"/>
        <v>BAHIA DE ALGECIRAS</v>
      </c>
      <c r="B42" s="41">
        <f t="shared" si="4"/>
        <v>1739204</v>
      </c>
      <c r="C42" s="41">
        <f t="shared" si="5"/>
        <v>1732553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1224926</v>
      </c>
      <c r="G42" s="42">
        <f t="shared" si="8"/>
        <v>1295375</v>
      </c>
    </row>
    <row r="43" spans="1:9" x14ac:dyDescent="0.25">
      <c r="A43" s="42" t="str">
        <f t="shared" si="3"/>
        <v>BAHIA DE CADIZ</v>
      </c>
      <c r="B43" s="41">
        <f t="shared" si="4"/>
        <v>479265</v>
      </c>
      <c r="C43" s="41">
        <f t="shared" si="5"/>
        <v>446358</v>
      </c>
      <c r="D43" s="41">
        <f t="shared" si="6"/>
        <v>8</v>
      </c>
      <c r="E43" s="42" t="str">
        <f t="shared" si="2"/>
        <v>LAS PALMAS</v>
      </c>
      <c r="F43" s="42">
        <f t="shared" si="7"/>
        <v>894048</v>
      </c>
      <c r="G43" s="42">
        <f t="shared" si="8"/>
        <v>891336</v>
      </c>
    </row>
    <row r="44" spans="1:9" x14ac:dyDescent="0.25">
      <c r="A44" s="42" t="str">
        <f t="shared" si="3"/>
        <v>BALEARES</v>
      </c>
      <c r="B44" s="41">
        <f t="shared" si="4"/>
        <v>3018564</v>
      </c>
      <c r="C44" s="41">
        <f t="shared" si="5"/>
        <v>3194598</v>
      </c>
      <c r="D44" s="41">
        <f t="shared" si="6"/>
        <v>2</v>
      </c>
      <c r="E44" s="42" t="str">
        <f t="shared" si="2"/>
        <v>VIGO</v>
      </c>
      <c r="F44" s="42">
        <f t="shared" si="7"/>
        <v>498724</v>
      </c>
      <c r="G44" s="42">
        <f t="shared" si="8"/>
        <v>452332</v>
      </c>
    </row>
    <row r="45" spans="1:9" x14ac:dyDescent="0.25">
      <c r="A45" s="42" t="str">
        <f t="shared" si="3"/>
        <v>BARCELONA</v>
      </c>
      <c r="B45" s="41">
        <f t="shared" si="4"/>
        <v>3523662</v>
      </c>
      <c r="C45" s="41">
        <f t="shared" si="5"/>
        <v>3211021</v>
      </c>
      <c r="D45" s="41">
        <f t="shared" si="6"/>
        <v>1</v>
      </c>
      <c r="E45" s="42" t="str">
        <f t="shared" si="2"/>
        <v>BAHIA DE CADIZ</v>
      </c>
      <c r="F45" s="42">
        <f t="shared" si="7"/>
        <v>479265</v>
      </c>
      <c r="G45" s="42">
        <f t="shared" si="8"/>
        <v>446358</v>
      </c>
    </row>
    <row r="46" spans="1:9" x14ac:dyDescent="0.25">
      <c r="A46" s="42" t="str">
        <f t="shared" si="3"/>
        <v>BILBAO</v>
      </c>
      <c r="B46" s="41">
        <f t="shared" si="4"/>
        <v>188371</v>
      </c>
      <c r="C46" s="41">
        <f t="shared" si="5"/>
        <v>183129</v>
      </c>
      <c r="D46" s="41">
        <f t="shared" si="6"/>
        <v>12</v>
      </c>
      <c r="E46" s="42" t="str">
        <f t="shared" si="2"/>
        <v>SANTANDER</v>
      </c>
      <c r="F46" s="42">
        <f t="shared" si="7"/>
        <v>373933</v>
      </c>
      <c r="G46" s="42">
        <f t="shared" si="8"/>
        <v>292002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CEUTA</v>
      </c>
      <c r="F47" s="42">
        <f t="shared" si="7"/>
        <v>310082</v>
      </c>
      <c r="G47" s="42">
        <f t="shared" si="8"/>
        <v>304826</v>
      </c>
    </row>
    <row r="48" spans="1:9" x14ac:dyDescent="0.25">
      <c r="A48" s="42" t="str">
        <f t="shared" si="3"/>
        <v>CASTELLON</v>
      </c>
      <c r="B48" s="41">
        <f t="shared" si="4"/>
        <v>45232</v>
      </c>
      <c r="C48" s="41">
        <f t="shared" si="5"/>
        <v>61763</v>
      </c>
      <c r="D48" s="41">
        <f t="shared" si="6"/>
        <v>20</v>
      </c>
      <c r="E48" s="42" t="str">
        <f t="shared" si="2"/>
        <v>PASAIA</v>
      </c>
      <c r="F48" s="42">
        <f t="shared" si="7"/>
        <v>235306</v>
      </c>
      <c r="G48" s="42">
        <f t="shared" si="8"/>
        <v>212903</v>
      </c>
    </row>
    <row r="49" spans="1:7" x14ac:dyDescent="0.25">
      <c r="A49" s="42" t="str">
        <f t="shared" si="3"/>
        <v>CEUTA</v>
      </c>
      <c r="B49" s="41">
        <f t="shared" si="4"/>
        <v>310082</v>
      </c>
      <c r="C49" s="41">
        <f t="shared" si="5"/>
        <v>304826</v>
      </c>
      <c r="D49" s="41">
        <f t="shared" si="6"/>
        <v>10</v>
      </c>
      <c r="E49" s="42" t="str">
        <f t="shared" si="2"/>
        <v>BILBAO</v>
      </c>
      <c r="F49" s="42">
        <f t="shared" si="7"/>
        <v>188371</v>
      </c>
      <c r="G49" s="42">
        <f t="shared" si="8"/>
        <v>183129</v>
      </c>
    </row>
    <row r="50" spans="1:7" x14ac:dyDescent="0.25">
      <c r="A50" s="42" t="str">
        <f t="shared" si="3"/>
        <v>FERROL-SAN CIBRAO</v>
      </c>
      <c r="B50" s="41">
        <f t="shared" si="4"/>
        <v>72233</v>
      </c>
      <c r="C50" s="41">
        <f t="shared" si="5"/>
        <v>69270</v>
      </c>
      <c r="D50" s="41">
        <f t="shared" si="6"/>
        <v>19</v>
      </c>
      <c r="E50" s="42" t="str">
        <f t="shared" si="2"/>
        <v>MELILLA</v>
      </c>
      <c r="F50" s="42">
        <f t="shared" si="7"/>
        <v>165943</v>
      </c>
      <c r="G50" s="42">
        <f t="shared" si="8"/>
        <v>175619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132</v>
      </c>
      <c r="D51" s="41">
        <f t="shared" si="6"/>
        <v>28</v>
      </c>
      <c r="E51" s="42" t="str">
        <f t="shared" si="2"/>
        <v>TARRAGONA</v>
      </c>
      <c r="F51" s="42">
        <f t="shared" si="7"/>
        <v>155985</v>
      </c>
      <c r="G51" s="42">
        <f t="shared" si="8"/>
        <v>214676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145343</v>
      </c>
      <c r="G52" s="42">
        <f t="shared" si="8"/>
        <v>155038</v>
      </c>
    </row>
    <row r="53" spans="1:7" x14ac:dyDescent="0.25">
      <c r="A53" s="42" t="str">
        <f t="shared" si="3"/>
        <v>LAS PALMAS</v>
      </c>
      <c r="B53" s="41">
        <f t="shared" si="4"/>
        <v>894048</v>
      </c>
      <c r="C53" s="41">
        <f t="shared" si="5"/>
        <v>891336</v>
      </c>
      <c r="D53" s="41">
        <f t="shared" si="6"/>
        <v>6</v>
      </c>
      <c r="E53" s="42" t="str">
        <f t="shared" si="2"/>
        <v>ALMERIA</v>
      </c>
      <c r="F53" s="42">
        <f t="shared" si="7"/>
        <v>137815</v>
      </c>
      <c r="G53" s="42">
        <f t="shared" si="8"/>
        <v>142243</v>
      </c>
    </row>
    <row r="54" spans="1:7" x14ac:dyDescent="0.25">
      <c r="A54" s="42" t="str">
        <f t="shared" si="3"/>
        <v>MALAGA</v>
      </c>
      <c r="B54" s="41">
        <f t="shared" si="4"/>
        <v>145343</v>
      </c>
      <c r="C54" s="41">
        <f t="shared" si="5"/>
        <v>155038</v>
      </c>
      <c r="D54" s="41">
        <f t="shared" si="6"/>
        <v>15</v>
      </c>
      <c r="E54" s="42" t="str">
        <f t="shared" si="2"/>
        <v>ALICANTE</v>
      </c>
      <c r="F54" s="42">
        <f t="shared" si="7"/>
        <v>109262</v>
      </c>
      <c r="G54" s="42">
        <f t="shared" si="8"/>
        <v>106291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88419</v>
      </c>
      <c r="G55" s="42">
        <f t="shared" si="8"/>
        <v>84225</v>
      </c>
    </row>
    <row r="56" spans="1:7" x14ac:dyDescent="0.25">
      <c r="A56" s="42" t="str">
        <f t="shared" si="3"/>
        <v>MELILLA</v>
      </c>
      <c r="B56" s="41">
        <f t="shared" si="4"/>
        <v>165943</v>
      </c>
      <c r="C56" s="41">
        <f t="shared" si="5"/>
        <v>175619</v>
      </c>
      <c r="D56" s="41">
        <f t="shared" si="6"/>
        <v>13</v>
      </c>
      <c r="E56" s="42" t="str">
        <f t="shared" si="2"/>
        <v>FERROL-SAN CIBRAO</v>
      </c>
      <c r="F56" s="42">
        <f t="shared" si="9"/>
        <v>72233</v>
      </c>
      <c r="G56" s="42">
        <f t="shared" si="8"/>
        <v>69270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45232</v>
      </c>
      <c r="G57" s="42">
        <f t="shared" si="8"/>
        <v>61763</v>
      </c>
    </row>
    <row r="58" spans="1:7" x14ac:dyDescent="0.25">
      <c r="A58" s="42" t="str">
        <f t="shared" si="3"/>
        <v>PASAIA</v>
      </c>
      <c r="B58" s="41">
        <f t="shared" si="4"/>
        <v>235306</v>
      </c>
      <c r="C58" s="41">
        <f t="shared" si="5"/>
        <v>212903</v>
      </c>
      <c r="D58" s="41">
        <f t="shared" si="6"/>
        <v>11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1224926</v>
      </c>
      <c r="C59" s="41">
        <f t="shared" si="5"/>
        <v>1295375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373933</v>
      </c>
      <c r="C60" s="41">
        <f t="shared" si="5"/>
        <v>292002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88419</v>
      </c>
      <c r="C61" s="41">
        <f t="shared" si="5"/>
        <v>84225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155985</v>
      </c>
      <c r="C62" s="41">
        <f t="shared" si="5"/>
        <v>214676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1601044</v>
      </c>
      <c r="C63" s="41">
        <f t="shared" si="5"/>
        <v>1530424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498724</v>
      </c>
      <c r="C64" s="41">
        <f t="shared" si="5"/>
        <v>452332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5">
        <v>411</v>
      </c>
      <c r="C7" s="35">
        <v>628</v>
      </c>
      <c r="D7" s="35">
        <v>1833</v>
      </c>
      <c r="E7" s="35">
        <v>2800</v>
      </c>
      <c r="F7" s="10">
        <f>((E7*100)/D7)-100</f>
        <v>52.755046372067653</v>
      </c>
      <c r="G7" s="1"/>
      <c r="H7" s="1"/>
      <c r="I7" s="1"/>
    </row>
    <row r="8" spans="1:12" x14ac:dyDescent="0.25">
      <c r="A8" s="11" t="s">
        <v>42</v>
      </c>
      <c r="B8" s="36">
        <v>14768</v>
      </c>
      <c r="C8" s="36">
        <v>13898</v>
      </c>
      <c r="D8" s="36">
        <v>62152</v>
      </c>
      <c r="E8" s="36">
        <v>51868</v>
      </c>
      <c r="F8" s="13">
        <f t="shared" ref="F8:F35" si="0">((E8*100)/D8)-100</f>
        <v>-16.546531085081739</v>
      </c>
      <c r="G8" s="1"/>
      <c r="H8" s="1"/>
      <c r="I8" s="1"/>
    </row>
    <row r="9" spans="1:12" x14ac:dyDescent="0.25">
      <c r="A9" s="8" t="s">
        <v>43</v>
      </c>
      <c r="B9" s="35">
        <v>11</v>
      </c>
      <c r="C9" s="35">
        <v>1</v>
      </c>
      <c r="D9" s="35">
        <v>38</v>
      </c>
      <c r="E9" s="35">
        <v>20</v>
      </c>
      <c r="F9" s="10">
        <f t="shared" si="0"/>
        <v>-47.368421052631582</v>
      </c>
      <c r="G9" s="1"/>
      <c r="H9" s="1"/>
      <c r="I9" s="1"/>
    </row>
    <row r="10" spans="1:12" x14ac:dyDescent="0.25">
      <c r="A10" s="11" t="s">
        <v>44</v>
      </c>
      <c r="B10" s="36">
        <v>859</v>
      </c>
      <c r="C10" s="36">
        <v>548</v>
      </c>
      <c r="D10" s="36">
        <v>2964</v>
      </c>
      <c r="E10" s="36">
        <v>2939</v>
      </c>
      <c r="F10" s="17">
        <f t="shared" si="0"/>
        <v>-0.84345479082321617</v>
      </c>
      <c r="G10" s="1"/>
      <c r="H10" s="1"/>
      <c r="I10" s="1"/>
    </row>
    <row r="11" spans="1:12" x14ac:dyDescent="0.25">
      <c r="A11" s="8" t="s">
        <v>45</v>
      </c>
      <c r="B11" s="35">
        <v>309875</v>
      </c>
      <c r="C11" s="35">
        <v>284861</v>
      </c>
      <c r="D11" s="35">
        <v>1126508</v>
      </c>
      <c r="E11" s="35">
        <v>1085701</v>
      </c>
      <c r="F11" s="10">
        <f t="shared" si="0"/>
        <v>-3.6224332184059023</v>
      </c>
      <c r="G11" s="1"/>
      <c r="H11" s="1"/>
      <c r="I11" s="1"/>
    </row>
    <row r="12" spans="1:12" x14ac:dyDescent="0.25">
      <c r="A12" s="11" t="s">
        <v>46</v>
      </c>
      <c r="B12" s="36">
        <v>8827.5</v>
      </c>
      <c r="C12" s="36">
        <v>11866.5</v>
      </c>
      <c r="D12" s="36">
        <v>39948.5</v>
      </c>
      <c r="E12" s="36">
        <v>45746</v>
      </c>
      <c r="F12" s="13">
        <f t="shared" si="0"/>
        <v>14.512434759753177</v>
      </c>
      <c r="G12" s="1"/>
      <c r="H12" s="1"/>
      <c r="I12" s="1"/>
    </row>
    <row r="13" spans="1:12" x14ac:dyDescent="0.25">
      <c r="A13" s="8" t="s">
        <v>47</v>
      </c>
      <c r="B13" s="35">
        <v>16470</v>
      </c>
      <c r="C13" s="35">
        <v>17246</v>
      </c>
      <c r="D13" s="35">
        <v>63436</v>
      </c>
      <c r="E13" s="35">
        <v>57924</v>
      </c>
      <c r="F13" s="10">
        <f t="shared" si="0"/>
        <v>-8.6890724509742086</v>
      </c>
      <c r="G13" s="1"/>
      <c r="H13" s="1"/>
      <c r="I13" s="1"/>
    </row>
    <row r="14" spans="1:12" x14ac:dyDescent="0.25">
      <c r="A14" s="11" t="s">
        <v>48</v>
      </c>
      <c r="B14" s="36">
        <v>206359</v>
      </c>
      <c r="C14" s="36">
        <v>222883.5</v>
      </c>
      <c r="D14" s="36">
        <v>831681</v>
      </c>
      <c r="E14" s="36">
        <v>846211</v>
      </c>
      <c r="F14" s="13">
        <f t="shared" si="0"/>
        <v>1.747064078655157</v>
      </c>
      <c r="G14" s="1"/>
      <c r="H14" s="1"/>
      <c r="I14" s="1"/>
    </row>
    <row r="15" spans="1:12" x14ac:dyDescent="0.25">
      <c r="A15" s="8" t="s">
        <v>49</v>
      </c>
      <c r="B15" s="35">
        <v>46620</v>
      </c>
      <c r="C15" s="35">
        <v>59383</v>
      </c>
      <c r="D15" s="35">
        <v>171851</v>
      </c>
      <c r="E15" s="35">
        <v>188649</v>
      </c>
      <c r="F15" s="10">
        <f t="shared" si="0"/>
        <v>9.774746728270415</v>
      </c>
      <c r="G15" s="1"/>
      <c r="H15" s="1"/>
      <c r="I15" s="1"/>
    </row>
    <row r="16" spans="1:12" x14ac:dyDescent="0.25">
      <c r="A16" s="11" t="s">
        <v>50</v>
      </c>
      <c r="B16" s="36">
        <v>3403</v>
      </c>
      <c r="C16" s="36">
        <v>4096</v>
      </c>
      <c r="D16" s="36">
        <v>11573</v>
      </c>
      <c r="E16" s="36">
        <v>15389</v>
      </c>
      <c r="F16" s="13">
        <f t="shared" si="0"/>
        <v>32.973299922232769</v>
      </c>
      <c r="G16" s="1"/>
      <c r="H16" s="1"/>
      <c r="I16" s="1"/>
    </row>
    <row r="17" spans="1:9" x14ac:dyDescent="0.25">
      <c r="A17" s="8" t="s">
        <v>51</v>
      </c>
      <c r="B17" s="35">
        <v>7936</v>
      </c>
      <c r="C17" s="35">
        <v>7724</v>
      </c>
      <c r="D17" s="35">
        <v>28984</v>
      </c>
      <c r="E17" s="35">
        <v>28969</v>
      </c>
      <c r="F17" s="10">
        <f t="shared" si="0"/>
        <v>-5.1752691139938634E-2</v>
      </c>
      <c r="G17" s="1"/>
      <c r="H17" s="1"/>
      <c r="I17" s="1"/>
    </row>
    <row r="18" spans="1:9" x14ac:dyDescent="0.25">
      <c r="A18" s="11" t="s">
        <v>52</v>
      </c>
      <c r="B18" s="36">
        <v>854</v>
      </c>
      <c r="C18" s="36">
        <v>1295</v>
      </c>
      <c r="D18" s="36">
        <v>4253</v>
      </c>
      <c r="E18" s="36">
        <v>4869</v>
      </c>
      <c r="F18" s="13">
        <f t="shared" si="0"/>
        <v>14.483893722078534</v>
      </c>
      <c r="G18" s="1"/>
      <c r="H18" s="1"/>
      <c r="I18" s="1"/>
    </row>
    <row r="19" spans="1:9" x14ac:dyDescent="0.25">
      <c r="A19" s="8" t="s">
        <v>53</v>
      </c>
      <c r="B19" s="35">
        <v>733</v>
      </c>
      <c r="C19" s="35">
        <v>40</v>
      </c>
      <c r="D19" s="35">
        <v>3907</v>
      </c>
      <c r="E19" s="35">
        <v>327</v>
      </c>
      <c r="F19" s="10">
        <f t="shared" si="0"/>
        <v>-91.630406961863315</v>
      </c>
      <c r="G19" s="1"/>
      <c r="H19" s="1"/>
      <c r="I19" s="1"/>
    </row>
    <row r="20" spans="1:9" x14ac:dyDescent="0.25">
      <c r="A20" s="11" t="s">
        <v>54</v>
      </c>
      <c r="B20" s="36">
        <v>813</v>
      </c>
      <c r="C20" s="36">
        <v>1868</v>
      </c>
      <c r="D20" s="36">
        <v>3388</v>
      </c>
      <c r="E20" s="36">
        <v>8193</v>
      </c>
      <c r="F20" s="13">
        <f t="shared" si="0"/>
        <v>141.82408500590319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/>
      <c r="G21" s="1"/>
      <c r="H21" s="1"/>
      <c r="I21" s="1"/>
    </row>
    <row r="22" spans="1:9" x14ac:dyDescent="0.25">
      <c r="A22" s="11" t="s">
        <v>56</v>
      </c>
      <c r="B22" s="36">
        <v>99907</v>
      </c>
      <c r="C22" s="36">
        <v>103400</v>
      </c>
      <c r="D22" s="36">
        <v>421513</v>
      </c>
      <c r="E22" s="36">
        <v>417370</v>
      </c>
      <c r="F22" s="13">
        <f t="shared" si="0"/>
        <v>-0.98288783501338628</v>
      </c>
      <c r="G22" s="1"/>
      <c r="H22" s="1"/>
      <c r="I22" s="1"/>
    </row>
    <row r="23" spans="1:9" x14ac:dyDescent="0.25">
      <c r="A23" s="8" t="s">
        <v>57</v>
      </c>
      <c r="B23" s="35">
        <v>42227</v>
      </c>
      <c r="C23" s="35">
        <v>17548</v>
      </c>
      <c r="D23" s="35">
        <v>165791</v>
      </c>
      <c r="E23" s="35">
        <v>124082</v>
      </c>
      <c r="F23" s="10">
        <f t="shared" si="0"/>
        <v>-25.157577914362065</v>
      </c>
      <c r="G23" s="1"/>
      <c r="H23" s="1"/>
      <c r="I23" s="1"/>
    </row>
    <row r="24" spans="1:9" x14ac:dyDescent="0.25">
      <c r="A24" s="11" t="s">
        <v>58</v>
      </c>
      <c r="B24" s="36">
        <v>3890</v>
      </c>
      <c r="C24" s="36">
        <v>3654</v>
      </c>
      <c r="D24" s="36">
        <v>14978</v>
      </c>
      <c r="E24" s="36">
        <v>14520</v>
      </c>
      <c r="F24" s="13">
        <f t="shared" si="0"/>
        <v>-3.057818133262117</v>
      </c>
      <c r="G24" s="1"/>
      <c r="H24" s="1"/>
      <c r="I24" s="1"/>
    </row>
    <row r="25" spans="1:9" x14ac:dyDescent="0.25">
      <c r="A25" s="8" t="s">
        <v>59</v>
      </c>
      <c r="B25" s="35">
        <v>1286</v>
      </c>
      <c r="C25" s="35">
        <v>2061</v>
      </c>
      <c r="D25" s="35">
        <v>6392</v>
      </c>
      <c r="E25" s="35">
        <v>6896</v>
      </c>
      <c r="F25" s="10">
        <f t="shared" si="0"/>
        <v>7.8848560700876078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2</v>
      </c>
      <c r="E26" s="36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0</v>
      </c>
      <c r="E27" s="35">
        <v>0</v>
      </c>
      <c r="F27" s="18"/>
      <c r="G27" s="1"/>
      <c r="H27" s="1"/>
      <c r="I27" s="1"/>
    </row>
    <row r="28" spans="1:9" x14ac:dyDescent="0.25">
      <c r="A28" s="11" t="s">
        <v>62</v>
      </c>
      <c r="B28" s="36">
        <v>40436</v>
      </c>
      <c r="C28" s="36">
        <v>38884</v>
      </c>
      <c r="D28" s="36">
        <v>167356</v>
      </c>
      <c r="E28" s="36">
        <v>143526</v>
      </c>
      <c r="F28" s="13">
        <f t="shared" si="0"/>
        <v>-14.239107053227855</v>
      </c>
      <c r="G28" s="1"/>
      <c r="H28" s="1"/>
      <c r="I28" s="1"/>
    </row>
    <row r="29" spans="1:9" x14ac:dyDescent="0.25">
      <c r="A29" s="8" t="s">
        <v>63</v>
      </c>
      <c r="B29" s="35">
        <v>24</v>
      </c>
      <c r="C29" s="35">
        <v>56</v>
      </c>
      <c r="D29" s="35">
        <v>106</v>
      </c>
      <c r="E29" s="35">
        <v>96</v>
      </c>
      <c r="F29" s="10">
        <f t="shared" si="0"/>
        <v>-9.4339622641509493</v>
      </c>
      <c r="G29" s="1"/>
      <c r="H29" s="1"/>
      <c r="I29" s="1"/>
    </row>
    <row r="30" spans="1:9" x14ac:dyDescent="0.25">
      <c r="A30" s="11" t="s">
        <v>64</v>
      </c>
      <c r="B30" s="36">
        <v>11788</v>
      </c>
      <c r="C30" s="36">
        <v>9745</v>
      </c>
      <c r="D30" s="36">
        <v>45420</v>
      </c>
      <c r="E30" s="36">
        <v>40422</v>
      </c>
      <c r="F30" s="13">
        <f t="shared" si="0"/>
        <v>-11.003963011889041</v>
      </c>
      <c r="G30" s="1"/>
      <c r="H30" s="1"/>
      <c r="I30" s="1"/>
    </row>
    <row r="31" spans="1:9" x14ac:dyDescent="0.25">
      <c r="A31" s="8" t="s">
        <v>65</v>
      </c>
      <c r="B31" s="35">
        <v>4722</v>
      </c>
      <c r="C31" s="35">
        <v>3111</v>
      </c>
      <c r="D31" s="35">
        <v>15821</v>
      </c>
      <c r="E31" s="35">
        <v>17019</v>
      </c>
      <c r="F31" s="10">
        <f t="shared" si="0"/>
        <v>7.5722141457556376</v>
      </c>
      <c r="G31" s="1"/>
      <c r="H31" s="1"/>
      <c r="I31" s="1"/>
    </row>
    <row r="32" spans="1:9" x14ac:dyDescent="0.25">
      <c r="A32" s="11" t="s">
        <v>66</v>
      </c>
      <c r="B32" s="36">
        <v>261836</v>
      </c>
      <c r="C32" s="36">
        <v>277061</v>
      </c>
      <c r="D32" s="36">
        <v>985686</v>
      </c>
      <c r="E32" s="36">
        <v>1059949</v>
      </c>
      <c r="F32" s="13">
        <f t="shared" si="0"/>
        <v>7.5341437333998869</v>
      </c>
      <c r="G32" s="1"/>
      <c r="H32" s="1"/>
      <c r="I32" s="1"/>
    </row>
    <row r="33" spans="1:9" x14ac:dyDescent="0.25">
      <c r="A33" s="8" t="s">
        <v>67</v>
      </c>
      <c r="B33" s="35">
        <v>19671</v>
      </c>
      <c r="C33" s="35">
        <v>22119</v>
      </c>
      <c r="D33" s="35">
        <v>72942</v>
      </c>
      <c r="E33" s="35">
        <v>86747</v>
      </c>
      <c r="F33" s="10">
        <f t="shared" si="0"/>
        <v>18.925995996819395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0</v>
      </c>
      <c r="F34" s="13"/>
      <c r="G34" s="1"/>
      <c r="H34" s="1"/>
      <c r="I34" s="1"/>
    </row>
    <row r="35" spans="1:9" x14ac:dyDescent="0.25">
      <c r="A35" s="14" t="s">
        <v>69</v>
      </c>
      <c r="B35" s="15">
        <f>SUM(B7:B34)</f>
        <v>1103726.5</v>
      </c>
      <c r="C35" s="15">
        <f t="shared" ref="C35:E35" si="1">SUM(C7:C34)</f>
        <v>1103977</v>
      </c>
      <c r="D35" s="15">
        <f t="shared" si="1"/>
        <v>4248523.5</v>
      </c>
      <c r="E35" s="15">
        <f t="shared" si="1"/>
        <v>4250232</v>
      </c>
      <c r="F35" s="16">
        <f t="shared" si="0"/>
        <v>4.0213970806561861E-2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2800</v>
      </c>
      <c r="C38" s="41">
        <f>D7</f>
        <v>1833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1085701</v>
      </c>
      <c r="G38" s="42">
        <f>LOOKUP(E38,$A$38:$A$65,$C$38:$C$65)</f>
        <v>1126508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51868</v>
      </c>
      <c r="C39" s="41">
        <f t="shared" ref="C39:C65" si="5">D8</f>
        <v>62152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1059949</v>
      </c>
      <c r="G39" s="42">
        <f t="shared" ref="G39:G65" si="8">LOOKUP(E39,$A$38:$A$65,$C$38:$C$65)</f>
        <v>985686</v>
      </c>
    </row>
    <row r="40" spans="1:9" x14ac:dyDescent="0.25">
      <c r="A40" s="42" t="str">
        <f t="shared" si="3"/>
        <v>ALMERIA</v>
      </c>
      <c r="B40" s="41">
        <f t="shared" si="4"/>
        <v>20</v>
      </c>
      <c r="C40" s="41">
        <f t="shared" si="5"/>
        <v>38</v>
      </c>
      <c r="D40" s="41">
        <f t="shared" si="6"/>
        <v>24</v>
      </c>
      <c r="E40" s="42" t="str">
        <f t="shared" si="2"/>
        <v>BARCELONA</v>
      </c>
      <c r="F40" s="42">
        <f t="shared" si="7"/>
        <v>846211</v>
      </c>
      <c r="G40" s="42">
        <f t="shared" si="8"/>
        <v>831681</v>
      </c>
    </row>
    <row r="41" spans="1:9" x14ac:dyDescent="0.25">
      <c r="A41" s="42" t="str">
        <f t="shared" si="3"/>
        <v>AVILES</v>
      </c>
      <c r="B41" s="41">
        <f t="shared" si="4"/>
        <v>2939</v>
      </c>
      <c r="C41" s="41">
        <f t="shared" si="5"/>
        <v>2964</v>
      </c>
      <c r="D41" s="41">
        <f t="shared" si="6"/>
        <v>20</v>
      </c>
      <c r="E41" s="42" t="str">
        <f t="shared" si="2"/>
        <v>LAS PALMAS</v>
      </c>
      <c r="F41" s="42">
        <f t="shared" si="7"/>
        <v>417370</v>
      </c>
      <c r="G41" s="42">
        <f t="shared" si="8"/>
        <v>421513</v>
      </c>
    </row>
    <row r="42" spans="1:9" x14ac:dyDescent="0.25">
      <c r="A42" s="42" t="str">
        <f t="shared" si="3"/>
        <v>BAHIA DE ALGECIRAS</v>
      </c>
      <c r="B42" s="41">
        <f t="shared" si="4"/>
        <v>1085701</v>
      </c>
      <c r="C42" s="41">
        <f t="shared" si="5"/>
        <v>1126508</v>
      </c>
      <c r="D42" s="41">
        <f t="shared" si="6"/>
        <v>1</v>
      </c>
      <c r="E42" s="42" t="str">
        <f t="shared" si="2"/>
        <v>BILBAO</v>
      </c>
      <c r="F42" s="42">
        <f t="shared" si="7"/>
        <v>188649</v>
      </c>
      <c r="G42" s="42">
        <f t="shared" si="8"/>
        <v>171851</v>
      </c>
    </row>
    <row r="43" spans="1:9" x14ac:dyDescent="0.25">
      <c r="A43" s="42" t="str">
        <f t="shared" si="3"/>
        <v>BAHIA DE CADIZ</v>
      </c>
      <c r="B43" s="41">
        <f t="shared" si="4"/>
        <v>45746</v>
      </c>
      <c r="C43" s="41">
        <f t="shared" si="5"/>
        <v>39948.5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143526</v>
      </c>
      <c r="G43" s="42">
        <f t="shared" si="8"/>
        <v>167356</v>
      </c>
    </row>
    <row r="44" spans="1:9" x14ac:dyDescent="0.25">
      <c r="A44" s="42" t="str">
        <f t="shared" si="3"/>
        <v>BALEARES</v>
      </c>
      <c r="B44" s="41">
        <f t="shared" si="4"/>
        <v>57924</v>
      </c>
      <c r="C44" s="41">
        <f t="shared" si="5"/>
        <v>63436</v>
      </c>
      <c r="D44" s="41">
        <f t="shared" si="6"/>
        <v>9</v>
      </c>
      <c r="E44" s="42" t="str">
        <f t="shared" si="2"/>
        <v>MALAGA</v>
      </c>
      <c r="F44" s="42">
        <f t="shared" si="7"/>
        <v>124082</v>
      </c>
      <c r="G44" s="42">
        <f t="shared" si="8"/>
        <v>165791</v>
      </c>
    </row>
    <row r="45" spans="1:9" x14ac:dyDescent="0.25">
      <c r="A45" s="42" t="str">
        <f t="shared" si="3"/>
        <v>BARCELONA</v>
      </c>
      <c r="B45" s="41">
        <f t="shared" si="4"/>
        <v>846211</v>
      </c>
      <c r="C45" s="41">
        <f t="shared" si="5"/>
        <v>831681</v>
      </c>
      <c r="D45" s="41">
        <f t="shared" si="6"/>
        <v>3</v>
      </c>
      <c r="E45" s="42" t="str">
        <f t="shared" si="2"/>
        <v>VIGO</v>
      </c>
      <c r="F45" s="42">
        <f t="shared" si="7"/>
        <v>86747</v>
      </c>
      <c r="G45" s="42">
        <f t="shared" si="8"/>
        <v>72942</v>
      </c>
    </row>
    <row r="46" spans="1:9" x14ac:dyDescent="0.25">
      <c r="A46" s="42" t="str">
        <f t="shared" si="3"/>
        <v>BILBAO</v>
      </c>
      <c r="B46" s="41">
        <f t="shared" si="4"/>
        <v>188649</v>
      </c>
      <c r="C46" s="41">
        <f t="shared" si="5"/>
        <v>171851</v>
      </c>
      <c r="D46" s="41">
        <f t="shared" si="6"/>
        <v>5</v>
      </c>
      <c r="E46" s="42" t="str">
        <f t="shared" si="2"/>
        <v>BALEARES</v>
      </c>
      <c r="F46" s="42">
        <f t="shared" si="7"/>
        <v>57924</v>
      </c>
      <c r="G46" s="42">
        <f t="shared" si="8"/>
        <v>63436</v>
      </c>
    </row>
    <row r="47" spans="1:9" x14ac:dyDescent="0.25">
      <c r="A47" s="42" t="str">
        <f t="shared" si="3"/>
        <v>CARTAGENA</v>
      </c>
      <c r="B47" s="41">
        <f t="shared" si="4"/>
        <v>15389</v>
      </c>
      <c r="C47" s="41">
        <f t="shared" si="5"/>
        <v>11573</v>
      </c>
      <c r="D47" s="41">
        <f t="shared" si="6"/>
        <v>15</v>
      </c>
      <c r="E47" s="42" t="str">
        <f t="shared" si="2"/>
        <v>ALICANTE</v>
      </c>
      <c r="F47" s="42">
        <f t="shared" si="7"/>
        <v>51868</v>
      </c>
      <c r="G47" s="42">
        <f t="shared" si="8"/>
        <v>62152</v>
      </c>
    </row>
    <row r="48" spans="1:9" x14ac:dyDescent="0.25">
      <c r="A48" s="42" t="str">
        <f t="shared" si="3"/>
        <v>CASTELLON</v>
      </c>
      <c r="B48" s="41">
        <f t="shared" si="4"/>
        <v>28969</v>
      </c>
      <c r="C48" s="41">
        <f t="shared" si="5"/>
        <v>28984</v>
      </c>
      <c r="D48" s="41">
        <f t="shared" si="6"/>
        <v>13</v>
      </c>
      <c r="E48" s="42" t="str">
        <f t="shared" si="2"/>
        <v>BAHIA DE CADIZ</v>
      </c>
      <c r="F48" s="42">
        <f t="shared" si="7"/>
        <v>45746</v>
      </c>
      <c r="G48" s="42">
        <f t="shared" si="8"/>
        <v>39948.5</v>
      </c>
    </row>
    <row r="49" spans="1:7" x14ac:dyDescent="0.25">
      <c r="A49" s="42" t="str">
        <f t="shared" si="3"/>
        <v>CEUTA</v>
      </c>
      <c r="B49" s="41">
        <f t="shared" si="4"/>
        <v>4869</v>
      </c>
      <c r="C49" s="41">
        <f t="shared" si="5"/>
        <v>4253</v>
      </c>
      <c r="D49" s="41">
        <f t="shared" si="6"/>
        <v>19</v>
      </c>
      <c r="E49" s="42" t="str">
        <f t="shared" si="2"/>
        <v>SEVILLA</v>
      </c>
      <c r="F49" s="42">
        <f t="shared" si="7"/>
        <v>40422</v>
      </c>
      <c r="G49" s="42">
        <f t="shared" si="8"/>
        <v>45420</v>
      </c>
    </row>
    <row r="50" spans="1:7" x14ac:dyDescent="0.25">
      <c r="A50" s="42" t="str">
        <f t="shared" si="3"/>
        <v>FERROL-SAN CIBRAO</v>
      </c>
      <c r="B50" s="41">
        <f t="shared" si="4"/>
        <v>327</v>
      </c>
      <c r="C50" s="41">
        <f t="shared" si="5"/>
        <v>3907</v>
      </c>
      <c r="D50" s="41">
        <f t="shared" si="6"/>
        <v>22</v>
      </c>
      <c r="E50" s="42" t="str">
        <f t="shared" si="2"/>
        <v>CASTELLON</v>
      </c>
      <c r="F50" s="42">
        <f t="shared" si="7"/>
        <v>28969</v>
      </c>
      <c r="G50" s="42">
        <f t="shared" si="8"/>
        <v>28984</v>
      </c>
    </row>
    <row r="51" spans="1:7" x14ac:dyDescent="0.25">
      <c r="A51" s="42" t="str">
        <f t="shared" si="3"/>
        <v>GIJON</v>
      </c>
      <c r="B51" s="41">
        <f t="shared" si="4"/>
        <v>8193</v>
      </c>
      <c r="C51" s="41">
        <f t="shared" si="5"/>
        <v>3388</v>
      </c>
      <c r="D51" s="41">
        <f t="shared" si="6"/>
        <v>17</v>
      </c>
      <c r="E51" s="42" t="str">
        <f t="shared" si="2"/>
        <v>TARRAGONA</v>
      </c>
      <c r="F51" s="42">
        <f t="shared" si="7"/>
        <v>17019</v>
      </c>
      <c r="G51" s="42">
        <f t="shared" si="8"/>
        <v>15821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15389</v>
      </c>
      <c r="G52" s="42">
        <f t="shared" si="8"/>
        <v>11573</v>
      </c>
    </row>
    <row r="53" spans="1:7" x14ac:dyDescent="0.25">
      <c r="A53" s="42" t="str">
        <f t="shared" si="3"/>
        <v>LAS PALMAS</v>
      </c>
      <c r="B53" s="41">
        <f t="shared" si="4"/>
        <v>417370</v>
      </c>
      <c r="C53" s="41">
        <f t="shared" si="5"/>
        <v>421513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14520</v>
      </c>
      <c r="G53" s="42">
        <f t="shared" si="8"/>
        <v>14978</v>
      </c>
    </row>
    <row r="54" spans="1:7" x14ac:dyDescent="0.25">
      <c r="A54" s="42" t="str">
        <f t="shared" si="3"/>
        <v>MALAGA</v>
      </c>
      <c r="B54" s="41">
        <f t="shared" si="4"/>
        <v>124082</v>
      </c>
      <c r="C54" s="41">
        <f t="shared" si="5"/>
        <v>165791</v>
      </c>
      <c r="D54" s="41">
        <f t="shared" si="6"/>
        <v>7</v>
      </c>
      <c r="E54" s="42" t="str">
        <f t="shared" si="2"/>
        <v>GIJON</v>
      </c>
      <c r="F54" s="42">
        <f t="shared" si="7"/>
        <v>8193</v>
      </c>
      <c r="G54" s="42">
        <f t="shared" si="8"/>
        <v>3388</v>
      </c>
    </row>
    <row r="55" spans="1:7" x14ac:dyDescent="0.25">
      <c r="A55" s="42" t="str">
        <f t="shared" si="3"/>
        <v>MARIN Y RIA DE PONTEVEDRA</v>
      </c>
      <c r="B55" s="41">
        <f t="shared" si="4"/>
        <v>14520</v>
      </c>
      <c r="C55" s="41">
        <f t="shared" si="5"/>
        <v>14978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6896</v>
      </c>
      <c r="G55" s="42">
        <f t="shared" si="8"/>
        <v>6392</v>
      </c>
    </row>
    <row r="56" spans="1:7" x14ac:dyDescent="0.25">
      <c r="A56" s="42" t="str">
        <f t="shared" si="3"/>
        <v>MELILLA</v>
      </c>
      <c r="B56" s="41">
        <f t="shared" si="4"/>
        <v>6896</v>
      </c>
      <c r="C56" s="41">
        <f t="shared" si="5"/>
        <v>6392</v>
      </c>
      <c r="D56" s="41">
        <f t="shared" si="6"/>
        <v>18</v>
      </c>
      <c r="E56" s="42" t="str">
        <f t="shared" si="2"/>
        <v>CEUTA</v>
      </c>
      <c r="F56" s="42">
        <f t="shared" si="9"/>
        <v>4869</v>
      </c>
      <c r="G56" s="42">
        <f t="shared" si="8"/>
        <v>4253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str">
        <f t="shared" si="2"/>
        <v>AVILES</v>
      </c>
      <c r="F57" s="42">
        <f t="shared" si="9"/>
        <v>2939</v>
      </c>
      <c r="G57" s="42">
        <f t="shared" si="8"/>
        <v>2964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9"/>
        <v>2800</v>
      </c>
      <c r="G58" s="42">
        <f t="shared" si="8"/>
        <v>1833</v>
      </c>
    </row>
    <row r="59" spans="1:7" x14ac:dyDescent="0.25">
      <c r="A59" s="42" t="str">
        <f t="shared" si="3"/>
        <v>SANTA CRUZ DE TENERIFE</v>
      </c>
      <c r="B59" s="41">
        <f t="shared" si="4"/>
        <v>143526</v>
      </c>
      <c r="C59" s="41">
        <f t="shared" si="5"/>
        <v>167356</v>
      </c>
      <c r="D59" s="41">
        <f t="shared" si="6"/>
        <v>6</v>
      </c>
      <c r="E59" s="42" t="str">
        <f t="shared" si="2"/>
        <v>FERROL-SAN CIBRAO</v>
      </c>
      <c r="F59" s="42">
        <f t="shared" si="9"/>
        <v>327</v>
      </c>
      <c r="G59" s="42">
        <f t="shared" si="8"/>
        <v>3907</v>
      </c>
    </row>
    <row r="60" spans="1:7" x14ac:dyDescent="0.25">
      <c r="A60" s="42" t="str">
        <f t="shared" si="3"/>
        <v>SANTANDER</v>
      </c>
      <c r="B60" s="41">
        <f t="shared" si="4"/>
        <v>96</v>
      </c>
      <c r="C60" s="41">
        <f t="shared" si="5"/>
        <v>106</v>
      </c>
      <c r="D60" s="41">
        <f t="shared" si="6"/>
        <v>23</v>
      </c>
      <c r="E60" s="42" t="str">
        <f t="shared" si="2"/>
        <v>SANTANDER</v>
      </c>
      <c r="F60" s="42">
        <f t="shared" si="9"/>
        <v>96</v>
      </c>
      <c r="G60" s="42">
        <f t="shared" si="8"/>
        <v>106</v>
      </c>
    </row>
    <row r="61" spans="1:7" x14ac:dyDescent="0.25">
      <c r="A61" s="42" t="str">
        <f t="shared" si="3"/>
        <v>SEVILLA</v>
      </c>
      <c r="B61" s="41">
        <f t="shared" si="4"/>
        <v>40422</v>
      </c>
      <c r="C61" s="41">
        <f t="shared" si="5"/>
        <v>45420</v>
      </c>
      <c r="D61" s="41">
        <f t="shared" si="6"/>
        <v>12</v>
      </c>
      <c r="E61" s="42" t="str">
        <f t="shared" si="2"/>
        <v>ALMERIA</v>
      </c>
      <c r="F61" s="42">
        <f t="shared" si="9"/>
        <v>20</v>
      </c>
      <c r="G61" s="42">
        <f t="shared" si="8"/>
        <v>38</v>
      </c>
    </row>
    <row r="62" spans="1:7" x14ac:dyDescent="0.25">
      <c r="A62" s="42" t="str">
        <f t="shared" si="3"/>
        <v>TARRAGONA</v>
      </c>
      <c r="B62" s="41">
        <f t="shared" si="4"/>
        <v>17019</v>
      </c>
      <c r="C62" s="41">
        <f t="shared" si="5"/>
        <v>15821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1059949</v>
      </c>
      <c r="C63" s="41">
        <f t="shared" si="5"/>
        <v>985686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86747</v>
      </c>
      <c r="C64" s="41">
        <f t="shared" si="5"/>
        <v>72942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295557</v>
      </c>
      <c r="C11" s="37">
        <v>270605</v>
      </c>
      <c r="D11" s="37">
        <v>1070565</v>
      </c>
      <c r="E11" s="37">
        <v>1033653</v>
      </c>
      <c r="F11" s="10">
        <f t="shared" si="0"/>
        <v>-3.4478990065993145</v>
      </c>
      <c r="G11" s="1"/>
      <c r="H11" s="1"/>
      <c r="I11" s="1"/>
    </row>
    <row r="12" spans="1:12" x14ac:dyDescent="0.25">
      <c r="A12" s="11" t="s">
        <v>46</v>
      </c>
      <c r="B12" s="38">
        <v>0</v>
      </c>
      <c r="C12" s="38">
        <v>104</v>
      </c>
      <c r="D12" s="38">
        <v>2043</v>
      </c>
      <c r="E12" s="38">
        <v>679</v>
      </c>
      <c r="F12" s="13">
        <f t="shared" si="0"/>
        <v>-66.764561918746949</v>
      </c>
      <c r="G12" s="1"/>
      <c r="H12" s="1"/>
      <c r="I12" s="1"/>
    </row>
    <row r="13" spans="1:12" x14ac:dyDescent="0.25">
      <c r="A13" s="8" t="s">
        <v>47</v>
      </c>
      <c r="B13" s="37">
        <v>87</v>
      </c>
      <c r="C13" s="37">
        <v>13</v>
      </c>
      <c r="D13" s="37">
        <v>198</v>
      </c>
      <c r="E13" s="37">
        <v>73</v>
      </c>
      <c r="F13" s="10">
        <f t="shared" si="0"/>
        <v>-63.131313131313128</v>
      </c>
      <c r="G13" s="1"/>
      <c r="H13" s="1"/>
      <c r="I13" s="1"/>
    </row>
    <row r="14" spans="1:12" x14ac:dyDescent="0.25">
      <c r="A14" s="11" t="s">
        <v>48</v>
      </c>
      <c r="B14" s="38">
        <v>81173</v>
      </c>
      <c r="C14" s="38">
        <v>88032</v>
      </c>
      <c r="D14" s="38">
        <v>315377.5</v>
      </c>
      <c r="E14" s="38">
        <v>334431.5</v>
      </c>
      <c r="F14" s="13">
        <f t="shared" si="0"/>
        <v>6.0416485006064136</v>
      </c>
      <c r="G14" s="1"/>
      <c r="H14" s="1"/>
      <c r="I14" s="1"/>
    </row>
    <row r="15" spans="1:12" x14ac:dyDescent="0.25">
      <c r="A15" s="8" t="s">
        <v>49</v>
      </c>
      <c r="B15" s="37">
        <v>192</v>
      </c>
      <c r="C15" s="37">
        <v>1355</v>
      </c>
      <c r="D15" s="37">
        <v>2308</v>
      </c>
      <c r="E15" s="37">
        <v>3608</v>
      </c>
      <c r="F15" s="10">
        <f t="shared" si="0"/>
        <v>56.325823223570183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540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0</v>
      </c>
      <c r="C17" s="37">
        <v>0</v>
      </c>
      <c r="D17" s="37">
        <v>76</v>
      </c>
      <c r="E17" s="37">
        <v>275</v>
      </c>
      <c r="F17" s="10">
        <f t="shared" si="0"/>
        <v>261.84210526315792</v>
      </c>
      <c r="G17" s="1"/>
      <c r="H17" s="1"/>
      <c r="I17" s="1"/>
    </row>
    <row r="18" spans="1:9" x14ac:dyDescent="0.25">
      <c r="A18" s="11" t="s">
        <v>52</v>
      </c>
      <c r="B18" s="38">
        <v>29</v>
      </c>
      <c r="C18" s="38">
        <v>0</v>
      </c>
      <c r="D18" s="38">
        <v>29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52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58827</v>
      </c>
      <c r="C22" s="38">
        <v>60384</v>
      </c>
      <c r="D22" s="38">
        <v>251129</v>
      </c>
      <c r="E22" s="38">
        <v>251351</v>
      </c>
      <c r="F22" s="13">
        <f t="shared" si="0"/>
        <v>8.8400782068177364E-2</v>
      </c>
      <c r="G22" s="1"/>
      <c r="H22" s="1"/>
      <c r="I22" s="1"/>
    </row>
    <row r="23" spans="1:9" x14ac:dyDescent="0.25">
      <c r="A23" s="8" t="s">
        <v>57</v>
      </c>
      <c r="B23" s="37">
        <v>40197</v>
      </c>
      <c r="C23" s="37">
        <v>16313</v>
      </c>
      <c r="D23" s="37">
        <v>159808</v>
      </c>
      <c r="E23" s="37">
        <v>120249</v>
      </c>
      <c r="F23" s="10">
        <f t="shared" si="0"/>
        <v>-24.754079895875051</v>
      </c>
      <c r="G23" s="1"/>
      <c r="H23" s="1"/>
      <c r="I23" s="1"/>
    </row>
    <row r="24" spans="1:9" x14ac:dyDescent="0.25">
      <c r="A24" s="11" t="s">
        <v>58</v>
      </c>
      <c r="B24" s="38">
        <v>4</v>
      </c>
      <c r="C24" s="38">
        <v>0</v>
      </c>
      <c r="D24" s="38">
        <v>4</v>
      </c>
      <c r="E24" s="38">
        <v>2</v>
      </c>
      <c r="F24" s="13">
        <f t="shared" si="0"/>
        <v>-50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73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2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1743</v>
      </c>
      <c r="C28" s="38">
        <v>664</v>
      </c>
      <c r="D28" s="38">
        <v>8951</v>
      </c>
      <c r="E28" s="38">
        <v>3882</v>
      </c>
      <c r="F28" s="13">
        <f t="shared" si="0"/>
        <v>-56.630544073287901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5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34</v>
      </c>
      <c r="C31" s="37">
        <v>66</v>
      </c>
      <c r="D31" s="37">
        <v>212</v>
      </c>
      <c r="E31" s="37">
        <v>98</v>
      </c>
      <c r="F31" s="10">
        <f t="shared" si="0"/>
        <v>-53.773584905660378</v>
      </c>
      <c r="G31" s="1"/>
      <c r="H31" s="1"/>
      <c r="I31" s="1"/>
    </row>
    <row r="32" spans="1:9" x14ac:dyDescent="0.25">
      <c r="A32" s="11" t="s">
        <v>66</v>
      </c>
      <c r="B32" s="38">
        <v>96639</v>
      </c>
      <c r="C32" s="38">
        <v>117143</v>
      </c>
      <c r="D32" s="38">
        <v>336084</v>
      </c>
      <c r="E32" s="38">
        <v>412040</v>
      </c>
      <c r="F32" s="13">
        <f t="shared" si="0"/>
        <v>22.600302305376033</v>
      </c>
      <c r="G32" s="1"/>
      <c r="H32" s="1"/>
      <c r="I32" s="1"/>
    </row>
    <row r="33" spans="1:9" x14ac:dyDescent="0.25">
      <c r="A33" s="8" t="s">
        <v>67</v>
      </c>
      <c r="B33" s="37">
        <v>181</v>
      </c>
      <c r="C33" s="37">
        <v>287</v>
      </c>
      <c r="D33" s="37">
        <v>700</v>
      </c>
      <c r="E33" s="37">
        <v>888</v>
      </c>
      <c r="F33" s="10">
        <f t="shared" si="0"/>
        <v>26.857142857142861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574663</v>
      </c>
      <c r="C35" s="15">
        <f t="shared" ref="C35:E35" si="1">SUM(C7:C34)</f>
        <v>554966</v>
      </c>
      <c r="D35" s="15">
        <f t="shared" si="1"/>
        <v>2147491.5</v>
      </c>
      <c r="E35" s="15">
        <f t="shared" si="1"/>
        <v>2161894.5</v>
      </c>
      <c r="F35" s="16">
        <f t="shared" si="0"/>
        <v>0.67068949981873516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1033653</v>
      </c>
      <c r="G38" s="42">
        <f>LOOKUP(E38,$A$38:$A$65,$C$38:$C$65)</f>
        <v>1070565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412040</v>
      </c>
      <c r="G39" s="42">
        <f t="shared" ref="G39:G65" si="8">LOOKUP(E39,$A$38:$A$65,$C$38:$C$65)</f>
        <v>336084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334431.5</v>
      </c>
      <c r="G40" s="42">
        <f t="shared" si="8"/>
        <v>315377.5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251351</v>
      </c>
      <c r="G41" s="42">
        <f t="shared" si="8"/>
        <v>251129</v>
      </c>
    </row>
    <row r="42" spans="1:9" x14ac:dyDescent="0.25">
      <c r="A42" s="42" t="str">
        <f t="shared" si="3"/>
        <v>BAHIA DE ALGECIRAS</v>
      </c>
      <c r="B42" s="41">
        <f t="shared" si="4"/>
        <v>1033653</v>
      </c>
      <c r="C42" s="41">
        <f t="shared" si="5"/>
        <v>1070565</v>
      </c>
      <c r="D42" s="41">
        <f t="shared" si="6"/>
        <v>1</v>
      </c>
      <c r="E42" s="42" t="str">
        <f t="shared" si="2"/>
        <v>MALAGA</v>
      </c>
      <c r="F42" s="42">
        <f t="shared" si="7"/>
        <v>120249</v>
      </c>
      <c r="G42" s="42">
        <f t="shared" si="8"/>
        <v>159808</v>
      </c>
    </row>
    <row r="43" spans="1:9" x14ac:dyDescent="0.25">
      <c r="A43" s="42" t="str">
        <f t="shared" si="3"/>
        <v>BAHIA DE CADIZ</v>
      </c>
      <c r="B43" s="41">
        <f t="shared" si="4"/>
        <v>679</v>
      </c>
      <c r="C43" s="41">
        <f t="shared" si="5"/>
        <v>2043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3882</v>
      </c>
      <c r="G43" s="42">
        <f t="shared" si="8"/>
        <v>8951</v>
      </c>
    </row>
    <row r="44" spans="1:9" x14ac:dyDescent="0.25">
      <c r="A44" s="42" t="str">
        <f t="shared" si="3"/>
        <v>BALEARES</v>
      </c>
      <c r="B44" s="41">
        <f t="shared" si="4"/>
        <v>73</v>
      </c>
      <c r="C44" s="41">
        <f t="shared" si="5"/>
        <v>198</v>
      </c>
      <c r="D44" s="41">
        <f t="shared" si="6"/>
        <v>14</v>
      </c>
      <c r="E44" s="42" t="str">
        <f t="shared" si="2"/>
        <v>BILBAO</v>
      </c>
      <c r="F44" s="42">
        <f t="shared" si="7"/>
        <v>3608</v>
      </c>
      <c r="G44" s="42">
        <f t="shared" si="8"/>
        <v>2308</v>
      </c>
    </row>
    <row r="45" spans="1:9" x14ac:dyDescent="0.25">
      <c r="A45" s="42" t="str">
        <f t="shared" si="3"/>
        <v>BARCELONA</v>
      </c>
      <c r="B45" s="41">
        <f t="shared" si="4"/>
        <v>334431.5</v>
      </c>
      <c r="C45" s="41">
        <f t="shared" si="5"/>
        <v>315377.5</v>
      </c>
      <c r="D45" s="41">
        <f t="shared" si="6"/>
        <v>3</v>
      </c>
      <c r="E45" s="42" t="str">
        <f t="shared" si="2"/>
        <v>VIGO</v>
      </c>
      <c r="F45" s="42">
        <f t="shared" si="7"/>
        <v>888</v>
      </c>
      <c r="G45" s="42">
        <f t="shared" si="8"/>
        <v>700</v>
      </c>
    </row>
    <row r="46" spans="1:9" x14ac:dyDescent="0.25">
      <c r="A46" s="42" t="str">
        <f t="shared" si="3"/>
        <v>BILBAO</v>
      </c>
      <c r="B46" s="41">
        <f t="shared" si="4"/>
        <v>3608</v>
      </c>
      <c r="C46" s="41">
        <f t="shared" si="5"/>
        <v>2308</v>
      </c>
      <c r="D46" s="41">
        <f t="shared" si="6"/>
        <v>7</v>
      </c>
      <c r="E46" s="42" t="str">
        <f t="shared" si="2"/>
        <v>BAHIA DE CADIZ</v>
      </c>
      <c r="F46" s="42">
        <f t="shared" si="7"/>
        <v>679</v>
      </c>
      <c r="G46" s="42">
        <f t="shared" si="8"/>
        <v>2043</v>
      </c>
    </row>
    <row r="47" spans="1:9" x14ac:dyDescent="0.25">
      <c r="A47" s="42" t="str">
        <f t="shared" si="3"/>
        <v>CARTAGENA</v>
      </c>
      <c r="B47" s="41">
        <f t="shared" si="4"/>
        <v>540</v>
      </c>
      <c r="C47" s="41">
        <f t="shared" si="5"/>
        <v>0</v>
      </c>
      <c r="D47" s="41">
        <f t="shared" si="6"/>
        <v>10</v>
      </c>
      <c r="E47" s="42" t="str">
        <f t="shared" si="2"/>
        <v>CARTAGENA</v>
      </c>
      <c r="F47" s="42">
        <f t="shared" si="7"/>
        <v>540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275</v>
      </c>
      <c r="C48" s="41">
        <f t="shared" si="5"/>
        <v>76</v>
      </c>
      <c r="D48" s="41">
        <f t="shared" si="6"/>
        <v>11</v>
      </c>
      <c r="E48" s="42" t="str">
        <f t="shared" si="2"/>
        <v>CASTELLON</v>
      </c>
      <c r="F48" s="42">
        <f t="shared" si="7"/>
        <v>275</v>
      </c>
      <c r="G48" s="42">
        <f t="shared" si="8"/>
        <v>76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29</v>
      </c>
      <c r="D49" s="41">
        <f t="shared" si="6"/>
        <v>28</v>
      </c>
      <c r="E49" s="42" t="str">
        <f t="shared" si="2"/>
        <v>TARRAGONA</v>
      </c>
      <c r="F49" s="42">
        <f t="shared" si="7"/>
        <v>98</v>
      </c>
      <c r="G49" s="42">
        <f t="shared" si="8"/>
        <v>212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52</v>
      </c>
      <c r="C51" s="41">
        <f t="shared" si="5"/>
        <v>0</v>
      </c>
      <c r="D51" s="41">
        <f t="shared" si="6"/>
        <v>15</v>
      </c>
      <c r="E51" s="42" t="str">
        <f t="shared" si="2"/>
        <v>BALEARES</v>
      </c>
      <c r="F51" s="42">
        <f t="shared" si="7"/>
        <v>73</v>
      </c>
      <c r="G51" s="42">
        <f t="shared" si="8"/>
        <v>198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52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251351</v>
      </c>
      <c r="C53" s="41">
        <f t="shared" si="5"/>
        <v>251129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</v>
      </c>
      <c r="G53" s="42">
        <f t="shared" si="8"/>
        <v>4</v>
      </c>
    </row>
    <row r="54" spans="1:7" x14ac:dyDescent="0.25">
      <c r="A54" s="42" t="str">
        <f t="shared" si="3"/>
        <v>MALAGA</v>
      </c>
      <c r="B54" s="41">
        <f t="shared" si="4"/>
        <v>120249</v>
      </c>
      <c r="C54" s="41">
        <f t="shared" si="5"/>
        <v>159808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</v>
      </c>
      <c r="C55" s="41">
        <f t="shared" si="5"/>
        <v>4</v>
      </c>
      <c r="D55" s="41">
        <f t="shared" si="6"/>
        <v>16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73</v>
      </c>
      <c r="C56" s="41">
        <f t="shared" si="5"/>
        <v>0</v>
      </c>
      <c r="D56" s="41">
        <f t="shared" si="6"/>
        <v>14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3882</v>
      </c>
      <c r="C59" s="41">
        <f t="shared" si="5"/>
        <v>8951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98</v>
      </c>
      <c r="C62" s="41">
        <f t="shared" si="5"/>
        <v>212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412040</v>
      </c>
      <c r="C63" s="41">
        <f t="shared" si="5"/>
        <v>336084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888</v>
      </c>
      <c r="C64" s="41">
        <f t="shared" si="5"/>
        <v>700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1888</v>
      </c>
      <c r="C7" s="9">
        <v>6407</v>
      </c>
      <c r="D7" s="9">
        <v>2900</v>
      </c>
      <c r="E7" s="9">
        <v>9343</v>
      </c>
      <c r="F7" s="10">
        <f>((E7*100)/D7)-100</f>
        <v>222.17241379310343</v>
      </c>
      <c r="G7" s="1"/>
      <c r="H7" s="1"/>
      <c r="I7" s="1"/>
    </row>
    <row r="8" spans="1:12" x14ac:dyDescent="0.25">
      <c r="A8" s="11" t="s">
        <v>42</v>
      </c>
      <c r="B8" s="12">
        <v>13765</v>
      </c>
      <c r="C8" s="12">
        <v>29773</v>
      </c>
      <c r="D8" s="12">
        <v>53696</v>
      </c>
      <c r="E8" s="12">
        <v>68070</v>
      </c>
      <c r="F8" s="13">
        <f t="shared" ref="F8:F35" si="0">((E8*100)/D8)-100</f>
        <v>26.769219308700841</v>
      </c>
      <c r="G8" s="1"/>
      <c r="H8" s="1"/>
      <c r="I8" s="1"/>
    </row>
    <row r="9" spans="1:12" x14ac:dyDescent="0.25">
      <c r="A9" s="8" t="s">
        <v>43</v>
      </c>
      <c r="B9" s="9">
        <v>46057</v>
      </c>
      <c r="C9" s="9">
        <v>41497</v>
      </c>
      <c r="D9" s="9">
        <v>177832</v>
      </c>
      <c r="E9" s="9">
        <v>182712</v>
      </c>
      <c r="F9" s="10">
        <f t="shared" si="0"/>
        <v>2.7441630302757716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383369</v>
      </c>
      <c r="C11" s="9">
        <v>294936</v>
      </c>
      <c r="D11" s="9">
        <v>1340806</v>
      </c>
      <c r="E11" s="9">
        <v>1287715</v>
      </c>
      <c r="F11" s="10">
        <f t="shared" si="0"/>
        <v>-3.9596332355314701</v>
      </c>
      <c r="G11" s="1"/>
      <c r="H11" s="1"/>
      <c r="I11" s="1"/>
    </row>
    <row r="12" spans="1:12" x14ac:dyDescent="0.25">
      <c r="A12" s="11" t="s">
        <v>46</v>
      </c>
      <c r="B12" s="12">
        <v>22112</v>
      </c>
      <c r="C12" s="12">
        <v>38805</v>
      </c>
      <c r="D12" s="12">
        <v>37628</v>
      </c>
      <c r="E12" s="12">
        <v>56096</v>
      </c>
      <c r="F12" s="13">
        <f t="shared" si="0"/>
        <v>49.080471988944396</v>
      </c>
      <c r="G12" s="1"/>
      <c r="H12" s="1"/>
      <c r="I12" s="1"/>
    </row>
    <row r="13" spans="1:12" x14ac:dyDescent="0.25">
      <c r="A13" s="8" t="s">
        <v>47</v>
      </c>
      <c r="B13" s="9">
        <v>429525</v>
      </c>
      <c r="C13" s="9">
        <v>336392</v>
      </c>
      <c r="D13" s="9">
        <v>911470</v>
      </c>
      <c r="E13" s="9">
        <v>901437</v>
      </c>
      <c r="F13" s="10">
        <f t="shared" si="0"/>
        <v>-1.1007493389798952</v>
      </c>
      <c r="G13" s="1"/>
      <c r="H13" s="1"/>
      <c r="I13" s="1"/>
    </row>
    <row r="14" spans="1:12" x14ac:dyDescent="0.25">
      <c r="A14" s="11" t="s">
        <v>48</v>
      </c>
      <c r="B14" s="12">
        <v>231918</v>
      </c>
      <c r="C14" s="12">
        <v>225302</v>
      </c>
      <c r="D14" s="12">
        <v>432739</v>
      </c>
      <c r="E14" s="12">
        <v>483628</v>
      </c>
      <c r="F14" s="13">
        <f t="shared" si="0"/>
        <v>11.759744326256708</v>
      </c>
      <c r="G14" s="1"/>
      <c r="H14" s="1"/>
      <c r="I14" s="1"/>
    </row>
    <row r="15" spans="1:12" x14ac:dyDescent="0.25">
      <c r="A15" s="8" t="s">
        <v>49</v>
      </c>
      <c r="B15" s="9">
        <v>14268</v>
      </c>
      <c r="C15" s="9">
        <v>17737</v>
      </c>
      <c r="D15" s="9">
        <v>35092</v>
      </c>
      <c r="E15" s="9">
        <v>32283</v>
      </c>
      <c r="F15" s="10">
        <f t="shared" si="0"/>
        <v>-8.0046734298415601</v>
      </c>
      <c r="G15" s="1"/>
      <c r="H15" s="1"/>
      <c r="I15" s="1"/>
    </row>
    <row r="16" spans="1:12" x14ac:dyDescent="0.25">
      <c r="A16" s="11" t="s">
        <v>50</v>
      </c>
      <c r="B16" s="12">
        <v>642</v>
      </c>
      <c r="C16" s="12">
        <v>1919</v>
      </c>
      <c r="D16" s="12">
        <v>1370</v>
      </c>
      <c r="E16" s="12">
        <v>2316</v>
      </c>
      <c r="F16" s="13">
        <f t="shared" si="0"/>
        <v>69.051094890510939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201591</v>
      </c>
      <c r="C18" s="12">
        <v>174558</v>
      </c>
      <c r="D18" s="12">
        <v>697994</v>
      </c>
      <c r="E18" s="12">
        <v>719970</v>
      </c>
      <c r="F18" s="13">
        <f t="shared" si="0"/>
        <v>3.1484511328177547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753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1894</v>
      </c>
      <c r="D20" s="12">
        <v>0</v>
      </c>
      <c r="E20" s="12">
        <v>1894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201</v>
      </c>
      <c r="D21" s="9">
        <v>0</v>
      </c>
      <c r="E21" s="9">
        <v>201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60242</v>
      </c>
      <c r="C22" s="12">
        <v>90469</v>
      </c>
      <c r="D22" s="12">
        <v>238555</v>
      </c>
      <c r="E22" s="12">
        <v>396982</v>
      </c>
      <c r="F22" s="13">
        <f t="shared" si="0"/>
        <v>66.411100165580251</v>
      </c>
      <c r="G22" s="1"/>
      <c r="H22" s="1"/>
      <c r="I22" s="1"/>
    </row>
    <row r="23" spans="1:9" x14ac:dyDescent="0.25">
      <c r="A23" s="8" t="s">
        <v>57</v>
      </c>
      <c r="B23" s="9">
        <v>43006</v>
      </c>
      <c r="C23" s="9">
        <v>58678</v>
      </c>
      <c r="D23" s="9">
        <v>126261</v>
      </c>
      <c r="E23" s="9">
        <v>164516</v>
      </c>
      <c r="F23" s="10">
        <f t="shared" si="0"/>
        <v>30.298350242751127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34167</v>
      </c>
      <c r="C25" s="9">
        <v>28283</v>
      </c>
      <c r="D25" s="9">
        <v>115214</v>
      </c>
      <c r="E25" s="9">
        <v>123537</v>
      </c>
      <c r="F25" s="10">
        <f t="shared" si="0"/>
        <v>7.2239484784835213</v>
      </c>
      <c r="G25" s="1"/>
      <c r="H25" s="1"/>
      <c r="I25" s="1"/>
    </row>
    <row r="26" spans="1:9" x14ac:dyDescent="0.25">
      <c r="A26" s="11" t="s">
        <v>60</v>
      </c>
      <c r="B26" s="12">
        <v>325</v>
      </c>
      <c r="C26" s="12">
        <v>451</v>
      </c>
      <c r="D26" s="12">
        <v>960</v>
      </c>
      <c r="E26" s="12">
        <v>619</v>
      </c>
      <c r="F26" s="13">
        <f t="shared" si="0"/>
        <v>-35.520833333333329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427246</v>
      </c>
      <c r="C28" s="12">
        <v>380635</v>
      </c>
      <c r="D28" s="12">
        <v>1503187</v>
      </c>
      <c r="E28" s="12">
        <v>1589065</v>
      </c>
      <c r="F28" s="13">
        <f t="shared" si="0"/>
        <v>5.7130616483511432</v>
      </c>
      <c r="G28" s="1"/>
      <c r="H28" s="1"/>
      <c r="I28" s="1"/>
    </row>
    <row r="29" spans="1:9" x14ac:dyDescent="0.25">
      <c r="A29" s="8" t="s">
        <v>63</v>
      </c>
      <c r="B29" s="9">
        <v>16444</v>
      </c>
      <c r="C29" s="9">
        <v>14877</v>
      </c>
      <c r="D29" s="9">
        <v>26089</v>
      </c>
      <c r="E29" s="9">
        <v>28086</v>
      </c>
      <c r="F29" s="10">
        <f t="shared" si="0"/>
        <v>7.6545670589137131</v>
      </c>
      <c r="G29" s="1"/>
      <c r="H29" s="1"/>
      <c r="I29" s="1"/>
    </row>
    <row r="30" spans="1:9" x14ac:dyDescent="0.25">
      <c r="A30" s="11" t="s">
        <v>64</v>
      </c>
      <c r="B30" s="12">
        <v>2930</v>
      </c>
      <c r="C30" s="12">
        <v>2461</v>
      </c>
      <c r="D30" s="12">
        <v>3492</v>
      </c>
      <c r="E30" s="12">
        <v>4443</v>
      </c>
      <c r="F30" s="13">
        <f t="shared" si="0"/>
        <v>27.233676975945016</v>
      </c>
      <c r="G30" s="1"/>
      <c r="H30" s="1"/>
      <c r="I30" s="1"/>
    </row>
    <row r="31" spans="1:9" x14ac:dyDescent="0.25">
      <c r="A31" s="8" t="s">
        <v>65</v>
      </c>
      <c r="B31" s="9">
        <v>203</v>
      </c>
      <c r="C31" s="9">
        <v>0</v>
      </c>
      <c r="D31" s="9">
        <v>203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66</v>
      </c>
      <c r="B32" s="12">
        <v>46294</v>
      </c>
      <c r="C32" s="12">
        <v>29741</v>
      </c>
      <c r="D32" s="12">
        <v>85334</v>
      </c>
      <c r="E32" s="12">
        <v>83077</v>
      </c>
      <c r="F32" s="13">
        <f t="shared" si="0"/>
        <v>-2.6449012117092821</v>
      </c>
      <c r="G32" s="1"/>
      <c r="H32" s="1"/>
      <c r="I32" s="1"/>
    </row>
    <row r="33" spans="1:9" x14ac:dyDescent="0.25">
      <c r="A33" s="8" t="s">
        <v>67</v>
      </c>
      <c r="B33" s="9">
        <v>11044</v>
      </c>
      <c r="C33" s="9">
        <v>17815</v>
      </c>
      <c r="D33" s="9">
        <v>16066</v>
      </c>
      <c r="E33" s="9">
        <v>19710</v>
      </c>
      <c r="F33" s="10">
        <f t="shared" si="0"/>
        <v>22.681439063861575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1987036</v>
      </c>
      <c r="C35" s="15">
        <f t="shared" ref="C35:E35" si="1">SUM(C7:C34)</f>
        <v>1792831</v>
      </c>
      <c r="D35" s="15">
        <f t="shared" si="1"/>
        <v>5807641</v>
      </c>
      <c r="E35" s="15">
        <f t="shared" si="1"/>
        <v>6155700</v>
      </c>
      <c r="F35" s="16">
        <f t="shared" si="0"/>
        <v>5.9931218200298559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9343</v>
      </c>
      <c r="C38" s="41">
        <f>D7</f>
        <v>2900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1589065</v>
      </c>
      <c r="G38" s="42">
        <f>LOOKUP(E38,$A$38:$A$65,$C$38:$C$65)</f>
        <v>1503187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68070</v>
      </c>
      <c r="C39" s="41">
        <f t="shared" ref="C39:C65" si="5">D8</f>
        <v>53696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1287715</v>
      </c>
      <c r="G39" s="42">
        <f t="shared" ref="G39:G65" si="8">LOOKUP(E39,$A$38:$A$65,$C$38:$C$65)</f>
        <v>1340806</v>
      </c>
    </row>
    <row r="40" spans="1:9" x14ac:dyDescent="0.25">
      <c r="A40" s="42" t="str">
        <f t="shared" si="3"/>
        <v>ALMERIA</v>
      </c>
      <c r="B40" s="41">
        <f t="shared" si="4"/>
        <v>182712</v>
      </c>
      <c r="C40" s="41">
        <f t="shared" si="5"/>
        <v>177832</v>
      </c>
      <c r="D40" s="41">
        <f t="shared" si="6"/>
        <v>7</v>
      </c>
      <c r="E40" s="42" t="str">
        <f t="shared" si="2"/>
        <v>BALEARES</v>
      </c>
      <c r="F40" s="42">
        <f t="shared" si="7"/>
        <v>901437</v>
      </c>
      <c r="G40" s="42">
        <f t="shared" si="8"/>
        <v>911470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719970</v>
      </c>
      <c r="G41" s="42">
        <f t="shared" si="8"/>
        <v>697994</v>
      </c>
    </row>
    <row r="42" spans="1:9" x14ac:dyDescent="0.25">
      <c r="A42" s="42" t="str">
        <f t="shared" si="3"/>
        <v>BAHIA DE ALGECIRAS</v>
      </c>
      <c r="B42" s="41">
        <f t="shared" si="4"/>
        <v>1287715</v>
      </c>
      <c r="C42" s="41">
        <f t="shared" si="5"/>
        <v>1340806</v>
      </c>
      <c r="D42" s="41">
        <f t="shared" si="6"/>
        <v>2</v>
      </c>
      <c r="E42" s="42" t="str">
        <f t="shared" si="2"/>
        <v>BARCELONA</v>
      </c>
      <c r="F42" s="42">
        <f t="shared" si="7"/>
        <v>483628</v>
      </c>
      <c r="G42" s="42">
        <f t="shared" si="8"/>
        <v>432739</v>
      </c>
    </row>
    <row r="43" spans="1:9" x14ac:dyDescent="0.25">
      <c r="A43" s="42" t="str">
        <f t="shared" si="3"/>
        <v>BAHIA DE CADIZ</v>
      </c>
      <c r="B43" s="41">
        <f t="shared" si="4"/>
        <v>56096</v>
      </c>
      <c r="C43" s="41">
        <f t="shared" si="5"/>
        <v>37628</v>
      </c>
      <c r="D43" s="41">
        <f t="shared" si="6"/>
        <v>12</v>
      </c>
      <c r="E43" s="42" t="str">
        <f t="shared" si="2"/>
        <v>LAS PALMAS</v>
      </c>
      <c r="F43" s="42">
        <f t="shared" si="7"/>
        <v>396982</v>
      </c>
      <c r="G43" s="42">
        <f t="shared" si="8"/>
        <v>238555</v>
      </c>
    </row>
    <row r="44" spans="1:9" x14ac:dyDescent="0.25">
      <c r="A44" s="42" t="str">
        <f t="shared" si="3"/>
        <v>BALEARES</v>
      </c>
      <c r="B44" s="41">
        <f t="shared" si="4"/>
        <v>901437</v>
      </c>
      <c r="C44" s="41">
        <f t="shared" si="5"/>
        <v>911470</v>
      </c>
      <c r="D44" s="41">
        <f t="shared" si="6"/>
        <v>3</v>
      </c>
      <c r="E44" s="42" t="str">
        <f t="shared" si="2"/>
        <v>ALMERIA</v>
      </c>
      <c r="F44" s="42">
        <f t="shared" si="7"/>
        <v>182712</v>
      </c>
      <c r="G44" s="42">
        <f t="shared" si="8"/>
        <v>177832</v>
      </c>
    </row>
    <row r="45" spans="1:9" x14ac:dyDescent="0.25">
      <c r="A45" s="42" t="str">
        <f t="shared" si="3"/>
        <v>BARCELONA</v>
      </c>
      <c r="B45" s="41">
        <f t="shared" si="4"/>
        <v>483628</v>
      </c>
      <c r="C45" s="41">
        <f t="shared" si="5"/>
        <v>432739</v>
      </c>
      <c r="D45" s="41">
        <f t="shared" si="6"/>
        <v>5</v>
      </c>
      <c r="E45" s="42" t="str">
        <f t="shared" si="2"/>
        <v>MALAGA</v>
      </c>
      <c r="F45" s="42">
        <f t="shared" si="7"/>
        <v>164516</v>
      </c>
      <c r="G45" s="42">
        <f t="shared" si="8"/>
        <v>126261</v>
      </c>
    </row>
    <row r="46" spans="1:9" x14ac:dyDescent="0.25">
      <c r="A46" s="42" t="str">
        <f t="shared" si="3"/>
        <v>BILBAO</v>
      </c>
      <c r="B46" s="41">
        <f t="shared" si="4"/>
        <v>32283</v>
      </c>
      <c r="C46" s="41">
        <f t="shared" si="5"/>
        <v>35092</v>
      </c>
      <c r="D46" s="41">
        <f t="shared" si="6"/>
        <v>13</v>
      </c>
      <c r="E46" s="42" t="str">
        <f t="shared" si="2"/>
        <v>MELILLA</v>
      </c>
      <c r="F46" s="42">
        <f t="shared" si="7"/>
        <v>123537</v>
      </c>
      <c r="G46" s="42">
        <f t="shared" si="8"/>
        <v>115214</v>
      </c>
    </row>
    <row r="47" spans="1:9" x14ac:dyDescent="0.25">
      <c r="A47" s="42" t="str">
        <f t="shared" si="3"/>
        <v>CARTAGENA</v>
      </c>
      <c r="B47" s="41">
        <f t="shared" si="4"/>
        <v>2316</v>
      </c>
      <c r="C47" s="41">
        <f t="shared" si="5"/>
        <v>1370</v>
      </c>
      <c r="D47" s="41">
        <f t="shared" si="6"/>
        <v>18</v>
      </c>
      <c r="E47" s="42" t="str">
        <f t="shared" si="2"/>
        <v>VALENCIA</v>
      </c>
      <c r="F47" s="42">
        <f t="shared" si="7"/>
        <v>83077</v>
      </c>
      <c r="G47" s="42">
        <f t="shared" si="8"/>
        <v>85334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68070</v>
      </c>
      <c r="G48" s="42">
        <f t="shared" si="8"/>
        <v>53696</v>
      </c>
    </row>
    <row r="49" spans="1:7" x14ac:dyDescent="0.25">
      <c r="A49" s="42" t="str">
        <f t="shared" si="3"/>
        <v>CEUTA</v>
      </c>
      <c r="B49" s="41">
        <f t="shared" si="4"/>
        <v>719970</v>
      </c>
      <c r="C49" s="41">
        <f t="shared" si="5"/>
        <v>697994</v>
      </c>
      <c r="D49" s="41">
        <f t="shared" si="6"/>
        <v>4</v>
      </c>
      <c r="E49" s="42" t="str">
        <f t="shared" si="2"/>
        <v>BAHIA DE CADIZ</v>
      </c>
      <c r="F49" s="42">
        <f t="shared" si="7"/>
        <v>56096</v>
      </c>
      <c r="G49" s="42">
        <f t="shared" si="8"/>
        <v>37628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753</v>
      </c>
      <c r="D50" s="41">
        <f t="shared" si="6"/>
        <v>28</v>
      </c>
      <c r="E50" s="42" t="str">
        <f t="shared" si="2"/>
        <v>BILBAO</v>
      </c>
      <c r="F50" s="42">
        <f t="shared" si="7"/>
        <v>32283</v>
      </c>
      <c r="G50" s="42">
        <f t="shared" si="8"/>
        <v>35092</v>
      </c>
    </row>
    <row r="51" spans="1:7" x14ac:dyDescent="0.25">
      <c r="A51" s="42" t="str">
        <f t="shared" si="3"/>
        <v>GIJON</v>
      </c>
      <c r="B51" s="41">
        <f t="shared" si="4"/>
        <v>1894</v>
      </c>
      <c r="C51" s="41">
        <f t="shared" si="5"/>
        <v>0</v>
      </c>
      <c r="D51" s="41">
        <f t="shared" si="6"/>
        <v>19</v>
      </c>
      <c r="E51" s="42" t="str">
        <f t="shared" si="2"/>
        <v>SANTANDER</v>
      </c>
      <c r="F51" s="42">
        <f t="shared" si="7"/>
        <v>28086</v>
      </c>
      <c r="G51" s="42">
        <f t="shared" si="8"/>
        <v>26089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0</v>
      </c>
      <c r="D52" s="41">
        <f t="shared" si="6"/>
        <v>21</v>
      </c>
      <c r="E52" s="42" t="str">
        <f t="shared" si="2"/>
        <v>VIGO</v>
      </c>
      <c r="F52" s="42">
        <f t="shared" si="7"/>
        <v>19710</v>
      </c>
      <c r="G52" s="42">
        <f t="shared" si="8"/>
        <v>16066</v>
      </c>
    </row>
    <row r="53" spans="1:7" x14ac:dyDescent="0.25">
      <c r="A53" s="42" t="str">
        <f t="shared" si="3"/>
        <v>LAS PALMAS</v>
      </c>
      <c r="B53" s="41">
        <f t="shared" si="4"/>
        <v>396982</v>
      </c>
      <c r="C53" s="41">
        <f t="shared" si="5"/>
        <v>238555</v>
      </c>
      <c r="D53" s="41">
        <f t="shared" si="6"/>
        <v>6</v>
      </c>
      <c r="E53" s="42" t="str">
        <f t="shared" si="2"/>
        <v>A CORUÑA</v>
      </c>
      <c r="F53" s="42">
        <f t="shared" si="7"/>
        <v>9343</v>
      </c>
      <c r="G53" s="42">
        <f t="shared" si="8"/>
        <v>2900</v>
      </c>
    </row>
    <row r="54" spans="1:7" x14ac:dyDescent="0.25">
      <c r="A54" s="42" t="str">
        <f t="shared" si="3"/>
        <v>MALAGA</v>
      </c>
      <c r="B54" s="41">
        <f t="shared" si="4"/>
        <v>164516</v>
      </c>
      <c r="C54" s="41">
        <f t="shared" si="5"/>
        <v>126261</v>
      </c>
      <c r="D54" s="41">
        <f t="shared" si="6"/>
        <v>8</v>
      </c>
      <c r="E54" s="42" t="str">
        <f t="shared" si="2"/>
        <v>SEVILLA</v>
      </c>
      <c r="F54" s="42">
        <f t="shared" si="7"/>
        <v>4443</v>
      </c>
      <c r="G54" s="42">
        <f t="shared" si="8"/>
        <v>3492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2316</v>
      </c>
      <c r="G55" s="42">
        <f t="shared" si="8"/>
        <v>1370</v>
      </c>
    </row>
    <row r="56" spans="1:7" x14ac:dyDescent="0.25">
      <c r="A56" s="42" t="str">
        <f t="shared" si="3"/>
        <v>MELILLA</v>
      </c>
      <c r="B56" s="41">
        <f t="shared" si="4"/>
        <v>123537</v>
      </c>
      <c r="C56" s="41">
        <f t="shared" si="5"/>
        <v>115214</v>
      </c>
      <c r="D56" s="41">
        <f t="shared" si="6"/>
        <v>9</v>
      </c>
      <c r="E56" s="42" t="str">
        <f t="shared" si="2"/>
        <v>GIJON</v>
      </c>
      <c r="F56" s="42">
        <f t="shared" si="9"/>
        <v>1894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619</v>
      </c>
      <c r="C57" s="41">
        <f t="shared" si="5"/>
        <v>960</v>
      </c>
      <c r="D57" s="41">
        <f t="shared" si="6"/>
        <v>20</v>
      </c>
      <c r="E57" s="42" t="str">
        <f t="shared" si="2"/>
        <v>MOTRIL</v>
      </c>
      <c r="F57" s="42">
        <f t="shared" si="9"/>
        <v>619</v>
      </c>
      <c r="G57" s="42">
        <f t="shared" si="8"/>
        <v>960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201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1589065</v>
      </c>
      <c r="C59" s="41">
        <f t="shared" si="5"/>
        <v>1503187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28086</v>
      </c>
      <c r="C60" s="41">
        <f t="shared" si="5"/>
        <v>26089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4443</v>
      </c>
      <c r="C61" s="41">
        <f t="shared" si="5"/>
        <v>3492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203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83077</v>
      </c>
      <c r="C63" s="41">
        <f t="shared" si="5"/>
        <v>85334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19710</v>
      </c>
      <c r="C64" s="41">
        <f t="shared" si="5"/>
        <v>16066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1508</v>
      </c>
      <c r="C7" s="9">
        <v>6347</v>
      </c>
      <c r="D7" s="9">
        <v>2460</v>
      </c>
      <c r="E7" s="9">
        <v>9207</v>
      </c>
      <c r="F7" s="10">
        <f>((E7*100)/D7)-100</f>
        <v>274.26829268292681</v>
      </c>
      <c r="G7" s="1"/>
      <c r="H7" s="1"/>
      <c r="I7" s="1"/>
    </row>
    <row r="8" spans="1:12" x14ac:dyDescent="0.25">
      <c r="A8" s="11" t="s">
        <v>42</v>
      </c>
      <c r="B8" s="12">
        <v>2617</v>
      </c>
      <c r="C8" s="12">
        <v>18306</v>
      </c>
      <c r="D8" s="12">
        <v>3261</v>
      </c>
      <c r="E8" s="12">
        <v>24724</v>
      </c>
      <c r="F8" s="13">
        <f t="shared" ref="F8:F35" si="0">((E8*100)/D8)-100</f>
        <v>658.17233977307569</v>
      </c>
      <c r="G8" s="1"/>
      <c r="H8" s="1"/>
      <c r="I8" s="1"/>
    </row>
    <row r="9" spans="1:12" x14ac:dyDescent="0.25">
      <c r="A9" s="8" t="s">
        <v>43</v>
      </c>
      <c r="B9" s="9">
        <v>4784</v>
      </c>
      <c r="C9" s="9">
        <v>5356</v>
      </c>
      <c r="D9" s="9">
        <v>5290</v>
      </c>
      <c r="E9" s="9">
        <v>9667</v>
      </c>
      <c r="F9" s="10">
        <f t="shared" si="0"/>
        <v>82.741020793950838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83</v>
      </c>
      <c r="E11" s="9">
        <v>34</v>
      </c>
      <c r="F11" s="10">
        <f t="shared" si="0"/>
        <v>-59.036144578313255</v>
      </c>
      <c r="G11" s="1"/>
      <c r="H11" s="1"/>
      <c r="I11" s="1"/>
    </row>
    <row r="12" spans="1:12" x14ac:dyDescent="0.25">
      <c r="A12" s="11" t="s">
        <v>46</v>
      </c>
      <c r="B12" s="12">
        <v>19932</v>
      </c>
      <c r="C12" s="12">
        <v>36500</v>
      </c>
      <c r="D12" s="12">
        <v>30036</v>
      </c>
      <c r="E12" s="12">
        <v>48467</v>
      </c>
      <c r="F12" s="13">
        <f t="shared" si="0"/>
        <v>61.36303102943134</v>
      </c>
      <c r="G12" s="1"/>
      <c r="H12" s="1"/>
      <c r="I12" s="1"/>
    </row>
    <row r="13" spans="1:12" x14ac:dyDescent="0.25">
      <c r="A13" s="8" t="s">
        <v>47</v>
      </c>
      <c r="B13" s="9">
        <v>95544</v>
      </c>
      <c r="C13" s="9">
        <v>111717</v>
      </c>
      <c r="D13" s="9">
        <v>116367</v>
      </c>
      <c r="E13" s="9">
        <v>142579</v>
      </c>
      <c r="F13" s="10">
        <f t="shared" si="0"/>
        <v>22.525286378440626</v>
      </c>
      <c r="G13" s="1"/>
      <c r="H13" s="1"/>
      <c r="I13" s="1"/>
    </row>
    <row r="14" spans="1:12" x14ac:dyDescent="0.25">
      <c r="A14" s="11" t="s">
        <v>48</v>
      </c>
      <c r="B14" s="12">
        <v>115656</v>
      </c>
      <c r="C14" s="12">
        <v>137435</v>
      </c>
      <c r="D14" s="12">
        <v>177799</v>
      </c>
      <c r="E14" s="12">
        <v>227389</v>
      </c>
      <c r="F14" s="13">
        <f t="shared" si="0"/>
        <v>27.891045506442666</v>
      </c>
      <c r="G14" s="1"/>
      <c r="H14" s="1"/>
      <c r="I14" s="1"/>
    </row>
    <row r="15" spans="1:12" x14ac:dyDescent="0.25">
      <c r="A15" s="8" t="s">
        <v>49</v>
      </c>
      <c r="B15" s="9">
        <v>4010</v>
      </c>
      <c r="C15" s="9">
        <v>1925</v>
      </c>
      <c r="D15" s="9">
        <v>5190</v>
      </c>
      <c r="E15" s="9">
        <v>1925</v>
      </c>
      <c r="F15" s="10">
        <f t="shared" si="0"/>
        <v>-62.909441233140655</v>
      </c>
      <c r="G15" s="1"/>
      <c r="H15" s="1"/>
      <c r="I15" s="1"/>
    </row>
    <row r="16" spans="1:12" x14ac:dyDescent="0.25">
      <c r="A16" s="11" t="s">
        <v>50</v>
      </c>
      <c r="B16" s="12">
        <v>642</v>
      </c>
      <c r="C16" s="12">
        <v>1919</v>
      </c>
      <c r="D16" s="12">
        <v>1370</v>
      </c>
      <c r="E16" s="12">
        <v>2316</v>
      </c>
      <c r="F16" s="13">
        <f t="shared" si="0"/>
        <v>69.051094890510939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2684</v>
      </c>
      <c r="C18" s="12">
        <v>736</v>
      </c>
      <c r="D18" s="12">
        <v>2684</v>
      </c>
      <c r="E18" s="12">
        <v>736</v>
      </c>
      <c r="F18" s="13">
        <f t="shared" si="0"/>
        <v>-72.578241430700444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753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1894</v>
      </c>
      <c r="D20" s="12">
        <v>0</v>
      </c>
      <c r="E20" s="12">
        <v>1894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201</v>
      </c>
      <c r="D21" s="9">
        <v>0</v>
      </c>
      <c r="E21" s="9">
        <v>201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28512</v>
      </c>
      <c r="C22" s="12">
        <v>48637</v>
      </c>
      <c r="D22" s="12">
        <v>144393</v>
      </c>
      <c r="E22" s="12">
        <v>226901</v>
      </c>
      <c r="F22" s="13">
        <f t="shared" si="0"/>
        <v>57.141274161489832</v>
      </c>
      <c r="G22" s="1"/>
      <c r="H22" s="1"/>
      <c r="I22" s="1"/>
    </row>
    <row r="23" spans="1:9" x14ac:dyDescent="0.25">
      <c r="A23" s="8" t="s">
        <v>57</v>
      </c>
      <c r="B23" s="9">
        <v>23531</v>
      </c>
      <c r="C23" s="9">
        <v>43386</v>
      </c>
      <c r="D23" s="9">
        <v>59021</v>
      </c>
      <c r="E23" s="9">
        <v>95298</v>
      </c>
      <c r="F23" s="10">
        <f t="shared" si="0"/>
        <v>61.464563460463239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12">
        <v>325</v>
      </c>
      <c r="C26" s="12">
        <v>451</v>
      </c>
      <c r="D26" s="12">
        <v>960</v>
      </c>
      <c r="E26" s="12">
        <v>619</v>
      </c>
      <c r="F26" s="13">
        <f t="shared" si="0"/>
        <v>-35.520833333333329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32268</v>
      </c>
      <c r="C28" s="12">
        <v>58938</v>
      </c>
      <c r="D28" s="12">
        <v>195004</v>
      </c>
      <c r="E28" s="12">
        <v>264556</v>
      </c>
      <c r="F28" s="13">
        <f t="shared" si="0"/>
        <v>35.666960677729691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2088</v>
      </c>
      <c r="D29" s="9">
        <v>502</v>
      </c>
      <c r="E29" s="9">
        <v>5184</v>
      </c>
      <c r="F29" s="10">
        <f t="shared" si="0"/>
        <v>932.66932270916345</v>
      </c>
      <c r="G29" s="1"/>
      <c r="H29" s="1"/>
      <c r="I29" s="1"/>
    </row>
    <row r="30" spans="1:9" x14ac:dyDescent="0.25">
      <c r="A30" s="11" t="s">
        <v>64</v>
      </c>
      <c r="B30" s="12">
        <v>2930</v>
      </c>
      <c r="C30" s="12">
        <v>2461</v>
      </c>
      <c r="D30" s="12">
        <v>3492</v>
      </c>
      <c r="E30" s="12">
        <v>4443</v>
      </c>
      <c r="F30" s="13">
        <f t="shared" si="0"/>
        <v>27.233676975945016</v>
      </c>
      <c r="G30" s="1"/>
      <c r="H30" s="1"/>
      <c r="I30" s="1"/>
    </row>
    <row r="31" spans="1:9" x14ac:dyDescent="0.25">
      <c r="A31" s="8" t="s">
        <v>65</v>
      </c>
      <c r="B31" s="9">
        <v>203</v>
      </c>
      <c r="C31" s="9">
        <v>0</v>
      </c>
      <c r="D31" s="9">
        <v>203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66</v>
      </c>
      <c r="B32" s="12">
        <v>19769</v>
      </c>
      <c r="C32" s="12">
        <v>18573</v>
      </c>
      <c r="D32" s="12">
        <v>27590</v>
      </c>
      <c r="E32" s="12">
        <v>19944</v>
      </c>
      <c r="F32" s="13">
        <f t="shared" si="0"/>
        <v>-27.712939470822761</v>
      </c>
      <c r="G32" s="1"/>
      <c r="H32" s="1"/>
      <c r="I32" s="1"/>
    </row>
    <row r="33" spans="1:9" x14ac:dyDescent="0.25">
      <c r="A33" s="8" t="s">
        <v>67</v>
      </c>
      <c r="B33" s="9">
        <v>11044</v>
      </c>
      <c r="C33" s="9">
        <v>17815</v>
      </c>
      <c r="D33" s="9">
        <v>16066</v>
      </c>
      <c r="E33" s="9">
        <v>19710</v>
      </c>
      <c r="F33" s="10">
        <f t="shared" si="0"/>
        <v>22.681439063861575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365959</v>
      </c>
      <c r="C35" s="15">
        <f t="shared" ref="C35:E35" si="1">SUM(C7:C34)</f>
        <v>514685</v>
      </c>
      <c r="D35" s="15">
        <f t="shared" si="1"/>
        <v>792524</v>
      </c>
      <c r="E35" s="15">
        <f t="shared" si="1"/>
        <v>1105794</v>
      </c>
      <c r="F35" s="16">
        <f t="shared" si="0"/>
        <v>39.528140472717553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9207</v>
      </c>
      <c r="C38" s="41">
        <f>D7</f>
        <v>2460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264556</v>
      </c>
      <c r="G38" s="42">
        <f>LOOKUP(E38,$A$38:$A$65,$C$38:$C$65)</f>
        <v>195004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24724</v>
      </c>
      <c r="C39" s="41">
        <f t="shared" ref="C39:C65" si="5">D8</f>
        <v>3261</v>
      </c>
      <c r="D39" s="41">
        <f t="shared" ref="D39:D65" si="6">_xlfn.RANK.EQ(B39,$B$38:$B$65)+COUNTIF($B$38:$B$65,B39)-1</f>
        <v>7</v>
      </c>
      <c r="E39" s="42" t="str">
        <f t="shared" si="2"/>
        <v>BARCELONA</v>
      </c>
      <c r="F39" s="42">
        <f t="shared" ref="F39:F54" si="7">LOOKUP(E39,$A$38:$A$65,$B$38:$B$65)</f>
        <v>227389</v>
      </c>
      <c r="G39" s="42">
        <f t="shared" ref="G39:G65" si="8">LOOKUP(E39,$A$38:$A$65,$C$38:$C$65)</f>
        <v>177799</v>
      </c>
    </row>
    <row r="40" spans="1:9" x14ac:dyDescent="0.25">
      <c r="A40" s="42" t="str">
        <f t="shared" si="3"/>
        <v>ALMERIA</v>
      </c>
      <c r="B40" s="41">
        <f t="shared" si="4"/>
        <v>9667</v>
      </c>
      <c r="C40" s="41">
        <f t="shared" si="5"/>
        <v>5290</v>
      </c>
      <c r="D40" s="41">
        <f t="shared" si="6"/>
        <v>10</v>
      </c>
      <c r="E40" s="42" t="str">
        <f t="shared" si="2"/>
        <v>LAS PALMAS</v>
      </c>
      <c r="F40" s="42">
        <f t="shared" si="7"/>
        <v>226901</v>
      </c>
      <c r="G40" s="42">
        <f t="shared" si="8"/>
        <v>144393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142579</v>
      </c>
      <c r="G41" s="42">
        <f t="shared" si="8"/>
        <v>116367</v>
      </c>
    </row>
    <row r="42" spans="1:9" x14ac:dyDescent="0.25">
      <c r="A42" s="42" t="str">
        <f t="shared" si="3"/>
        <v>BAHIA DE ALGECIRAS</v>
      </c>
      <c r="B42" s="41">
        <f t="shared" si="4"/>
        <v>34</v>
      </c>
      <c r="C42" s="41">
        <f t="shared" si="5"/>
        <v>83</v>
      </c>
      <c r="D42" s="41">
        <f t="shared" si="6"/>
        <v>20</v>
      </c>
      <c r="E42" s="42" t="str">
        <f t="shared" si="2"/>
        <v>MALAGA</v>
      </c>
      <c r="F42" s="42">
        <f t="shared" si="7"/>
        <v>95298</v>
      </c>
      <c r="G42" s="42">
        <f t="shared" si="8"/>
        <v>59021</v>
      </c>
    </row>
    <row r="43" spans="1:9" x14ac:dyDescent="0.25">
      <c r="A43" s="42" t="str">
        <f t="shared" si="3"/>
        <v>BAHIA DE CADIZ</v>
      </c>
      <c r="B43" s="41">
        <f t="shared" si="4"/>
        <v>48467</v>
      </c>
      <c r="C43" s="41">
        <f t="shared" si="5"/>
        <v>30036</v>
      </c>
      <c r="D43" s="41">
        <f t="shared" si="6"/>
        <v>6</v>
      </c>
      <c r="E43" s="42" t="str">
        <f t="shared" si="2"/>
        <v>BAHIA DE CADIZ</v>
      </c>
      <c r="F43" s="42">
        <f t="shared" si="7"/>
        <v>48467</v>
      </c>
      <c r="G43" s="42">
        <f t="shared" si="8"/>
        <v>30036</v>
      </c>
    </row>
    <row r="44" spans="1:9" x14ac:dyDescent="0.25">
      <c r="A44" s="42" t="str">
        <f t="shared" si="3"/>
        <v>BALEARES</v>
      </c>
      <c r="B44" s="41">
        <f t="shared" si="4"/>
        <v>142579</v>
      </c>
      <c r="C44" s="41">
        <f t="shared" si="5"/>
        <v>116367</v>
      </c>
      <c r="D44" s="41">
        <f t="shared" si="6"/>
        <v>4</v>
      </c>
      <c r="E44" s="42" t="str">
        <f t="shared" si="2"/>
        <v>ALICANTE</v>
      </c>
      <c r="F44" s="42">
        <f t="shared" si="7"/>
        <v>24724</v>
      </c>
      <c r="G44" s="42">
        <f t="shared" si="8"/>
        <v>3261</v>
      </c>
    </row>
    <row r="45" spans="1:9" x14ac:dyDescent="0.25">
      <c r="A45" s="42" t="str">
        <f t="shared" si="3"/>
        <v>BARCELONA</v>
      </c>
      <c r="B45" s="41">
        <f t="shared" si="4"/>
        <v>227389</v>
      </c>
      <c r="C45" s="41">
        <f t="shared" si="5"/>
        <v>177799</v>
      </c>
      <c r="D45" s="41">
        <f t="shared" si="6"/>
        <v>2</v>
      </c>
      <c r="E45" s="42" t="str">
        <f t="shared" si="2"/>
        <v>VALENCIA</v>
      </c>
      <c r="F45" s="42">
        <f t="shared" si="7"/>
        <v>19944</v>
      </c>
      <c r="G45" s="42">
        <f t="shared" si="8"/>
        <v>27590</v>
      </c>
    </row>
    <row r="46" spans="1:9" x14ac:dyDescent="0.25">
      <c r="A46" s="42" t="str">
        <f t="shared" si="3"/>
        <v>BILBAO</v>
      </c>
      <c r="B46" s="41">
        <f t="shared" si="4"/>
        <v>1925</v>
      </c>
      <c r="C46" s="41">
        <f t="shared" si="5"/>
        <v>5190</v>
      </c>
      <c r="D46" s="41">
        <f t="shared" si="6"/>
        <v>15</v>
      </c>
      <c r="E46" s="42" t="str">
        <f t="shared" si="2"/>
        <v>VIGO</v>
      </c>
      <c r="F46" s="42">
        <f t="shared" si="7"/>
        <v>19710</v>
      </c>
      <c r="G46" s="42">
        <f t="shared" si="8"/>
        <v>16066</v>
      </c>
    </row>
    <row r="47" spans="1:9" x14ac:dyDescent="0.25">
      <c r="A47" s="42" t="str">
        <f t="shared" si="3"/>
        <v>CARTAGENA</v>
      </c>
      <c r="B47" s="41">
        <f t="shared" si="4"/>
        <v>2316</v>
      </c>
      <c r="C47" s="41">
        <f t="shared" si="5"/>
        <v>1370</v>
      </c>
      <c r="D47" s="41">
        <f t="shared" si="6"/>
        <v>14</v>
      </c>
      <c r="E47" s="42" t="str">
        <f t="shared" si="2"/>
        <v>ALMERIA</v>
      </c>
      <c r="F47" s="42">
        <f t="shared" si="7"/>
        <v>9667</v>
      </c>
      <c r="G47" s="42">
        <f t="shared" si="8"/>
        <v>5290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9207</v>
      </c>
      <c r="G48" s="42">
        <f t="shared" si="8"/>
        <v>2460</v>
      </c>
    </row>
    <row r="49" spans="1:7" x14ac:dyDescent="0.25">
      <c r="A49" s="42" t="str">
        <f t="shared" si="3"/>
        <v>CEUTA</v>
      </c>
      <c r="B49" s="41">
        <f t="shared" si="4"/>
        <v>736</v>
      </c>
      <c r="C49" s="41">
        <f t="shared" si="5"/>
        <v>2684</v>
      </c>
      <c r="D49" s="41">
        <f t="shared" si="6"/>
        <v>17</v>
      </c>
      <c r="E49" s="42" t="str">
        <f t="shared" si="2"/>
        <v>SANTANDER</v>
      </c>
      <c r="F49" s="42">
        <f t="shared" si="7"/>
        <v>5184</v>
      </c>
      <c r="G49" s="42">
        <f t="shared" si="8"/>
        <v>502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753</v>
      </c>
      <c r="D50" s="41">
        <f t="shared" si="6"/>
        <v>28</v>
      </c>
      <c r="E50" s="42" t="str">
        <f t="shared" si="2"/>
        <v>SEVILLA</v>
      </c>
      <c r="F50" s="42">
        <f t="shared" si="7"/>
        <v>4443</v>
      </c>
      <c r="G50" s="42">
        <f t="shared" si="8"/>
        <v>3492</v>
      </c>
    </row>
    <row r="51" spans="1:7" x14ac:dyDescent="0.25">
      <c r="A51" s="42" t="str">
        <f t="shared" si="3"/>
        <v>GIJON</v>
      </c>
      <c r="B51" s="41">
        <f t="shared" si="4"/>
        <v>1894</v>
      </c>
      <c r="C51" s="41">
        <f t="shared" si="5"/>
        <v>0</v>
      </c>
      <c r="D51" s="41">
        <f t="shared" si="6"/>
        <v>16</v>
      </c>
      <c r="E51" s="42" t="str">
        <f t="shared" si="2"/>
        <v>CARTAGENA</v>
      </c>
      <c r="F51" s="42">
        <f t="shared" si="7"/>
        <v>2316</v>
      </c>
      <c r="G51" s="42">
        <f t="shared" si="8"/>
        <v>1370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0</v>
      </c>
      <c r="D52" s="41">
        <f t="shared" si="6"/>
        <v>19</v>
      </c>
      <c r="E52" s="42" t="str">
        <f t="shared" si="2"/>
        <v>BILBAO</v>
      </c>
      <c r="F52" s="42">
        <f t="shared" si="7"/>
        <v>1925</v>
      </c>
      <c r="G52" s="42">
        <f t="shared" si="8"/>
        <v>5190</v>
      </c>
    </row>
    <row r="53" spans="1:7" x14ac:dyDescent="0.25">
      <c r="A53" s="42" t="str">
        <f t="shared" si="3"/>
        <v>LAS PALMAS</v>
      </c>
      <c r="B53" s="41">
        <f t="shared" si="4"/>
        <v>226901</v>
      </c>
      <c r="C53" s="41">
        <f t="shared" si="5"/>
        <v>144393</v>
      </c>
      <c r="D53" s="41">
        <f t="shared" si="6"/>
        <v>3</v>
      </c>
      <c r="E53" s="42" t="str">
        <f t="shared" si="2"/>
        <v>GIJON</v>
      </c>
      <c r="F53" s="42">
        <f t="shared" si="7"/>
        <v>1894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95298</v>
      </c>
      <c r="C54" s="41">
        <f t="shared" si="5"/>
        <v>59021</v>
      </c>
      <c r="D54" s="41">
        <f t="shared" si="6"/>
        <v>5</v>
      </c>
      <c r="E54" s="42" t="str">
        <f t="shared" si="2"/>
        <v>CEUTA</v>
      </c>
      <c r="F54" s="42">
        <f t="shared" si="7"/>
        <v>736</v>
      </c>
      <c r="G54" s="42">
        <f t="shared" si="8"/>
        <v>2684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619</v>
      </c>
      <c r="G55" s="42">
        <f t="shared" si="8"/>
        <v>960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HUELVA</v>
      </c>
      <c r="F56" s="42">
        <f t="shared" si="9"/>
        <v>201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619</v>
      </c>
      <c r="C57" s="41">
        <f t="shared" si="5"/>
        <v>960</v>
      </c>
      <c r="D57" s="41">
        <f t="shared" si="6"/>
        <v>18</v>
      </c>
      <c r="E57" s="42" t="str">
        <f t="shared" si="2"/>
        <v>BAHIA DE ALGECIRAS</v>
      </c>
      <c r="F57" s="42">
        <f t="shared" si="9"/>
        <v>34</v>
      </c>
      <c r="G57" s="42">
        <f t="shared" si="8"/>
        <v>83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264556</v>
      </c>
      <c r="C59" s="41">
        <f t="shared" si="5"/>
        <v>195004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5184</v>
      </c>
      <c r="C60" s="41">
        <f t="shared" si="5"/>
        <v>502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4443</v>
      </c>
      <c r="C61" s="41">
        <f t="shared" si="5"/>
        <v>3492</v>
      </c>
      <c r="D61" s="41">
        <f t="shared" si="6"/>
        <v>13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203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19944</v>
      </c>
      <c r="C63" s="41">
        <f t="shared" si="5"/>
        <v>27590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19710</v>
      </c>
      <c r="C64" s="41">
        <f t="shared" si="5"/>
        <v>16066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2135</v>
      </c>
      <c r="C8" s="12">
        <v>2486</v>
      </c>
      <c r="D8" s="12">
        <v>10196</v>
      </c>
      <c r="E8" s="12">
        <v>9003</v>
      </c>
      <c r="F8" s="13">
        <f t="shared" ref="F8:F35" si="0">((E8*100)/D8)-100</f>
        <v>-11.700666928207141</v>
      </c>
      <c r="G8" s="1"/>
      <c r="H8" s="1"/>
      <c r="I8" s="1"/>
    </row>
    <row r="9" spans="1:12" x14ac:dyDescent="0.25">
      <c r="A9" s="8" t="s">
        <v>43</v>
      </c>
      <c r="B9" s="9">
        <v>9126</v>
      </c>
      <c r="C9" s="9">
        <v>7653</v>
      </c>
      <c r="D9" s="9">
        <v>36372</v>
      </c>
      <c r="E9" s="9">
        <v>35203</v>
      </c>
      <c r="F9" s="10">
        <f t="shared" si="0"/>
        <v>-3.2140107775211675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78078</v>
      </c>
      <c r="C11" s="9">
        <v>71423</v>
      </c>
      <c r="D11" s="9">
        <v>290595</v>
      </c>
      <c r="E11" s="9">
        <v>325500</v>
      </c>
      <c r="F11" s="10">
        <f t="shared" si="0"/>
        <v>12.011562483869298</v>
      </c>
      <c r="G11" s="1"/>
      <c r="H11" s="1"/>
      <c r="I11" s="1"/>
    </row>
    <row r="12" spans="1:12" x14ac:dyDescent="0.25">
      <c r="A12" s="11" t="s">
        <v>46</v>
      </c>
      <c r="B12" s="12">
        <v>1195</v>
      </c>
      <c r="C12" s="12">
        <v>1372</v>
      </c>
      <c r="D12" s="12">
        <v>4266</v>
      </c>
      <c r="E12" s="12">
        <v>4606</v>
      </c>
      <c r="F12" s="13">
        <f t="shared" si="0"/>
        <v>7.9699953117674625</v>
      </c>
      <c r="G12" s="1"/>
      <c r="H12" s="1"/>
      <c r="I12" s="1"/>
    </row>
    <row r="13" spans="1:12" x14ac:dyDescent="0.25">
      <c r="A13" s="8" t="s">
        <v>47</v>
      </c>
      <c r="B13" s="9">
        <v>44509</v>
      </c>
      <c r="C13" s="9">
        <v>30068</v>
      </c>
      <c r="D13" s="9">
        <v>118488</v>
      </c>
      <c r="E13" s="9">
        <v>113670</v>
      </c>
      <c r="F13" s="10">
        <f t="shared" si="0"/>
        <v>-4.0662345553980117</v>
      </c>
      <c r="G13" s="1"/>
      <c r="H13" s="1"/>
      <c r="I13" s="1"/>
    </row>
    <row r="14" spans="1:12" x14ac:dyDescent="0.25">
      <c r="A14" s="11" t="s">
        <v>48</v>
      </c>
      <c r="B14" s="12">
        <v>19072</v>
      </c>
      <c r="C14" s="12">
        <v>14212</v>
      </c>
      <c r="D14" s="12">
        <v>46945</v>
      </c>
      <c r="E14" s="12">
        <v>50380</v>
      </c>
      <c r="F14" s="13">
        <f t="shared" si="0"/>
        <v>7.3170731707317032</v>
      </c>
      <c r="G14" s="1"/>
      <c r="H14" s="1"/>
      <c r="I14" s="1"/>
    </row>
    <row r="15" spans="1:12" x14ac:dyDescent="0.25">
      <c r="A15" s="8" t="s">
        <v>49</v>
      </c>
      <c r="B15" s="9">
        <v>2559</v>
      </c>
      <c r="C15" s="9">
        <v>3785</v>
      </c>
      <c r="D15" s="9">
        <v>8552</v>
      </c>
      <c r="E15" s="9">
        <v>7555</v>
      </c>
      <c r="F15" s="10">
        <f t="shared" si="0"/>
        <v>-11.658091674462113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37549</v>
      </c>
      <c r="C18" s="12">
        <v>46894</v>
      </c>
      <c r="D18" s="12">
        <v>140140</v>
      </c>
      <c r="E18" s="12">
        <v>205896</v>
      </c>
      <c r="F18" s="13">
        <f t="shared" si="0"/>
        <v>46.921649778792641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20</v>
      </c>
      <c r="E20" s="12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8862</v>
      </c>
      <c r="C22" s="12">
        <v>12303</v>
      </c>
      <c r="D22" s="12">
        <v>28180</v>
      </c>
      <c r="E22" s="12">
        <v>61591</v>
      </c>
      <c r="F22" s="13">
        <f t="shared" si="0"/>
        <v>118.56281050390348</v>
      </c>
      <c r="G22" s="1"/>
      <c r="H22" s="1"/>
      <c r="I22" s="1"/>
    </row>
    <row r="23" spans="1:9" x14ac:dyDescent="0.25">
      <c r="A23" s="8" t="s">
        <v>57</v>
      </c>
      <c r="B23" s="9">
        <v>2504</v>
      </c>
      <c r="C23" s="9">
        <v>1983</v>
      </c>
      <c r="D23" s="9">
        <v>9271</v>
      </c>
      <c r="E23" s="9">
        <v>9229</v>
      </c>
      <c r="F23" s="10">
        <f t="shared" si="0"/>
        <v>-0.45302556358537061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5768</v>
      </c>
      <c r="C25" s="9">
        <v>4585</v>
      </c>
      <c r="D25" s="9">
        <v>19304</v>
      </c>
      <c r="E25" s="9">
        <v>20273</v>
      </c>
      <c r="F25" s="10">
        <f t="shared" si="0"/>
        <v>5.0196850393700743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64724</v>
      </c>
      <c r="C28" s="12">
        <v>44813</v>
      </c>
      <c r="D28" s="12">
        <v>200570</v>
      </c>
      <c r="E28" s="12">
        <v>210340</v>
      </c>
      <c r="F28" s="13">
        <f t="shared" si="0"/>
        <v>4.8711173156503946</v>
      </c>
      <c r="G28" s="1"/>
      <c r="H28" s="1"/>
      <c r="I28" s="1"/>
    </row>
    <row r="29" spans="1:9" x14ac:dyDescent="0.25">
      <c r="A29" s="8" t="s">
        <v>63</v>
      </c>
      <c r="B29" s="9">
        <v>4732</v>
      </c>
      <c r="C29" s="9">
        <v>4897</v>
      </c>
      <c r="D29" s="9">
        <v>7722</v>
      </c>
      <c r="E29" s="9">
        <v>8749</v>
      </c>
      <c r="F29" s="10">
        <f t="shared" si="0"/>
        <v>13.299663299663294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1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66</v>
      </c>
      <c r="B32" s="12">
        <v>5916</v>
      </c>
      <c r="C32" s="12">
        <v>3840</v>
      </c>
      <c r="D32" s="12">
        <v>15918</v>
      </c>
      <c r="E32" s="12">
        <v>19920</v>
      </c>
      <c r="F32" s="13">
        <f t="shared" si="0"/>
        <v>25.141349415755755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286729</v>
      </c>
      <c r="C35" s="15">
        <f t="shared" ref="C35:E35" si="1">SUM(C7:C34)</f>
        <v>250314</v>
      </c>
      <c r="D35" s="15">
        <f t="shared" si="1"/>
        <v>936540</v>
      </c>
      <c r="E35" s="15">
        <f t="shared" si="1"/>
        <v>1081915</v>
      </c>
      <c r="F35" s="16">
        <f t="shared" si="0"/>
        <v>15.522561769919065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325500</v>
      </c>
      <c r="G38" s="42">
        <f>LOOKUP(E38,$A$38:$A$65,$C$38:$C$65)</f>
        <v>290595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9003</v>
      </c>
      <c r="C39" s="41">
        <f t="shared" ref="C39:C65" si="5">D8</f>
        <v>10196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210340</v>
      </c>
      <c r="G39" s="42">
        <f t="shared" ref="G39:G65" si="8">LOOKUP(E39,$A$38:$A$65,$C$38:$C$65)</f>
        <v>200570</v>
      </c>
    </row>
    <row r="40" spans="1:9" x14ac:dyDescent="0.25">
      <c r="A40" s="42" t="str">
        <f t="shared" si="3"/>
        <v>ALMERIA</v>
      </c>
      <c r="B40" s="41">
        <f t="shared" si="4"/>
        <v>35203</v>
      </c>
      <c r="C40" s="41">
        <f t="shared" si="5"/>
        <v>36372</v>
      </c>
      <c r="D40" s="41">
        <f t="shared" si="6"/>
        <v>7</v>
      </c>
      <c r="E40" s="42" t="str">
        <f t="shared" si="2"/>
        <v>CEUTA</v>
      </c>
      <c r="F40" s="42">
        <f t="shared" si="7"/>
        <v>205896</v>
      </c>
      <c r="G40" s="42">
        <f t="shared" si="8"/>
        <v>140140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113670</v>
      </c>
      <c r="G41" s="42">
        <f t="shared" si="8"/>
        <v>118488</v>
      </c>
    </row>
    <row r="42" spans="1:9" x14ac:dyDescent="0.25">
      <c r="A42" s="42" t="str">
        <f t="shared" si="3"/>
        <v>BAHIA DE ALGECIRAS</v>
      </c>
      <c r="B42" s="41">
        <f t="shared" si="4"/>
        <v>325500</v>
      </c>
      <c r="C42" s="41">
        <f t="shared" si="5"/>
        <v>290595</v>
      </c>
      <c r="D42" s="41">
        <f t="shared" si="6"/>
        <v>1</v>
      </c>
      <c r="E42" s="42" t="str">
        <f t="shared" si="2"/>
        <v>LAS PALMAS</v>
      </c>
      <c r="F42" s="42">
        <f t="shared" si="7"/>
        <v>61591</v>
      </c>
      <c r="G42" s="42">
        <f t="shared" si="8"/>
        <v>28180</v>
      </c>
    </row>
    <row r="43" spans="1:9" x14ac:dyDescent="0.25">
      <c r="A43" s="42" t="str">
        <f t="shared" si="3"/>
        <v>BAHIA DE CADIZ</v>
      </c>
      <c r="B43" s="41">
        <f t="shared" si="4"/>
        <v>4606</v>
      </c>
      <c r="C43" s="41">
        <f t="shared" si="5"/>
        <v>4266</v>
      </c>
      <c r="D43" s="41">
        <f t="shared" si="6"/>
        <v>14</v>
      </c>
      <c r="E43" s="42" t="str">
        <f t="shared" si="2"/>
        <v>BARCELONA</v>
      </c>
      <c r="F43" s="42">
        <f t="shared" si="7"/>
        <v>50380</v>
      </c>
      <c r="G43" s="42">
        <f t="shared" si="8"/>
        <v>46945</v>
      </c>
    </row>
    <row r="44" spans="1:9" x14ac:dyDescent="0.25">
      <c r="A44" s="42" t="str">
        <f t="shared" si="3"/>
        <v>BALEARES</v>
      </c>
      <c r="B44" s="41">
        <f t="shared" si="4"/>
        <v>113670</v>
      </c>
      <c r="C44" s="41">
        <f t="shared" si="5"/>
        <v>118488</v>
      </c>
      <c r="D44" s="41">
        <f t="shared" si="6"/>
        <v>4</v>
      </c>
      <c r="E44" s="42" t="str">
        <f t="shared" si="2"/>
        <v>ALMERIA</v>
      </c>
      <c r="F44" s="42">
        <f t="shared" si="7"/>
        <v>35203</v>
      </c>
      <c r="G44" s="42">
        <f t="shared" si="8"/>
        <v>36372</v>
      </c>
    </row>
    <row r="45" spans="1:9" x14ac:dyDescent="0.25">
      <c r="A45" s="42" t="str">
        <f t="shared" si="3"/>
        <v>BARCELONA</v>
      </c>
      <c r="B45" s="41">
        <f t="shared" si="4"/>
        <v>50380</v>
      </c>
      <c r="C45" s="41">
        <f t="shared" si="5"/>
        <v>46945</v>
      </c>
      <c r="D45" s="41">
        <f t="shared" si="6"/>
        <v>6</v>
      </c>
      <c r="E45" s="42" t="str">
        <f t="shared" si="2"/>
        <v>MELILLA</v>
      </c>
      <c r="F45" s="42">
        <f t="shared" si="7"/>
        <v>20273</v>
      </c>
      <c r="G45" s="42">
        <f t="shared" si="8"/>
        <v>19304</v>
      </c>
    </row>
    <row r="46" spans="1:9" x14ac:dyDescent="0.25">
      <c r="A46" s="42" t="str">
        <f t="shared" si="3"/>
        <v>BILBAO</v>
      </c>
      <c r="B46" s="41">
        <f t="shared" si="4"/>
        <v>7555</v>
      </c>
      <c r="C46" s="41">
        <f t="shared" si="5"/>
        <v>8552</v>
      </c>
      <c r="D46" s="41">
        <f t="shared" si="6"/>
        <v>13</v>
      </c>
      <c r="E46" s="42" t="str">
        <f t="shared" si="2"/>
        <v>VALENCIA</v>
      </c>
      <c r="F46" s="42">
        <f t="shared" si="7"/>
        <v>19920</v>
      </c>
      <c r="G46" s="42">
        <f t="shared" si="8"/>
        <v>15918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MALAGA</v>
      </c>
      <c r="F47" s="42">
        <f t="shared" si="7"/>
        <v>9229</v>
      </c>
      <c r="G47" s="42">
        <f t="shared" si="8"/>
        <v>9271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9003</v>
      </c>
      <c r="G48" s="42">
        <f t="shared" si="8"/>
        <v>10196</v>
      </c>
    </row>
    <row r="49" spans="1:7" x14ac:dyDescent="0.25">
      <c r="A49" s="42" t="str">
        <f t="shared" si="3"/>
        <v>CEUTA</v>
      </c>
      <c r="B49" s="41">
        <f t="shared" si="4"/>
        <v>205896</v>
      </c>
      <c r="C49" s="41">
        <f t="shared" si="5"/>
        <v>140140</v>
      </c>
      <c r="D49" s="41">
        <f t="shared" si="6"/>
        <v>3</v>
      </c>
      <c r="E49" s="42" t="str">
        <f t="shared" si="2"/>
        <v>SANTANDER</v>
      </c>
      <c r="F49" s="42">
        <f t="shared" si="7"/>
        <v>8749</v>
      </c>
      <c r="G49" s="42">
        <f t="shared" si="8"/>
        <v>7722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7555</v>
      </c>
      <c r="G50" s="42">
        <f t="shared" si="8"/>
        <v>8552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20</v>
      </c>
      <c r="D51" s="41">
        <f t="shared" si="6"/>
        <v>28</v>
      </c>
      <c r="E51" s="42" t="str">
        <f t="shared" si="2"/>
        <v>BAHIA DE CADIZ</v>
      </c>
      <c r="F51" s="42">
        <f t="shared" si="7"/>
        <v>4606</v>
      </c>
      <c r="G51" s="42">
        <f t="shared" si="8"/>
        <v>4266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61591</v>
      </c>
      <c r="C53" s="41">
        <f t="shared" si="5"/>
        <v>28180</v>
      </c>
      <c r="D53" s="41">
        <f t="shared" si="6"/>
        <v>5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9229</v>
      </c>
      <c r="C54" s="41">
        <f t="shared" si="5"/>
        <v>9271</v>
      </c>
      <c r="D54" s="41">
        <f t="shared" si="6"/>
        <v>10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20273</v>
      </c>
      <c r="C56" s="41">
        <f t="shared" si="5"/>
        <v>19304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210340</v>
      </c>
      <c r="C59" s="41">
        <f t="shared" si="5"/>
        <v>200570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8749</v>
      </c>
      <c r="C60" s="41">
        <f t="shared" si="5"/>
        <v>7722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1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19920</v>
      </c>
      <c r="C63" s="41">
        <f t="shared" si="5"/>
        <v>15918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125</v>
      </c>
      <c r="C7" s="9">
        <v>117</v>
      </c>
      <c r="D7" s="9">
        <v>483</v>
      </c>
      <c r="E7" s="9">
        <v>458</v>
      </c>
      <c r="F7" s="10">
        <f>((E7*100)/D7)-100</f>
        <v>-5.1759834368530022</v>
      </c>
      <c r="G7" s="1"/>
      <c r="H7" s="1"/>
      <c r="I7" s="1"/>
    </row>
    <row r="8" spans="1:12" x14ac:dyDescent="0.25">
      <c r="A8" s="11" t="s">
        <v>42</v>
      </c>
      <c r="B8" s="12">
        <v>89</v>
      </c>
      <c r="C8" s="12">
        <v>101</v>
      </c>
      <c r="D8" s="12">
        <v>414</v>
      </c>
      <c r="E8" s="12">
        <v>347</v>
      </c>
      <c r="F8" s="13">
        <f t="shared" ref="F8:F35" si="0">((E8*100)/D8)-100</f>
        <v>-16.183574879227052</v>
      </c>
      <c r="G8" s="1"/>
      <c r="H8" s="1"/>
      <c r="I8" s="1"/>
    </row>
    <row r="9" spans="1:12" x14ac:dyDescent="0.25">
      <c r="A9" s="8" t="s">
        <v>43</v>
      </c>
      <c r="B9" s="9">
        <v>146</v>
      </c>
      <c r="C9" s="9">
        <v>152</v>
      </c>
      <c r="D9" s="9">
        <v>599</v>
      </c>
      <c r="E9" s="9">
        <v>632</v>
      </c>
      <c r="F9" s="10">
        <f t="shared" si="0"/>
        <v>5.5091819699499212</v>
      </c>
      <c r="G9" s="1"/>
      <c r="H9" s="1"/>
      <c r="I9" s="1"/>
    </row>
    <row r="10" spans="1:12" x14ac:dyDescent="0.25">
      <c r="A10" s="11" t="s">
        <v>44</v>
      </c>
      <c r="B10" s="12">
        <v>83</v>
      </c>
      <c r="C10" s="12">
        <v>76</v>
      </c>
      <c r="D10" s="12">
        <v>325</v>
      </c>
      <c r="E10" s="12">
        <v>306</v>
      </c>
      <c r="F10" s="13">
        <f t="shared" si="0"/>
        <v>-5.8461538461538396</v>
      </c>
      <c r="G10" s="1"/>
      <c r="H10" s="1"/>
      <c r="I10" s="1"/>
    </row>
    <row r="11" spans="1:12" x14ac:dyDescent="0.25">
      <c r="A11" s="8" t="s">
        <v>45</v>
      </c>
      <c r="B11" s="9">
        <v>1963</v>
      </c>
      <c r="C11" s="9">
        <v>1836</v>
      </c>
      <c r="D11" s="9">
        <v>7725</v>
      </c>
      <c r="E11" s="9">
        <v>7542</v>
      </c>
      <c r="F11" s="10">
        <f t="shared" si="0"/>
        <v>-2.3689320388349557</v>
      </c>
      <c r="G11" s="1"/>
      <c r="H11" s="1"/>
      <c r="I11" s="1"/>
    </row>
    <row r="12" spans="1:12" x14ac:dyDescent="0.25">
      <c r="A12" s="11" t="s">
        <v>46</v>
      </c>
      <c r="B12" s="12">
        <v>170</v>
      </c>
      <c r="C12" s="12">
        <v>177</v>
      </c>
      <c r="D12" s="12">
        <v>545</v>
      </c>
      <c r="E12" s="12">
        <v>628</v>
      </c>
      <c r="F12" s="13">
        <f t="shared" si="0"/>
        <v>15.22935779816514</v>
      </c>
      <c r="G12" s="1"/>
      <c r="H12" s="1"/>
      <c r="I12" s="1"/>
    </row>
    <row r="13" spans="1:12" x14ac:dyDescent="0.25">
      <c r="A13" s="8" t="s">
        <v>47</v>
      </c>
      <c r="B13" s="9">
        <v>1014</v>
      </c>
      <c r="C13" s="9">
        <v>916</v>
      </c>
      <c r="D13" s="9">
        <v>3089</v>
      </c>
      <c r="E13" s="9">
        <v>3057</v>
      </c>
      <c r="F13" s="10">
        <f t="shared" si="0"/>
        <v>-1.035933959210098</v>
      </c>
      <c r="G13" s="1"/>
      <c r="H13" s="1"/>
      <c r="I13" s="1"/>
    </row>
    <row r="14" spans="1:12" x14ac:dyDescent="0.25">
      <c r="A14" s="11" t="s">
        <v>48</v>
      </c>
      <c r="B14" s="12">
        <v>843</v>
      </c>
      <c r="C14" s="12">
        <v>832</v>
      </c>
      <c r="D14" s="12">
        <v>2871</v>
      </c>
      <c r="E14" s="12">
        <v>2979</v>
      </c>
      <c r="F14" s="13">
        <f t="shared" si="0"/>
        <v>3.761755485893417</v>
      </c>
      <c r="G14" s="1"/>
      <c r="H14" s="1"/>
      <c r="I14" s="1"/>
    </row>
    <row r="15" spans="1:12" x14ac:dyDescent="0.25">
      <c r="A15" s="8" t="s">
        <v>49</v>
      </c>
      <c r="B15" s="9">
        <v>299</v>
      </c>
      <c r="C15" s="9">
        <v>341</v>
      </c>
      <c r="D15" s="9">
        <v>1098</v>
      </c>
      <c r="E15" s="9">
        <v>1218</v>
      </c>
      <c r="F15" s="10">
        <f t="shared" si="0"/>
        <v>10.928961748633881</v>
      </c>
      <c r="G15" s="1"/>
      <c r="H15" s="1"/>
      <c r="I15" s="1"/>
    </row>
    <row r="16" spans="1:12" x14ac:dyDescent="0.25">
      <c r="A16" s="11" t="s">
        <v>50</v>
      </c>
      <c r="B16" s="12">
        <v>126</v>
      </c>
      <c r="C16" s="12">
        <v>111</v>
      </c>
      <c r="D16" s="12">
        <v>475</v>
      </c>
      <c r="E16" s="12">
        <v>467</v>
      </c>
      <c r="F16" s="13">
        <f t="shared" si="0"/>
        <v>-1.6842105263157947</v>
      </c>
      <c r="G16" s="1"/>
      <c r="H16" s="1"/>
      <c r="I16" s="1"/>
    </row>
    <row r="17" spans="1:9" x14ac:dyDescent="0.25">
      <c r="A17" s="8" t="s">
        <v>51</v>
      </c>
      <c r="B17" s="9">
        <v>121</v>
      </c>
      <c r="C17" s="9">
        <v>135</v>
      </c>
      <c r="D17" s="9">
        <v>488</v>
      </c>
      <c r="E17" s="9">
        <v>486</v>
      </c>
      <c r="F17" s="10">
        <f t="shared" si="0"/>
        <v>-0.40983606557377072</v>
      </c>
      <c r="G17" s="1"/>
      <c r="H17" s="1"/>
      <c r="I17" s="1"/>
    </row>
    <row r="18" spans="1:9" x14ac:dyDescent="0.25">
      <c r="A18" s="11" t="s">
        <v>52</v>
      </c>
      <c r="B18" s="12">
        <v>1112</v>
      </c>
      <c r="C18" s="12">
        <v>1046</v>
      </c>
      <c r="D18" s="12">
        <v>4237</v>
      </c>
      <c r="E18" s="12">
        <v>4062</v>
      </c>
      <c r="F18" s="13">
        <f t="shared" si="0"/>
        <v>-4.1302808590984199</v>
      </c>
      <c r="G18" s="1"/>
      <c r="H18" s="1"/>
      <c r="I18" s="1"/>
    </row>
    <row r="19" spans="1:9" x14ac:dyDescent="0.25">
      <c r="A19" s="8" t="s">
        <v>53</v>
      </c>
      <c r="B19" s="9">
        <v>110</v>
      </c>
      <c r="C19" s="9">
        <v>122</v>
      </c>
      <c r="D19" s="9">
        <v>405</v>
      </c>
      <c r="E19" s="9">
        <v>404</v>
      </c>
      <c r="F19" s="10">
        <f t="shared" si="0"/>
        <v>-0.24691358024691112</v>
      </c>
      <c r="G19" s="1"/>
      <c r="H19" s="1"/>
      <c r="I19" s="1"/>
    </row>
    <row r="20" spans="1:9" x14ac:dyDescent="0.25">
      <c r="A20" s="11" t="s">
        <v>54</v>
      </c>
      <c r="B20" s="12">
        <v>93</v>
      </c>
      <c r="C20" s="12">
        <v>107</v>
      </c>
      <c r="D20" s="12">
        <v>353</v>
      </c>
      <c r="E20" s="12">
        <v>408</v>
      </c>
      <c r="F20" s="13">
        <f t="shared" si="0"/>
        <v>15.580736543909353</v>
      </c>
      <c r="G20" s="1"/>
      <c r="H20" s="1"/>
      <c r="I20" s="1"/>
    </row>
    <row r="21" spans="1:9" x14ac:dyDescent="0.25">
      <c r="A21" s="8" t="s">
        <v>55</v>
      </c>
      <c r="B21" s="9">
        <v>128</v>
      </c>
      <c r="C21" s="9">
        <v>247</v>
      </c>
      <c r="D21" s="9">
        <v>482</v>
      </c>
      <c r="E21" s="9">
        <v>615</v>
      </c>
      <c r="F21" s="10">
        <f t="shared" si="0"/>
        <v>27.593360995850617</v>
      </c>
      <c r="G21" s="1"/>
      <c r="H21" s="1"/>
      <c r="I21" s="1"/>
    </row>
    <row r="22" spans="1:9" x14ac:dyDescent="0.25">
      <c r="A22" s="11" t="s">
        <v>56</v>
      </c>
      <c r="B22" s="12">
        <v>861</v>
      </c>
      <c r="C22" s="12">
        <v>947</v>
      </c>
      <c r="D22" s="12">
        <v>3523</v>
      </c>
      <c r="E22" s="12">
        <v>3737</v>
      </c>
      <c r="F22" s="13">
        <f t="shared" si="0"/>
        <v>6.0743684359920564</v>
      </c>
      <c r="G22" s="1"/>
      <c r="H22" s="1"/>
      <c r="I22" s="1"/>
    </row>
    <row r="23" spans="1:9" x14ac:dyDescent="0.25">
      <c r="A23" s="8" t="s">
        <v>57</v>
      </c>
      <c r="B23" s="9">
        <v>154</v>
      </c>
      <c r="C23" s="9">
        <v>144</v>
      </c>
      <c r="D23" s="9">
        <v>516</v>
      </c>
      <c r="E23" s="9">
        <v>530</v>
      </c>
      <c r="F23" s="10">
        <f t="shared" si="0"/>
        <v>2.7131782945736376</v>
      </c>
      <c r="G23" s="1"/>
      <c r="H23" s="1"/>
      <c r="I23" s="1"/>
    </row>
    <row r="24" spans="1:9" x14ac:dyDescent="0.25">
      <c r="A24" s="11" t="s">
        <v>58</v>
      </c>
      <c r="B24" s="12">
        <v>79</v>
      </c>
      <c r="C24" s="12">
        <v>97</v>
      </c>
      <c r="D24" s="12">
        <v>303</v>
      </c>
      <c r="E24" s="12">
        <v>347</v>
      </c>
      <c r="F24" s="13">
        <f t="shared" si="0"/>
        <v>14.521452145214525</v>
      </c>
      <c r="G24" s="1"/>
      <c r="H24" s="1"/>
      <c r="I24" s="1"/>
    </row>
    <row r="25" spans="1:9" x14ac:dyDescent="0.25">
      <c r="A25" s="8" t="s">
        <v>59</v>
      </c>
      <c r="B25" s="9">
        <v>99</v>
      </c>
      <c r="C25" s="9">
        <v>87</v>
      </c>
      <c r="D25" s="9">
        <v>360</v>
      </c>
      <c r="E25" s="9">
        <v>343</v>
      </c>
      <c r="F25" s="10">
        <f t="shared" si="0"/>
        <v>-4.7222222222222285</v>
      </c>
      <c r="G25" s="1"/>
      <c r="H25" s="1"/>
      <c r="I25" s="1"/>
    </row>
    <row r="26" spans="1:9" x14ac:dyDescent="0.25">
      <c r="A26" s="11" t="s">
        <v>60</v>
      </c>
      <c r="B26" s="12">
        <v>40</v>
      </c>
      <c r="C26" s="12">
        <v>38</v>
      </c>
      <c r="D26" s="12">
        <v>137</v>
      </c>
      <c r="E26" s="12">
        <v>138</v>
      </c>
      <c r="F26" s="13">
        <f t="shared" si="0"/>
        <v>0.72992700729926696</v>
      </c>
      <c r="G26" s="1"/>
      <c r="H26" s="1"/>
      <c r="I26" s="1"/>
    </row>
    <row r="27" spans="1:9" x14ac:dyDescent="0.25">
      <c r="A27" s="8" t="s">
        <v>61</v>
      </c>
      <c r="B27" s="9">
        <v>115</v>
      </c>
      <c r="C27" s="9">
        <v>133</v>
      </c>
      <c r="D27" s="9">
        <v>444</v>
      </c>
      <c r="E27" s="9">
        <v>450</v>
      </c>
      <c r="F27" s="10">
        <f t="shared" si="0"/>
        <v>1.3513513513513544</v>
      </c>
      <c r="G27" s="1"/>
      <c r="H27" s="1"/>
      <c r="I27" s="1"/>
    </row>
    <row r="28" spans="1:9" x14ac:dyDescent="0.25">
      <c r="A28" s="11" t="s">
        <v>62</v>
      </c>
      <c r="B28" s="12">
        <v>1488</v>
      </c>
      <c r="C28" s="12">
        <v>1489</v>
      </c>
      <c r="D28" s="12">
        <v>5850</v>
      </c>
      <c r="E28" s="12">
        <v>6000</v>
      </c>
      <c r="F28" s="13">
        <f t="shared" si="0"/>
        <v>2.5641025641025692</v>
      </c>
      <c r="G28" s="1"/>
      <c r="H28" s="1"/>
      <c r="I28" s="1"/>
    </row>
    <row r="29" spans="1:9" x14ac:dyDescent="0.25">
      <c r="A29" s="8" t="s">
        <v>63</v>
      </c>
      <c r="B29" s="9">
        <v>121</v>
      </c>
      <c r="C29" s="9">
        <v>125</v>
      </c>
      <c r="D29" s="9">
        <v>489</v>
      </c>
      <c r="E29" s="9">
        <v>460</v>
      </c>
      <c r="F29" s="10">
        <f t="shared" si="0"/>
        <v>-5.9304703476482672</v>
      </c>
      <c r="G29" s="1"/>
      <c r="H29" s="1"/>
      <c r="I29" s="1"/>
    </row>
    <row r="30" spans="1:9" x14ac:dyDescent="0.25">
      <c r="A30" s="11" t="s">
        <v>64</v>
      </c>
      <c r="B30" s="12">
        <v>113</v>
      </c>
      <c r="C30" s="12">
        <v>111</v>
      </c>
      <c r="D30" s="12">
        <v>444</v>
      </c>
      <c r="E30" s="12">
        <v>419</v>
      </c>
      <c r="F30" s="13">
        <f t="shared" si="0"/>
        <v>-5.630630630630634</v>
      </c>
      <c r="G30" s="1"/>
      <c r="H30" s="1"/>
      <c r="I30" s="1"/>
    </row>
    <row r="31" spans="1:9" x14ac:dyDescent="0.25">
      <c r="A31" s="8" t="s">
        <v>65</v>
      </c>
      <c r="B31" s="9">
        <v>226</v>
      </c>
      <c r="C31" s="9">
        <v>221</v>
      </c>
      <c r="D31" s="9">
        <v>916</v>
      </c>
      <c r="E31" s="9">
        <v>879</v>
      </c>
      <c r="F31" s="10">
        <f t="shared" si="0"/>
        <v>-4.039301310043669</v>
      </c>
      <c r="G31" s="1"/>
      <c r="H31" s="1"/>
      <c r="I31" s="1"/>
    </row>
    <row r="32" spans="1:9" x14ac:dyDescent="0.25">
      <c r="A32" s="11" t="s">
        <v>66</v>
      </c>
      <c r="B32" s="12">
        <v>628</v>
      </c>
      <c r="C32" s="12">
        <v>609</v>
      </c>
      <c r="D32" s="12">
        <v>2257</v>
      </c>
      <c r="E32" s="12">
        <v>2299</v>
      </c>
      <c r="F32" s="13">
        <f t="shared" si="0"/>
        <v>1.8608772707133312</v>
      </c>
      <c r="G32" s="1"/>
      <c r="H32" s="1"/>
      <c r="I32" s="1"/>
    </row>
    <row r="33" spans="1:9" x14ac:dyDescent="0.25">
      <c r="A33" s="8" t="s">
        <v>67</v>
      </c>
      <c r="B33" s="9">
        <v>210</v>
      </c>
      <c r="C33" s="9">
        <v>237</v>
      </c>
      <c r="D33" s="9">
        <v>832</v>
      </c>
      <c r="E33" s="9">
        <v>856</v>
      </c>
      <c r="F33" s="10">
        <f t="shared" si="0"/>
        <v>2.8846153846153868</v>
      </c>
      <c r="G33" s="1"/>
      <c r="H33" s="1"/>
      <c r="I33" s="1"/>
    </row>
    <row r="34" spans="1:9" x14ac:dyDescent="0.25">
      <c r="A34" s="11" t="s">
        <v>68</v>
      </c>
      <c r="B34" s="12">
        <v>31</v>
      </c>
      <c r="C34" s="12">
        <v>26</v>
      </c>
      <c r="D34" s="12">
        <v>101</v>
      </c>
      <c r="E34" s="12">
        <v>92</v>
      </c>
      <c r="F34" s="13">
        <f t="shared" si="0"/>
        <v>-8.9108910891089153</v>
      </c>
      <c r="G34" s="1"/>
      <c r="H34" s="1"/>
      <c r="I34" s="1"/>
    </row>
    <row r="35" spans="1:9" x14ac:dyDescent="0.25">
      <c r="A35" s="14" t="s">
        <v>69</v>
      </c>
      <c r="B35" s="15">
        <f>SUM(B7:B34)</f>
        <v>10587</v>
      </c>
      <c r="C35" s="15">
        <f t="shared" ref="C35:E35" si="1">SUM(C7:C34)</f>
        <v>10580</v>
      </c>
      <c r="D35" s="15">
        <f t="shared" si="1"/>
        <v>39761</v>
      </c>
      <c r="E35" s="15">
        <f t="shared" si="1"/>
        <v>40159</v>
      </c>
      <c r="F35" s="16">
        <f t="shared" si="0"/>
        <v>1.0009808606423434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458</v>
      </c>
      <c r="C38" s="41">
        <f>D7</f>
        <v>483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7542</v>
      </c>
      <c r="G38" s="42">
        <f>LOOKUP(E38,$A$38:$A$65,$C$38:$C$65)</f>
        <v>7725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347</v>
      </c>
      <c r="C39" s="41">
        <f t="shared" ref="C39:C65" si="5">D8</f>
        <v>414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6000</v>
      </c>
      <c r="G39" s="42">
        <f t="shared" ref="G39:G65" si="8">LOOKUP(E39,$A$38:$A$65,$C$38:$C$65)</f>
        <v>5850</v>
      </c>
    </row>
    <row r="40" spans="1:9" x14ac:dyDescent="0.25">
      <c r="A40" s="42" t="str">
        <f t="shared" si="3"/>
        <v>ALMERIA</v>
      </c>
      <c r="B40" s="41">
        <f t="shared" si="4"/>
        <v>632</v>
      </c>
      <c r="C40" s="41">
        <f t="shared" si="5"/>
        <v>599</v>
      </c>
      <c r="D40" s="41">
        <f t="shared" si="6"/>
        <v>11</v>
      </c>
      <c r="E40" s="42" t="str">
        <f t="shared" si="2"/>
        <v>CEUTA</v>
      </c>
      <c r="F40" s="42">
        <f t="shared" si="7"/>
        <v>4062</v>
      </c>
      <c r="G40" s="42">
        <f t="shared" si="8"/>
        <v>4237</v>
      </c>
    </row>
    <row r="41" spans="1:9" x14ac:dyDescent="0.25">
      <c r="A41" s="42" t="str">
        <f t="shared" si="3"/>
        <v>AVILES</v>
      </c>
      <c r="B41" s="41">
        <f t="shared" si="4"/>
        <v>306</v>
      </c>
      <c r="C41" s="41">
        <f t="shared" si="5"/>
        <v>325</v>
      </c>
      <c r="D41" s="41">
        <f t="shared" si="6"/>
        <v>26</v>
      </c>
      <c r="E41" s="42" t="str">
        <f t="shared" si="2"/>
        <v>LAS PALMAS</v>
      </c>
      <c r="F41" s="42">
        <f t="shared" si="7"/>
        <v>3737</v>
      </c>
      <c r="G41" s="42">
        <f t="shared" si="8"/>
        <v>3523</v>
      </c>
    </row>
    <row r="42" spans="1:9" x14ac:dyDescent="0.25">
      <c r="A42" s="42" t="str">
        <f t="shared" si="3"/>
        <v>BAHIA DE ALGECIRAS</v>
      </c>
      <c r="B42" s="41">
        <f t="shared" si="4"/>
        <v>7542</v>
      </c>
      <c r="C42" s="41">
        <f t="shared" si="5"/>
        <v>7725</v>
      </c>
      <c r="D42" s="41">
        <f t="shared" si="6"/>
        <v>1</v>
      </c>
      <c r="E42" s="42" t="str">
        <f t="shared" si="2"/>
        <v>BALEARES</v>
      </c>
      <c r="F42" s="42">
        <f t="shared" si="7"/>
        <v>3057</v>
      </c>
      <c r="G42" s="42">
        <f t="shared" si="8"/>
        <v>3089</v>
      </c>
    </row>
    <row r="43" spans="1:9" x14ac:dyDescent="0.25">
      <c r="A43" s="42" t="str">
        <f t="shared" si="3"/>
        <v>BAHIA DE CADIZ</v>
      </c>
      <c r="B43" s="41">
        <f t="shared" si="4"/>
        <v>628</v>
      </c>
      <c r="C43" s="41">
        <f t="shared" si="5"/>
        <v>545</v>
      </c>
      <c r="D43" s="41">
        <f t="shared" si="6"/>
        <v>12</v>
      </c>
      <c r="E43" s="42" t="str">
        <f t="shared" si="2"/>
        <v>BARCELONA</v>
      </c>
      <c r="F43" s="42">
        <f t="shared" si="7"/>
        <v>2979</v>
      </c>
      <c r="G43" s="42">
        <f t="shared" si="8"/>
        <v>2871</v>
      </c>
    </row>
    <row r="44" spans="1:9" x14ac:dyDescent="0.25">
      <c r="A44" s="42" t="str">
        <f t="shared" si="3"/>
        <v>BALEARES</v>
      </c>
      <c r="B44" s="41">
        <f t="shared" si="4"/>
        <v>3057</v>
      </c>
      <c r="C44" s="41">
        <f t="shared" si="5"/>
        <v>3089</v>
      </c>
      <c r="D44" s="41">
        <f t="shared" si="6"/>
        <v>5</v>
      </c>
      <c r="E44" s="42" t="str">
        <f t="shared" si="2"/>
        <v>VALENCIA</v>
      </c>
      <c r="F44" s="42">
        <f t="shared" si="7"/>
        <v>2299</v>
      </c>
      <c r="G44" s="42">
        <f t="shared" si="8"/>
        <v>2257</v>
      </c>
    </row>
    <row r="45" spans="1:9" x14ac:dyDescent="0.25">
      <c r="A45" s="42" t="str">
        <f t="shared" si="3"/>
        <v>BARCELONA</v>
      </c>
      <c r="B45" s="41">
        <f t="shared" si="4"/>
        <v>2979</v>
      </c>
      <c r="C45" s="41">
        <f t="shared" si="5"/>
        <v>2871</v>
      </c>
      <c r="D45" s="41">
        <f t="shared" si="6"/>
        <v>6</v>
      </c>
      <c r="E45" s="42" t="str">
        <f t="shared" si="2"/>
        <v>BILBAO</v>
      </c>
      <c r="F45" s="42">
        <f t="shared" si="7"/>
        <v>1218</v>
      </c>
      <c r="G45" s="42">
        <f t="shared" si="8"/>
        <v>1098</v>
      </c>
    </row>
    <row r="46" spans="1:9" x14ac:dyDescent="0.25">
      <c r="A46" s="42" t="str">
        <f t="shared" si="3"/>
        <v>BILBAO</v>
      </c>
      <c r="B46" s="41">
        <f t="shared" si="4"/>
        <v>1218</v>
      </c>
      <c r="C46" s="41">
        <f t="shared" si="5"/>
        <v>1098</v>
      </c>
      <c r="D46" s="41">
        <f t="shared" si="6"/>
        <v>8</v>
      </c>
      <c r="E46" s="42" t="str">
        <f t="shared" si="2"/>
        <v>TARRAGONA</v>
      </c>
      <c r="F46" s="42">
        <f t="shared" si="7"/>
        <v>879</v>
      </c>
      <c r="G46" s="42">
        <f t="shared" si="8"/>
        <v>916</v>
      </c>
    </row>
    <row r="47" spans="1:9" x14ac:dyDescent="0.25">
      <c r="A47" s="42" t="str">
        <f t="shared" si="3"/>
        <v>CARTAGENA</v>
      </c>
      <c r="B47" s="41">
        <f t="shared" si="4"/>
        <v>467</v>
      </c>
      <c r="C47" s="41">
        <f t="shared" si="5"/>
        <v>475</v>
      </c>
      <c r="D47" s="41">
        <f t="shared" si="6"/>
        <v>16</v>
      </c>
      <c r="E47" s="42" t="str">
        <f t="shared" si="2"/>
        <v>VIGO</v>
      </c>
      <c r="F47" s="42">
        <f t="shared" si="7"/>
        <v>856</v>
      </c>
      <c r="G47" s="42">
        <f t="shared" si="8"/>
        <v>832</v>
      </c>
    </row>
    <row r="48" spans="1:9" x14ac:dyDescent="0.25">
      <c r="A48" s="42" t="str">
        <f t="shared" si="3"/>
        <v>CASTELLON</v>
      </c>
      <c r="B48" s="41">
        <f t="shared" si="4"/>
        <v>486</v>
      </c>
      <c r="C48" s="41">
        <f t="shared" si="5"/>
        <v>488</v>
      </c>
      <c r="D48" s="41">
        <f t="shared" si="6"/>
        <v>15</v>
      </c>
      <c r="E48" s="42" t="str">
        <f t="shared" si="2"/>
        <v>ALMERIA</v>
      </c>
      <c r="F48" s="42">
        <f t="shared" si="7"/>
        <v>632</v>
      </c>
      <c r="G48" s="42">
        <f t="shared" si="8"/>
        <v>599</v>
      </c>
    </row>
    <row r="49" spans="1:7" x14ac:dyDescent="0.25">
      <c r="A49" s="42" t="str">
        <f t="shared" si="3"/>
        <v>CEUTA</v>
      </c>
      <c r="B49" s="41">
        <f t="shared" si="4"/>
        <v>4062</v>
      </c>
      <c r="C49" s="41">
        <f t="shared" si="5"/>
        <v>4237</v>
      </c>
      <c r="D49" s="41">
        <f t="shared" si="6"/>
        <v>3</v>
      </c>
      <c r="E49" s="42" t="str">
        <f t="shared" si="2"/>
        <v>BAHIA DE CADIZ</v>
      </c>
      <c r="F49" s="42">
        <f t="shared" si="7"/>
        <v>628</v>
      </c>
      <c r="G49" s="42">
        <f t="shared" si="8"/>
        <v>545</v>
      </c>
    </row>
    <row r="50" spans="1:7" x14ac:dyDescent="0.25">
      <c r="A50" s="42" t="str">
        <f t="shared" si="3"/>
        <v>FERROL-SAN CIBRAO</v>
      </c>
      <c r="B50" s="41">
        <f t="shared" si="4"/>
        <v>404</v>
      </c>
      <c r="C50" s="41">
        <f t="shared" si="5"/>
        <v>405</v>
      </c>
      <c r="D50" s="41">
        <f t="shared" si="6"/>
        <v>22</v>
      </c>
      <c r="E50" s="42" t="str">
        <f t="shared" si="2"/>
        <v>HUELVA</v>
      </c>
      <c r="F50" s="42">
        <f t="shared" si="7"/>
        <v>615</v>
      </c>
      <c r="G50" s="42">
        <f t="shared" si="8"/>
        <v>482</v>
      </c>
    </row>
    <row r="51" spans="1:7" x14ac:dyDescent="0.25">
      <c r="A51" s="42" t="str">
        <f t="shared" si="3"/>
        <v>GIJON</v>
      </c>
      <c r="B51" s="41">
        <f t="shared" si="4"/>
        <v>408</v>
      </c>
      <c r="C51" s="41">
        <f t="shared" si="5"/>
        <v>353</v>
      </c>
      <c r="D51" s="41">
        <f t="shared" si="6"/>
        <v>21</v>
      </c>
      <c r="E51" s="42" t="str">
        <f t="shared" si="2"/>
        <v>MALAGA</v>
      </c>
      <c r="F51" s="42">
        <f t="shared" si="7"/>
        <v>530</v>
      </c>
      <c r="G51" s="42">
        <f t="shared" si="8"/>
        <v>516</v>
      </c>
    </row>
    <row r="52" spans="1:7" x14ac:dyDescent="0.25">
      <c r="A52" s="42" t="str">
        <f t="shared" si="3"/>
        <v>HUELVA</v>
      </c>
      <c r="B52" s="41">
        <f t="shared" si="4"/>
        <v>615</v>
      </c>
      <c r="C52" s="41">
        <f t="shared" si="5"/>
        <v>482</v>
      </c>
      <c r="D52" s="41">
        <f t="shared" si="6"/>
        <v>13</v>
      </c>
      <c r="E52" s="42" t="str">
        <f t="shared" si="2"/>
        <v>CASTELLON</v>
      </c>
      <c r="F52" s="42">
        <f t="shared" si="7"/>
        <v>486</v>
      </c>
      <c r="G52" s="42">
        <f t="shared" si="8"/>
        <v>488</v>
      </c>
    </row>
    <row r="53" spans="1:7" x14ac:dyDescent="0.25">
      <c r="A53" s="42" t="str">
        <f t="shared" si="3"/>
        <v>LAS PALMAS</v>
      </c>
      <c r="B53" s="41">
        <f t="shared" si="4"/>
        <v>3737</v>
      </c>
      <c r="C53" s="41">
        <f t="shared" si="5"/>
        <v>3523</v>
      </c>
      <c r="D53" s="41">
        <f t="shared" si="6"/>
        <v>4</v>
      </c>
      <c r="E53" s="42" t="str">
        <f t="shared" si="2"/>
        <v>CARTAGENA</v>
      </c>
      <c r="F53" s="42">
        <f t="shared" si="7"/>
        <v>467</v>
      </c>
      <c r="G53" s="42">
        <f t="shared" si="8"/>
        <v>475</v>
      </c>
    </row>
    <row r="54" spans="1:7" x14ac:dyDescent="0.25">
      <c r="A54" s="42" t="str">
        <f t="shared" si="3"/>
        <v>MALAGA</v>
      </c>
      <c r="B54" s="41">
        <f t="shared" si="4"/>
        <v>530</v>
      </c>
      <c r="C54" s="41">
        <f t="shared" si="5"/>
        <v>516</v>
      </c>
      <c r="D54" s="41">
        <f t="shared" si="6"/>
        <v>14</v>
      </c>
      <c r="E54" s="42" t="str">
        <f t="shared" si="2"/>
        <v>SANTANDER</v>
      </c>
      <c r="F54" s="42">
        <f t="shared" si="7"/>
        <v>460</v>
      </c>
      <c r="G54" s="42">
        <f t="shared" si="8"/>
        <v>489</v>
      </c>
    </row>
    <row r="55" spans="1:7" x14ac:dyDescent="0.25">
      <c r="A55" s="42" t="str">
        <f t="shared" si="3"/>
        <v>MARIN Y RIA DE PONTEVEDRA</v>
      </c>
      <c r="B55" s="41">
        <f t="shared" si="4"/>
        <v>347</v>
      </c>
      <c r="C55" s="41">
        <f t="shared" si="5"/>
        <v>303</v>
      </c>
      <c r="D55" s="41">
        <f t="shared" si="6"/>
        <v>24</v>
      </c>
      <c r="E55" s="42" t="str">
        <f t="shared" si="2"/>
        <v>A CORUÑA</v>
      </c>
      <c r="F55" s="42">
        <f t="shared" ref="F55:F65" si="9">LOOKUP(E55,$A$38:$A$65,$B$38:$B$65)</f>
        <v>458</v>
      </c>
      <c r="G55" s="42">
        <f t="shared" si="8"/>
        <v>483</v>
      </c>
    </row>
    <row r="56" spans="1:7" x14ac:dyDescent="0.25">
      <c r="A56" s="42" t="str">
        <f t="shared" si="3"/>
        <v>MELILLA</v>
      </c>
      <c r="B56" s="41">
        <f t="shared" si="4"/>
        <v>343</v>
      </c>
      <c r="C56" s="41">
        <f t="shared" si="5"/>
        <v>360</v>
      </c>
      <c r="D56" s="41">
        <f t="shared" si="6"/>
        <v>25</v>
      </c>
      <c r="E56" s="42" t="str">
        <f t="shared" si="2"/>
        <v>PASAIA</v>
      </c>
      <c r="F56" s="42">
        <f t="shared" si="9"/>
        <v>450</v>
      </c>
      <c r="G56" s="42">
        <f t="shared" si="8"/>
        <v>444</v>
      </c>
    </row>
    <row r="57" spans="1:7" x14ac:dyDescent="0.25">
      <c r="A57" s="42" t="str">
        <f t="shared" si="3"/>
        <v>MOTRIL</v>
      </c>
      <c r="B57" s="41">
        <f t="shared" si="4"/>
        <v>138</v>
      </c>
      <c r="C57" s="41">
        <f t="shared" si="5"/>
        <v>137</v>
      </c>
      <c r="D57" s="41">
        <f t="shared" si="6"/>
        <v>27</v>
      </c>
      <c r="E57" s="42" t="str">
        <f t="shared" si="2"/>
        <v>SEVILLA</v>
      </c>
      <c r="F57" s="42">
        <f t="shared" si="9"/>
        <v>419</v>
      </c>
      <c r="G57" s="42">
        <f t="shared" si="8"/>
        <v>444</v>
      </c>
    </row>
    <row r="58" spans="1:7" x14ac:dyDescent="0.25">
      <c r="A58" s="42" t="str">
        <f t="shared" si="3"/>
        <v>PASAIA</v>
      </c>
      <c r="B58" s="41">
        <f t="shared" si="4"/>
        <v>450</v>
      </c>
      <c r="C58" s="41">
        <f t="shared" si="5"/>
        <v>444</v>
      </c>
      <c r="D58" s="41">
        <f t="shared" si="6"/>
        <v>19</v>
      </c>
      <c r="E58" s="42" t="str">
        <f t="shared" si="2"/>
        <v>GIJON</v>
      </c>
      <c r="F58" s="42">
        <f t="shared" si="9"/>
        <v>408</v>
      </c>
      <c r="G58" s="42">
        <f t="shared" si="8"/>
        <v>353</v>
      </c>
    </row>
    <row r="59" spans="1:7" x14ac:dyDescent="0.25">
      <c r="A59" s="42" t="str">
        <f t="shared" si="3"/>
        <v>SANTA CRUZ DE TENERIFE</v>
      </c>
      <c r="B59" s="41">
        <f t="shared" si="4"/>
        <v>6000</v>
      </c>
      <c r="C59" s="41">
        <f t="shared" si="5"/>
        <v>5850</v>
      </c>
      <c r="D59" s="41">
        <f t="shared" si="6"/>
        <v>2</v>
      </c>
      <c r="E59" s="42" t="str">
        <f t="shared" si="2"/>
        <v>FERROL-SAN CIBRAO</v>
      </c>
      <c r="F59" s="42">
        <f t="shared" si="9"/>
        <v>404</v>
      </c>
      <c r="G59" s="42">
        <f t="shared" si="8"/>
        <v>405</v>
      </c>
    </row>
    <row r="60" spans="1:7" x14ac:dyDescent="0.25">
      <c r="A60" s="42" t="str">
        <f t="shared" si="3"/>
        <v>SANTANDER</v>
      </c>
      <c r="B60" s="41">
        <f t="shared" si="4"/>
        <v>460</v>
      </c>
      <c r="C60" s="41">
        <f t="shared" si="5"/>
        <v>489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419</v>
      </c>
      <c r="C61" s="41">
        <f t="shared" si="5"/>
        <v>444</v>
      </c>
      <c r="D61" s="41">
        <f t="shared" si="6"/>
        <v>20</v>
      </c>
      <c r="E61" s="42" t="str">
        <f t="shared" si="2"/>
        <v>ALICANTE</v>
      </c>
      <c r="F61" s="42">
        <f t="shared" si="9"/>
        <v>347</v>
      </c>
      <c r="G61" s="42">
        <f t="shared" si="8"/>
        <v>414</v>
      </c>
    </row>
    <row r="62" spans="1:7" x14ac:dyDescent="0.25">
      <c r="A62" s="42" t="str">
        <f t="shared" si="3"/>
        <v>TARRAGONA</v>
      </c>
      <c r="B62" s="41">
        <f t="shared" si="4"/>
        <v>879</v>
      </c>
      <c r="C62" s="41">
        <f t="shared" si="5"/>
        <v>916</v>
      </c>
      <c r="D62" s="41">
        <f t="shared" si="6"/>
        <v>9</v>
      </c>
      <c r="E62" s="42" t="str">
        <f t="shared" si="2"/>
        <v>MELILLA</v>
      </c>
      <c r="F62" s="42">
        <f t="shared" si="9"/>
        <v>343</v>
      </c>
      <c r="G62" s="42">
        <f t="shared" si="8"/>
        <v>360</v>
      </c>
    </row>
    <row r="63" spans="1:7" x14ac:dyDescent="0.25">
      <c r="A63" s="42" t="str">
        <f t="shared" si="3"/>
        <v>VALENCIA</v>
      </c>
      <c r="B63" s="41">
        <f t="shared" si="4"/>
        <v>2299</v>
      </c>
      <c r="C63" s="41">
        <f t="shared" si="5"/>
        <v>2257</v>
      </c>
      <c r="D63" s="41">
        <f t="shared" si="6"/>
        <v>7</v>
      </c>
      <c r="E63" s="42" t="str">
        <f t="shared" si="2"/>
        <v>AVILES</v>
      </c>
      <c r="F63" s="42">
        <f t="shared" si="9"/>
        <v>306</v>
      </c>
      <c r="G63" s="42">
        <f t="shared" si="8"/>
        <v>325</v>
      </c>
    </row>
    <row r="64" spans="1:7" x14ac:dyDescent="0.25">
      <c r="A64" s="42" t="str">
        <f t="shared" si="3"/>
        <v>VIGO</v>
      </c>
      <c r="B64" s="41">
        <f t="shared" si="4"/>
        <v>856</v>
      </c>
      <c r="C64" s="41">
        <f t="shared" si="5"/>
        <v>832</v>
      </c>
      <c r="D64" s="41">
        <f t="shared" si="6"/>
        <v>10</v>
      </c>
      <c r="E64" s="42" t="str">
        <f t="shared" si="2"/>
        <v>MOTRIL</v>
      </c>
      <c r="F64" s="42">
        <f t="shared" si="9"/>
        <v>138</v>
      </c>
      <c r="G64" s="42">
        <f t="shared" si="8"/>
        <v>137</v>
      </c>
    </row>
    <row r="65" spans="1:7" x14ac:dyDescent="0.25">
      <c r="A65" s="42" t="str">
        <f t="shared" si="3"/>
        <v>VILAGARCIA</v>
      </c>
      <c r="B65" s="41">
        <f t="shared" si="4"/>
        <v>92</v>
      </c>
      <c r="C65" s="41">
        <f t="shared" si="5"/>
        <v>101</v>
      </c>
      <c r="D65" s="41">
        <f t="shared" si="6"/>
        <v>28</v>
      </c>
      <c r="E65" s="42" t="str">
        <f t="shared" si="2"/>
        <v>VILAGARCIA</v>
      </c>
      <c r="F65" s="42">
        <f t="shared" si="9"/>
        <v>92</v>
      </c>
      <c r="G65" s="42">
        <f t="shared" si="8"/>
        <v>101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77" t="s">
        <v>70</v>
      </c>
      <c r="B5" s="75" t="str">
        <f>'Resumen general'!D6</f>
        <v>Mes Abril</v>
      </c>
      <c r="C5" s="76"/>
      <c r="D5" s="75" t="str">
        <f>'Resumen general'!F6</f>
        <v>Acumulado desde Enero</v>
      </c>
      <c r="E5" s="76"/>
      <c r="F5" s="76"/>
      <c r="L5" s="39">
        <f>'Resumen general'!I4</f>
        <v>39609</v>
      </c>
    </row>
    <row r="6" spans="1:12" x14ac:dyDescent="0.25">
      <c r="A6" s="7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955393</v>
      </c>
      <c r="C7" s="9">
        <v>1270826</v>
      </c>
      <c r="D7" s="9">
        <v>3572803</v>
      </c>
      <c r="E7" s="9">
        <v>4539138</v>
      </c>
      <c r="F7" s="10">
        <f>((E7*100)/D7)-100</f>
        <v>27.046971243586611</v>
      </c>
      <c r="G7" s="1"/>
      <c r="H7" s="1"/>
      <c r="I7" s="1"/>
    </row>
    <row r="8" spans="1:12" x14ac:dyDescent="0.25">
      <c r="A8" s="11" t="s">
        <v>42</v>
      </c>
      <c r="B8" s="12">
        <v>790294</v>
      </c>
      <c r="C8" s="12">
        <v>1553355</v>
      </c>
      <c r="D8" s="12">
        <v>3666572</v>
      </c>
      <c r="E8" s="12">
        <v>4251493</v>
      </c>
      <c r="F8" s="13">
        <f t="shared" ref="F8:F35" si="0">((E8*100)/D8)-100</f>
        <v>15.952802781453627</v>
      </c>
      <c r="G8" s="1"/>
      <c r="H8" s="1"/>
      <c r="I8" s="1"/>
    </row>
    <row r="9" spans="1:12" x14ac:dyDescent="0.25">
      <c r="A9" s="8" t="s">
        <v>43</v>
      </c>
      <c r="B9" s="9">
        <v>1809228</v>
      </c>
      <c r="C9" s="9">
        <v>2072608</v>
      </c>
      <c r="D9" s="9">
        <v>7619895</v>
      </c>
      <c r="E9" s="9">
        <v>8382024</v>
      </c>
      <c r="F9" s="10">
        <f t="shared" si="0"/>
        <v>10.00183073388807</v>
      </c>
      <c r="G9" s="1"/>
      <c r="H9" s="1"/>
      <c r="I9" s="1"/>
    </row>
    <row r="10" spans="1:12" x14ac:dyDescent="0.25">
      <c r="A10" s="11" t="s">
        <v>44</v>
      </c>
      <c r="B10" s="12">
        <v>462655</v>
      </c>
      <c r="C10" s="12">
        <v>372928</v>
      </c>
      <c r="D10" s="12">
        <v>1711827</v>
      </c>
      <c r="E10" s="12">
        <v>1583442</v>
      </c>
      <c r="F10" s="13">
        <f t="shared" si="0"/>
        <v>-7.4998817053358806</v>
      </c>
      <c r="G10" s="1"/>
      <c r="H10" s="1"/>
      <c r="I10" s="1"/>
    </row>
    <row r="11" spans="1:12" x14ac:dyDescent="0.25">
      <c r="A11" s="8" t="s">
        <v>45</v>
      </c>
      <c r="B11" s="9">
        <v>20017818</v>
      </c>
      <c r="C11" s="9">
        <v>20554819</v>
      </c>
      <c r="D11" s="9">
        <v>78764989</v>
      </c>
      <c r="E11" s="9">
        <v>83205436</v>
      </c>
      <c r="F11" s="10">
        <f t="shared" si="0"/>
        <v>5.6375898179837236</v>
      </c>
      <c r="G11" s="1"/>
      <c r="H11" s="1"/>
      <c r="I11" s="1"/>
    </row>
    <row r="12" spans="1:12" x14ac:dyDescent="0.25">
      <c r="A12" s="11" t="s">
        <v>46</v>
      </c>
      <c r="B12" s="12">
        <v>2219055</v>
      </c>
      <c r="C12" s="12">
        <v>2710584</v>
      </c>
      <c r="D12" s="12">
        <v>6385339</v>
      </c>
      <c r="E12" s="12">
        <v>7284954</v>
      </c>
      <c r="F12" s="13">
        <f t="shared" si="0"/>
        <v>14.088758639126283</v>
      </c>
      <c r="G12" s="1"/>
      <c r="H12" s="1"/>
      <c r="I12" s="1"/>
    </row>
    <row r="13" spans="1:12" x14ac:dyDescent="0.25">
      <c r="A13" s="8" t="s">
        <v>47</v>
      </c>
      <c r="B13" s="9">
        <v>11754000</v>
      </c>
      <c r="C13" s="9">
        <v>11707355</v>
      </c>
      <c r="D13" s="9">
        <v>34879884</v>
      </c>
      <c r="E13" s="9">
        <v>38129410</v>
      </c>
      <c r="F13" s="10">
        <f t="shared" si="0"/>
        <v>9.3163325887207691</v>
      </c>
      <c r="G13" s="1"/>
      <c r="H13" s="1"/>
      <c r="I13" s="1"/>
    </row>
    <row r="14" spans="1:12" x14ac:dyDescent="0.25">
      <c r="A14" s="11" t="s">
        <v>48</v>
      </c>
      <c r="B14" s="12">
        <v>19124132</v>
      </c>
      <c r="C14" s="12">
        <v>21345692</v>
      </c>
      <c r="D14" s="12">
        <v>64298186</v>
      </c>
      <c r="E14" s="12">
        <v>73144873</v>
      </c>
      <c r="F14" s="13">
        <f t="shared" si="0"/>
        <v>13.758843834256851</v>
      </c>
      <c r="G14" s="1"/>
      <c r="H14" s="1"/>
      <c r="I14" s="1"/>
    </row>
    <row r="15" spans="1:12" x14ac:dyDescent="0.25">
      <c r="A15" s="8" t="s">
        <v>49</v>
      </c>
      <c r="B15" s="9">
        <v>3928405</v>
      </c>
      <c r="C15" s="9">
        <v>4343260</v>
      </c>
      <c r="D15" s="9">
        <v>14949143</v>
      </c>
      <c r="E15" s="9">
        <v>15759302</v>
      </c>
      <c r="F15" s="10">
        <f t="shared" si="0"/>
        <v>5.4194344117251347</v>
      </c>
      <c r="G15" s="1"/>
      <c r="H15" s="1"/>
      <c r="I15" s="1"/>
    </row>
    <row r="16" spans="1:12" x14ac:dyDescent="0.25">
      <c r="A16" s="11" t="s">
        <v>50</v>
      </c>
      <c r="B16" s="12">
        <v>1879868</v>
      </c>
      <c r="C16" s="12">
        <v>2040476</v>
      </c>
      <c r="D16" s="12">
        <v>8113799</v>
      </c>
      <c r="E16" s="12">
        <v>9636468</v>
      </c>
      <c r="F16" s="13">
        <f t="shared" si="0"/>
        <v>18.766412626193969</v>
      </c>
      <c r="G16" s="1"/>
      <c r="H16" s="1"/>
      <c r="I16" s="1"/>
    </row>
    <row r="17" spans="1:9" x14ac:dyDescent="0.25">
      <c r="A17" s="8" t="s">
        <v>51</v>
      </c>
      <c r="B17" s="9">
        <v>1056374</v>
      </c>
      <c r="C17" s="9">
        <v>1419183</v>
      </c>
      <c r="D17" s="9">
        <v>4595629</v>
      </c>
      <c r="E17" s="9">
        <v>4925521</v>
      </c>
      <c r="F17" s="10">
        <f t="shared" si="0"/>
        <v>7.1783862448426561</v>
      </c>
      <c r="G17" s="1"/>
      <c r="H17" s="1"/>
      <c r="I17" s="1"/>
    </row>
    <row r="18" spans="1:9" x14ac:dyDescent="0.25">
      <c r="A18" s="11" t="s">
        <v>52</v>
      </c>
      <c r="B18" s="12">
        <v>6257698</v>
      </c>
      <c r="C18" s="12">
        <v>5354777</v>
      </c>
      <c r="D18" s="12">
        <v>22566170</v>
      </c>
      <c r="E18" s="12">
        <v>21506783</v>
      </c>
      <c r="F18" s="13">
        <f t="shared" si="0"/>
        <v>-4.6945804272501732</v>
      </c>
      <c r="G18" s="1"/>
      <c r="H18" s="1"/>
      <c r="I18" s="1"/>
    </row>
    <row r="19" spans="1:9" x14ac:dyDescent="0.25">
      <c r="A19" s="8" t="s">
        <v>53</v>
      </c>
      <c r="B19" s="9">
        <v>1141972</v>
      </c>
      <c r="C19" s="9">
        <v>1261903</v>
      </c>
      <c r="D19" s="9">
        <v>3457649</v>
      </c>
      <c r="E19" s="9">
        <v>4648010</v>
      </c>
      <c r="F19" s="10">
        <f t="shared" si="0"/>
        <v>34.426889484733692</v>
      </c>
      <c r="G19" s="1"/>
      <c r="H19" s="1"/>
      <c r="I19" s="1"/>
    </row>
    <row r="20" spans="1:9" x14ac:dyDescent="0.25">
      <c r="A20" s="11" t="s">
        <v>54</v>
      </c>
      <c r="B20" s="12">
        <v>1348537</v>
      </c>
      <c r="C20" s="12">
        <v>1550308</v>
      </c>
      <c r="D20" s="12">
        <v>4424977</v>
      </c>
      <c r="E20" s="12">
        <v>5382533</v>
      </c>
      <c r="F20" s="13">
        <f t="shared" si="0"/>
        <v>21.639796093855409</v>
      </c>
      <c r="G20" s="1"/>
      <c r="H20" s="1"/>
      <c r="I20" s="1"/>
    </row>
    <row r="21" spans="1:9" x14ac:dyDescent="0.25">
      <c r="A21" s="8" t="s">
        <v>55</v>
      </c>
      <c r="B21" s="9">
        <v>1581800</v>
      </c>
      <c r="C21" s="9">
        <v>3049138</v>
      </c>
      <c r="D21" s="9">
        <v>6458673</v>
      </c>
      <c r="E21" s="9">
        <v>8031974</v>
      </c>
      <c r="F21" s="10">
        <f t="shared" si="0"/>
        <v>24.359508524429089</v>
      </c>
      <c r="G21" s="1"/>
      <c r="H21" s="1"/>
      <c r="I21" s="1"/>
    </row>
    <row r="22" spans="1:9" x14ac:dyDescent="0.25">
      <c r="A22" s="11" t="s">
        <v>56</v>
      </c>
      <c r="B22" s="12">
        <v>10452293</v>
      </c>
      <c r="C22" s="12">
        <v>13459377</v>
      </c>
      <c r="D22" s="12">
        <v>43864210</v>
      </c>
      <c r="E22" s="12">
        <v>56153267</v>
      </c>
      <c r="F22" s="13">
        <f t="shared" si="0"/>
        <v>28.016136617985381</v>
      </c>
      <c r="G22" s="1"/>
      <c r="H22" s="1"/>
      <c r="I22" s="1"/>
    </row>
    <row r="23" spans="1:9" x14ac:dyDescent="0.25">
      <c r="A23" s="8" t="s">
        <v>57</v>
      </c>
      <c r="B23" s="9">
        <v>3173214</v>
      </c>
      <c r="C23" s="9">
        <v>2950780</v>
      </c>
      <c r="D23" s="9">
        <v>11479971</v>
      </c>
      <c r="E23" s="9">
        <v>11093964</v>
      </c>
      <c r="F23" s="10">
        <f t="shared" si="0"/>
        <v>-3.3624388075544829</v>
      </c>
      <c r="G23" s="1"/>
      <c r="H23" s="1"/>
      <c r="I23" s="1"/>
    </row>
    <row r="24" spans="1:9" x14ac:dyDescent="0.25">
      <c r="A24" s="11" t="s">
        <v>58</v>
      </c>
      <c r="B24" s="12">
        <v>262539</v>
      </c>
      <c r="C24" s="12">
        <v>344891</v>
      </c>
      <c r="D24" s="12">
        <v>903286</v>
      </c>
      <c r="E24" s="12">
        <v>950633</v>
      </c>
      <c r="F24" s="13">
        <f t="shared" si="0"/>
        <v>5.2416399678507162</v>
      </c>
      <c r="G24" s="1"/>
      <c r="H24" s="1"/>
      <c r="I24" s="1"/>
    </row>
    <row r="25" spans="1:9" x14ac:dyDescent="0.25">
      <c r="A25" s="8" t="s">
        <v>59</v>
      </c>
      <c r="B25" s="9">
        <v>1195453</v>
      </c>
      <c r="C25" s="9">
        <v>1123711</v>
      </c>
      <c r="D25" s="9">
        <v>4586362</v>
      </c>
      <c r="E25" s="9">
        <v>4575243</v>
      </c>
      <c r="F25" s="10">
        <f t="shared" si="0"/>
        <v>-0.24243616182063477</v>
      </c>
      <c r="G25" s="1"/>
      <c r="H25" s="1"/>
      <c r="I25" s="1"/>
    </row>
    <row r="26" spans="1:9" x14ac:dyDescent="0.25">
      <c r="A26" s="11" t="s">
        <v>60</v>
      </c>
      <c r="B26" s="12">
        <v>330288</v>
      </c>
      <c r="C26" s="12">
        <v>263644</v>
      </c>
      <c r="D26" s="12">
        <v>1286371</v>
      </c>
      <c r="E26" s="12">
        <v>1132956</v>
      </c>
      <c r="F26" s="13">
        <f t="shared" si="0"/>
        <v>-11.926186146920287</v>
      </c>
      <c r="G26" s="1"/>
      <c r="H26" s="1"/>
      <c r="I26" s="1"/>
    </row>
    <row r="27" spans="1:9" x14ac:dyDescent="0.25">
      <c r="A27" s="8" t="s">
        <v>61</v>
      </c>
      <c r="B27" s="9">
        <v>652522</v>
      </c>
      <c r="C27" s="9">
        <v>779580</v>
      </c>
      <c r="D27" s="9">
        <v>2529225</v>
      </c>
      <c r="E27" s="9">
        <v>2647435</v>
      </c>
      <c r="F27" s="10">
        <f t="shared" si="0"/>
        <v>4.6737637023198744</v>
      </c>
      <c r="G27" s="1"/>
      <c r="H27" s="1"/>
      <c r="I27" s="1"/>
    </row>
    <row r="28" spans="1:9" x14ac:dyDescent="0.25">
      <c r="A28" s="11" t="s">
        <v>62</v>
      </c>
      <c r="B28" s="12">
        <v>13860108</v>
      </c>
      <c r="C28" s="12">
        <v>15300671</v>
      </c>
      <c r="D28" s="12">
        <v>54780886</v>
      </c>
      <c r="E28" s="12">
        <v>60614656</v>
      </c>
      <c r="F28" s="13">
        <f t="shared" si="0"/>
        <v>10.649280115695831</v>
      </c>
      <c r="G28" s="1"/>
      <c r="H28" s="1"/>
      <c r="I28" s="1"/>
    </row>
    <row r="29" spans="1:9" x14ac:dyDescent="0.25">
      <c r="A29" s="8" t="s">
        <v>63</v>
      </c>
      <c r="B29" s="9">
        <v>1957124</v>
      </c>
      <c r="C29" s="9">
        <v>2140142</v>
      </c>
      <c r="D29" s="9">
        <v>7399812</v>
      </c>
      <c r="E29" s="9">
        <v>7593162</v>
      </c>
      <c r="F29" s="10">
        <f t="shared" si="0"/>
        <v>2.6129042197288186</v>
      </c>
      <c r="G29" s="1"/>
      <c r="H29" s="1"/>
      <c r="I29" s="1"/>
    </row>
    <row r="30" spans="1:9" x14ac:dyDescent="0.25">
      <c r="A30" s="11" t="s">
        <v>64</v>
      </c>
      <c r="B30" s="12">
        <v>468268</v>
      </c>
      <c r="C30" s="12">
        <v>468923</v>
      </c>
      <c r="D30" s="12">
        <v>1725388</v>
      </c>
      <c r="E30" s="12">
        <v>1820713</v>
      </c>
      <c r="F30" s="13">
        <f t="shared" si="0"/>
        <v>5.5248442669127229</v>
      </c>
      <c r="G30" s="1"/>
      <c r="H30" s="1"/>
      <c r="I30" s="1"/>
    </row>
    <row r="31" spans="1:9" x14ac:dyDescent="0.25">
      <c r="A31" s="8" t="s">
        <v>65</v>
      </c>
      <c r="B31" s="9">
        <v>3174280</v>
      </c>
      <c r="C31" s="9">
        <v>2940237</v>
      </c>
      <c r="D31" s="9">
        <v>13664312</v>
      </c>
      <c r="E31" s="9">
        <v>12556003</v>
      </c>
      <c r="F31" s="10">
        <f t="shared" si="0"/>
        <v>-8.1109755105123469</v>
      </c>
      <c r="G31" s="1"/>
      <c r="H31" s="1"/>
      <c r="I31" s="1"/>
    </row>
    <row r="32" spans="1:9" x14ac:dyDescent="0.25">
      <c r="A32" s="11" t="s">
        <v>66</v>
      </c>
      <c r="B32" s="12">
        <v>12673763</v>
      </c>
      <c r="C32" s="12">
        <v>13465185</v>
      </c>
      <c r="D32" s="12">
        <v>45872576</v>
      </c>
      <c r="E32" s="12">
        <v>50459353</v>
      </c>
      <c r="F32" s="13">
        <f t="shared" si="0"/>
        <v>9.9989523152133444</v>
      </c>
      <c r="G32" s="1"/>
      <c r="H32" s="1"/>
      <c r="I32" s="1"/>
    </row>
    <row r="33" spans="1:9" x14ac:dyDescent="0.25">
      <c r="A33" s="8" t="s">
        <v>67</v>
      </c>
      <c r="B33" s="9">
        <v>2902418</v>
      </c>
      <c r="C33" s="9">
        <v>3509739</v>
      </c>
      <c r="D33" s="9">
        <v>10895565</v>
      </c>
      <c r="E33" s="9">
        <v>11131291</v>
      </c>
      <c r="F33" s="10">
        <f t="shared" si="0"/>
        <v>2.1635041413639442</v>
      </c>
      <c r="G33" s="1"/>
      <c r="H33" s="1"/>
      <c r="I33" s="1"/>
    </row>
    <row r="34" spans="1:9" x14ac:dyDescent="0.25">
      <c r="A34" s="11" t="s">
        <v>68</v>
      </c>
      <c r="B34" s="12">
        <v>196481</v>
      </c>
      <c r="C34" s="12">
        <v>165743</v>
      </c>
      <c r="D34" s="12">
        <v>600629</v>
      </c>
      <c r="E34" s="12">
        <v>491557</v>
      </c>
      <c r="F34" s="13">
        <f t="shared" si="0"/>
        <v>-18.159629321927511</v>
      </c>
      <c r="G34" s="1"/>
      <c r="H34" s="1"/>
      <c r="I34" s="1"/>
    </row>
    <row r="35" spans="1:9" x14ac:dyDescent="0.25">
      <c r="A35" s="14" t="s">
        <v>69</v>
      </c>
      <c r="B35" s="15">
        <f>SUM(B7:B34)</f>
        <v>125625980</v>
      </c>
      <c r="C35" s="15">
        <f t="shared" ref="C35:E35" si="1">SUM(C7:C34)</f>
        <v>137519835</v>
      </c>
      <c r="D35" s="15">
        <f t="shared" si="1"/>
        <v>465054128</v>
      </c>
      <c r="E35" s="15">
        <f t="shared" si="1"/>
        <v>511631594</v>
      </c>
      <c r="F35" s="16">
        <f t="shared" si="0"/>
        <v>10.015493508316951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4539138</v>
      </c>
      <c r="C38" s="41">
        <f>D7</f>
        <v>3572803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83205436</v>
      </c>
      <c r="G38" s="42">
        <f>LOOKUP(E38,$A$38:$A$65,$C$38:$C$65)</f>
        <v>78764989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4251493</v>
      </c>
      <c r="C39" s="41">
        <f t="shared" ref="C39:C65" si="5">D8</f>
        <v>3666572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73144873</v>
      </c>
      <c r="G39" s="42">
        <f t="shared" ref="G39:G65" si="8">LOOKUP(E39,$A$38:$A$65,$C$38:$C$65)</f>
        <v>64298186</v>
      </c>
    </row>
    <row r="40" spans="1:9" x14ac:dyDescent="0.25">
      <c r="A40" s="42" t="str">
        <f t="shared" si="3"/>
        <v>ALMERIA</v>
      </c>
      <c r="B40" s="41">
        <f t="shared" si="4"/>
        <v>8382024</v>
      </c>
      <c r="C40" s="41">
        <f t="shared" si="5"/>
        <v>7619895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60614656</v>
      </c>
      <c r="G40" s="42">
        <f t="shared" si="8"/>
        <v>54780886</v>
      </c>
    </row>
    <row r="41" spans="1:9" x14ac:dyDescent="0.25">
      <c r="A41" s="42" t="str">
        <f t="shared" si="3"/>
        <v>AVILES</v>
      </c>
      <c r="B41" s="41">
        <f t="shared" si="4"/>
        <v>1583442</v>
      </c>
      <c r="C41" s="41">
        <f t="shared" si="5"/>
        <v>1711827</v>
      </c>
      <c r="D41" s="41">
        <f t="shared" si="6"/>
        <v>25</v>
      </c>
      <c r="E41" s="42" t="str">
        <f t="shared" si="2"/>
        <v>LAS PALMAS</v>
      </c>
      <c r="F41" s="42">
        <f t="shared" si="7"/>
        <v>56153267</v>
      </c>
      <c r="G41" s="42">
        <f t="shared" si="8"/>
        <v>43864210</v>
      </c>
    </row>
    <row r="42" spans="1:9" x14ac:dyDescent="0.25">
      <c r="A42" s="42" t="str">
        <f t="shared" si="3"/>
        <v>BAHIA DE ALGECIRAS</v>
      </c>
      <c r="B42" s="41">
        <f t="shared" si="4"/>
        <v>83205436</v>
      </c>
      <c r="C42" s="41">
        <f t="shared" si="5"/>
        <v>78764989</v>
      </c>
      <c r="D42" s="41">
        <f t="shared" si="6"/>
        <v>1</v>
      </c>
      <c r="E42" s="42" t="str">
        <f t="shared" si="2"/>
        <v>VALENCIA</v>
      </c>
      <c r="F42" s="42">
        <f t="shared" si="7"/>
        <v>50459353</v>
      </c>
      <c r="G42" s="42">
        <f t="shared" si="8"/>
        <v>45872576</v>
      </c>
    </row>
    <row r="43" spans="1:9" x14ac:dyDescent="0.25">
      <c r="A43" s="42" t="str">
        <f t="shared" si="3"/>
        <v>BAHIA DE CADIZ</v>
      </c>
      <c r="B43" s="41">
        <f t="shared" si="4"/>
        <v>7284954</v>
      </c>
      <c r="C43" s="41">
        <f t="shared" si="5"/>
        <v>6385339</v>
      </c>
      <c r="D43" s="41">
        <f t="shared" si="6"/>
        <v>16</v>
      </c>
      <c r="E43" s="42" t="str">
        <f t="shared" si="2"/>
        <v>BALEARES</v>
      </c>
      <c r="F43" s="42">
        <f t="shared" si="7"/>
        <v>38129410</v>
      </c>
      <c r="G43" s="42">
        <f t="shared" si="8"/>
        <v>34879884</v>
      </c>
    </row>
    <row r="44" spans="1:9" x14ac:dyDescent="0.25">
      <c r="A44" s="42" t="str">
        <f t="shared" si="3"/>
        <v>BALEARES</v>
      </c>
      <c r="B44" s="41">
        <f t="shared" si="4"/>
        <v>38129410</v>
      </c>
      <c r="C44" s="41">
        <f t="shared" si="5"/>
        <v>34879884</v>
      </c>
      <c r="D44" s="41">
        <f t="shared" si="6"/>
        <v>6</v>
      </c>
      <c r="E44" s="42" t="str">
        <f t="shared" si="2"/>
        <v>CEUTA</v>
      </c>
      <c r="F44" s="42">
        <f t="shared" si="7"/>
        <v>21506783</v>
      </c>
      <c r="G44" s="42">
        <f t="shared" si="8"/>
        <v>22566170</v>
      </c>
    </row>
    <row r="45" spans="1:9" x14ac:dyDescent="0.25">
      <c r="A45" s="42" t="str">
        <f t="shared" si="3"/>
        <v>BARCELONA</v>
      </c>
      <c r="B45" s="41">
        <f t="shared" si="4"/>
        <v>73144873</v>
      </c>
      <c r="C45" s="41">
        <f t="shared" si="5"/>
        <v>64298186</v>
      </c>
      <c r="D45" s="41">
        <f t="shared" si="6"/>
        <v>2</v>
      </c>
      <c r="E45" s="42" t="str">
        <f t="shared" si="2"/>
        <v>BILBAO</v>
      </c>
      <c r="F45" s="42">
        <f t="shared" si="7"/>
        <v>15759302</v>
      </c>
      <c r="G45" s="42">
        <f t="shared" si="8"/>
        <v>14949143</v>
      </c>
    </row>
    <row r="46" spans="1:9" x14ac:dyDescent="0.25">
      <c r="A46" s="42" t="str">
        <f t="shared" si="3"/>
        <v>BILBAO</v>
      </c>
      <c r="B46" s="41">
        <f t="shared" si="4"/>
        <v>15759302</v>
      </c>
      <c r="C46" s="41">
        <f t="shared" si="5"/>
        <v>14949143</v>
      </c>
      <c r="D46" s="41">
        <f t="shared" si="6"/>
        <v>8</v>
      </c>
      <c r="E46" s="42" t="str">
        <f t="shared" si="2"/>
        <v>TARRAGONA</v>
      </c>
      <c r="F46" s="42">
        <f t="shared" si="7"/>
        <v>12556003</v>
      </c>
      <c r="G46" s="42">
        <f t="shared" si="8"/>
        <v>13664312</v>
      </c>
    </row>
    <row r="47" spans="1:9" x14ac:dyDescent="0.25">
      <c r="A47" s="42" t="str">
        <f t="shared" si="3"/>
        <v>CARTAGENA</v>
      </c>
      <c r="B47" s="41">
        <f t="shared" si="4"/>
        <v>9636468</v>
      </c>
      <c r="C47" s="41">
        <f t="shared" si="5"/>
        <v>8113799</v>
      </c>
      <c r="D47" s="41">
        <f t="shared" si="6"/>
        <v>12</v>
      </c>
      <c r="E47" s="42" t="str">
        <f t="shared" si="2"/>
        <v>VIGO</v>
      </c>
      <c r="F47" s="42">
        <f t="shared" si="7"/>
        <v>11131291</v>
      </c>
      <c r="G47" s="42">
        <f t="shared" si="8"/>
        <v>10895565</v>
      </c>
    </row>
    <row r="48" spans="1:9" x14ac:dyDescent="0.25">
      <c r="A48" s="42" t="str">
        <f t="shared" si="3"/>
        <v>CASTELLON</v>
      </c>
      <c r="B48" s="41">
        <f t="shared" si="4"/>
        <v>4925521</v>
      </c>
      <c r="C48" s="41">
        <f t="shared" si="5"/>
        <v>4595629</v>
      </c>
      <c r="D48" s="41">
        <f t="shared" si="6"/>
        <v>18</v>
      </c>
      <c r="E48" s="42" t="str">
        <f t="shared" si="2"/>
        <v>MALAGA</v>
      </c>
      <c r="F48" s="42">
        <f t="shared" si="7"/>
        <v>11093964</v>
      </c>
      <c r="G48" s="42">
        <f t="shared" si="8"/>
        <v>11479971</v>
      </c>
    </row>
    <row r="49" spans="1:7" x14ac:dyDescent="0.25">
      <c r="A49" s="42" t="str">
        <f t="shared" si="3"/>
        <v>CEUTA</v>
      </c>
      <c r="B49" s="41">
        <f t="shared" si="4"/>
        <v>21506783</v>
      </c>
      <c r="C49" s="41">
        <f t="shared" si="5"/>
        <v>22566170</v>
      </c>
      <c r="D49" s="41">
        <f t="shared" si="6"/>
        <v>7</v>
      </c>
      <c r="E49" s="42" t="str">
        <f t="shared" si="2"/>
        <v>CARTAGENA</v>
      </c>
      <c r="F49" s="42">
        <f t="shared" si="7"/>
        <v>9636468</v>
      </c>
      <c r="G49" s="42">
        <f t="shared" si="8"/>
        <v>8113799</v>
      </c>
    </row>
    <row r="50" spans="1:7" x14ac:dyDescent="0.25">
      <c r="A50" s="42" t="str">
        <f t="shared" si="3"/>
        <v>FERROL-SAN CIBRAO</v>
      </c>
      <c r="B50" s="41">
        <f t="shared" si="4"/>
        <v>4648010</v>
      </c>
      <c r="C50" s="41">
        <f t="shared" si="5"/>
        <v>3457649</v>
      </c>
      <c r="D50" s="41">
        <f t="shared" si="6"/>
        <v>19</v>
      </c>
      <c r="E50" s="42" t="str">
        <f t="shared" si="2"/>
        <v>ALMERIA</v>
      </c>
      <c r="F50" s="42">
        <f t="shared" si="7"/>
        <v>8382024</v>
      </c>
      <c r="G50" s="42">
        <f t="shared" si="8"/>
        <v>7619895</v>
      </c>
    </row>
    <row r="51" spans="1:7" x14ac:dyDescent="0.25">
      <c r="A51" s="42" t="str">
        <f t="shared" si="3"/>
        <v>GIJON</v>
      </c>
      <c r="B51" s="41">
        <f t="shared" si="4"/>
        <v>5382533</v>
      </c>
      <c r="C51" s="41">
        <f t="shared" si="5"/>
        <v>4424977</v>
      </c>
      <c r="D51" s="41">
        <f t="shared" si="6"/>
        <v>17</v>
      </c>
      <c r="E51" s="42" t="str">
        <f t="shared" si="2"/>
        <v>HUELVA</v>
      </c>
      <c r="F51" s="42">
        <f t="shared" si="7"/>
        <v>8031974</v>
      </c>
      <c r="G51" s="42">
        <f t="shared" si="8"/>
        <v>6458673</v>
      </c>
    </row>
    <row r="52" spans="1:7" x14ac:dyDescent="0.25">
      <c r="A52" s="42" t="str">
        <f t="shared" si="3"/>
        <v>HUELVA</v>
      </c>
      <c r="B52" s="41">
        <f t="shared" si="4"/>
        <v>8031974</v>
      </c>
      <c r="C52" s="41">
        <f t="shared" si="5"/>
        <v>6458673</v>
      </c>
      <c r="D52" s="41">
        <f t="shared" si="6"/>
        <v>14</v>
      </c>
      <c r="E52" s="42" t="str">
        <f t="shared" si="2"/>
        <v>SANTANDER</v>
      </c>
      <c r="F52" s="42">
        <f t="shared" si="7"/>
        <v>7593162</v>
      </c>
      <c r="G52" s="42">
        <f t="shared" si="8"/>
        <v>7399812</v>
      </c>
    </row>
    <row r="53" spans="1:7" x14ac:dyDescent="0.25">
      <c r="A53" s="42" t="str">
        <f t="shared" si="3"/>
        <v>LAS PALMAS</v>
      </c>
      <c r="B53" s="41">
        <f t="shared" si="4"/>
        <v>56153267</v>
      </c>
      <c r="C53" s="41">
        <f t="shared" si="5"/>
        <v>43864210</v>
      </c>
      <c r="D53" s="41">
        <f t="shared" si="6"/>
        <v>4</v>
      </c>
      <c r="E53" s="42" t="str">
        <f t="shared" si="2"/>
        <v>BAHIA DE CADIZ</v>
      </c>
      <c r="F53" s="42">
        <f t="shared" si="7"/>
        <v>7284954</v>
      </c>
      <c r="G53" s="42">
        <f t="shared" si="8"/>
        <v>6385339</v>
      </c>
    </row>
    <row r="54" spans="1:7" x14ac:dyDescent="0.25">
      <c r="A54" s="42" t="str">
        <f t="shared" si="3"/>
        <v>MALAGA</v>
      </c>
      <c r="B54" s="41">
        <f t="shared" si="4"/>
        <v>11093964</v>
      </c>
      <c r="C54" s="41">
        <f t="shared" si="5"/>
        <v>11479971</v>
      </c>
      <c r="D54" s="41">
        <f t="shared" si="6"/>
        <v>11</v>
      </c>
      <c r="E54" s="42" t="str">
        <f t="shared" si="2"/>
        <v>GIJON</v>
      </c>
      <c r="F54" s="42">
        <f t="shared" si="7"/>
        <v>5382533</v>
      </c>
      <c r="G54" s="42">
        <f t="shared" si="8"/>
        <v>4424977</v>
      </c>
    </row>
    <row r="55" spans="1:7" x14ac:dyDescent="0.25">
      <c r="A55" s="42" t="str">
        <f t="shared" si="3"/>
        <v>MARIN Y RIA DE PONTEVEDRA</v>
      </c>
      <c r="B55" s="41">
        <f t="shared" si="4"/>
        <v>950633</v>
      </c>
      <c r="C55" s="41">
        <f t="shared" si="5"/>
        <v>903286</v>
      </c>
      <c r="D55" s="41">
        <f t="shared" si="6"/>
        <v>27</v>
      </c>
      <c r="E55" s="42" t="str">
        <f t="shared" si="2"/>
        <v>CASTELLON</v>
      </c>
      <c r="F55" s="42">
        <f t="shared" ref="F55:F65" si="9">LOOKUP(E55,$A$38:$A$65,$B$38:$B$65)</f>
        <v>4925521</v>
      </c>
      <c r="G55" s="42">
        <f t="shared" si="8"/>
        <v>4595629</v>
      </c>
    </row>
    <row r="56" spans="1:7" x14ac:dyDescent="0.25">
      <c r="A56" s="42" t="str">
        <f t="shared" si="3"/>
        <v>MELILLA</v>
      </c>
      <c r="B56" s="41">
        <f t="shared" si="4"/>
        <v>4575243</v>
      </c>
      <c r="C56" s="41">
        <f t="shared" si="5"/>
        <v>4586362</v>
      </c>
      <c r="D56" s="41">
        <f t="shared" si="6"/>
        <v>20</v>
      </c>
      <c r="E56" s="42" t="str">
        <f t="shared" si="2"/>
        <v>FERROL-SAN CIBRAO</v>
      </c>
      <c r="F56" s="42">
        <f t="shared" si="9"/>
        <v>4648010</v>
      </c>
      <c r="G56" s="42">
        <f t="shared" si="8"/>
        <v>3457649</v>
      </c>
    </row>
    <row r="57" spans="1:7" x14ac:dyDescent="0.25">
      <c r="A57" s="42" t="str">
        <f t="shared" si="3"/>
        <v>MOTRIL</v>
      </c>
      <c r="B57" s="41">
        <f t="shared" si="4"/>
        <v>1132956</v>
      </c>
      <c r="C57" s="41">
        <f t="shared" si="5"/>
        <v>1286371</v>
      </c>
      <c r="D57" s="41">
        <f t="shared" si="6"/>
        <v>26</v>
      </c>
      <c r="E57" s="42" t="str">
        <f t="shared" si="2"/>
        <v>MELILLA</v>
      </c>
      <c r="F57" s="42">
        <f t="shared" si="9"/>
        <v>4575243</v>
      </c>
      <c r="G57" s="42">
        <f t="shared" si="8"/>
        <v>4586362</v>
      </c>
    </row>
    <row r="58" spans="1:7" x14ac:dyDescent="0.25">
      <c r="A58" s="42" t="str">
        <f t="shared" si="3"/>
        <v>PASAIA</v>
      </c>
      <c r="B58" s="41">
        <f t="shared" si="4"/>
        <v>2647435</v>
      </c>
      <c r="C58" s="41">
        <f t="shared" si="5"/>
        <v>2529225</v>
      </c>
      <c r="D58" s="41">
        <f t="shared" si="6"/>
        <v>23</v>
      </c>
      <c r="E58" s="42" t="str">
        <f t="shared" si="2"/>
        <v>A CORUÑA</v>
      </c>
      <c r="F58" s="42">
        <f t="shared" si="9"/>
        <v>4539138</v>
      </c>
      <c r="G58" s="42">
        <f t="shared" si="8"/>
        <v>3572803</v>
      </c>
    </row>
    <row r="59" spans="1:7" x14ac:dyDescent="0.25">
      <c r="A59" s="42" t="str">
        <f t="shared" si="3"/>
        <v>SANTA CRUZ DE TENERIFE</v>
      </c>
      <c r="B59" s="41">
        <f t="shared" si="4"/>
        <v>60614656</v>
      </c>
      <c r="C59" s="41">
        <f t="shared" si="5"/>
        <v>54780886</v>
      </c>
      <c r="D59" s="41">
        <f t="shared" si="6"/>
        <v>3</v>
      </c>
      <c r="E59" s="42" t="str">
        <f t="shared" si="2"/>
        <v>ALICANTE</v>
      </c>
      <c r="F59" s="42">
        <f t="shared" si="9"/>
        <v>4251493</v>
      </c>
      <c r="G59" s="42">
        <f t="shared" si="8"/>
        <v>3666572</v>
      </c>
    </row>
    <row r="60" spans="1:7" x14ac:dyDescent="0.25">
      <c r="A60" s="42" t="str">
        <f t="shared" si="3"/>
        <v>SANTANDER</v>
      </c>
      <c r="B60" s="41">
        <f t="shared" si="4"/>
        <v>7593162</v>
      </c>
      <c r="C60" s="41">
        <f t="shared" si="5"/>
        <v>7399812</v>
      </c>
      <c r="D60" s="41">
        <f t="shared" si="6"/>
        <v>15</v>
      </c>
      <c r="E60" s="42" t="str">
        <f t="shared" si="2"/>
        <v>PASAIA</v>
      </c>
      <c r="F60" s="42">
        <f t="shared" si="9"/>
        <v>2647435</v>
      </c>
      <c r="G60" s="42">
        <f t="shared" si="8"/>
        <v>2529225</v>
      </c>
    </row>
    <row r="61" spans="1:7" x14ac:dyDescent="0.25">
      <c r="A61" s="42" t="str">
        <f t="shared" si="3"/>
        <v>SEVILLA</v>
      </c>
      <c r="B61" s="41">
        <f t="shared" si="4"/>
        <v>1820713</v>
      </c>
      <c r="C61" s="41">
        <f t="shared" si="5"/>
        <v>1725388</v>
      </c>
      <c r="D61" s="41">
        <f t="shared" si="6"/>
        <v>24</v>
      </c>
      <c r="E61" s="42" t="str">
        <f t="shared" si="2"/>
        <v>SEVILLA</v>
      </c>
      <c r="F61" s="42">
        <f t="shared" si="9"/>
        <v>1820713</v>
      </c>
      <c r="G61" s="42">
        <f t="shared" si="8"/>
        <v>1725388</v>
      </c>
    </row>
    <row r="62" spans="1:7" x14ac:dyDescent="0.25">
      <c r="A62" s="42" t="str">
        <f t="shared" si="3"/>
        <v>TARRAGONA</v>
      </c>
      <c r="B62" s="41">
        <f t="shared" si="4"/>
        <v>12556003</v>
      </c>
      <c r="C62" s="41">
        <f t="shared" si="5"/>
        <v>13664312</v>
      </c>
      <c r="D62" s="41">
        <f t="shared" si="6"/>
        <v>9</v>
      </c>
      <c r="E62" s="42" t="str">
        <f t="shared" si="2"/>
        <v>AVILES</v>
      </c>
      <c r="F62" s="42">
        <f t="shared" si="9"/>
        <v>1583442</v>
      </c>
      <c r="G62" s="42">
        <f t="shared" si="8"/>
        <v>1711827</v>
      </c>
    </row>
    <row r="63" spans="1:7" x14ac:dyDescent="0.25">
      <c r="A63" s="42" t="str">
        <f t="shared" si="3"/>
        <v>VALENCIA</v>
      </c>
      <c r="B63" s="41">
        <f t="shared" si="4"/>
        <v>50459353</v>
      </c>
      <c r="C63" s="41">
        <f t="shared" si="5"/>
        <v>45872576</v>
      </c>
      <c r="D63" s="41">
        <f t="shared" si="6"/>
        <v>5</v>
      </c>
      <c r="E63" s="42" t="str">
        <f t="shared" si="2"/>
        <v>MOTRIL</v>
      </c>
      <c r="F63" s="42">
        <f t="shared" si="9"/>
        <v>1132956</v>
      </c>
      <c r="G63" s="42">
        <f t="shared" si="8"/>
        <v>1286371</v>
      </c>
    </row>
    <row r="64" spans="1:7" x14ac:dyDescent="0.25">
      <c r="A64" s="42" t="str">
        <f t="shared" si="3"/>
        <v>VIGO</v>
      </c>
      <c r="B64" s="41">
        <f t="shared" si="4"/>
        <v>11131291</v>
      </c>
      <c r="C64" s="41">
        <f t="shared" si="5"/>
        <v>10895565</v>
      </c>
      <c r="D64" s="41">
        <f t="shared" si="6"/>
        <v>10</v>
      </c>
      <c r="E64" s="42" t="str">
        <f t="shared" si="2"/>
        <v>MARIN Y RIA DE PONTEVEDRA</v>
      </c>
      <c r="F64" s="42">
        <f t="shared" si="9"/>
        <v>950633</v>
      </c>
      <c r="G64" s="42">
        <f t="shared" si="8"/>
        <v>903286</v>
      </c>
    </row>
    <row r="65" spans="1:7" x14ac:dyDescent="0.25">
      <c r="A65" s="42" t="str">
        <f t="shared" si="3"/>
        <v>VILAGARCIA</v>
      </c>
      <c r="B65" s="41">
        <f t="shared" si="4"/>
        <v>491557</v>
      </c>
      <c r="C65" s="41">
        <f t="shared" si="5"/>
        <v>600629</v>
      </c>
      <c r="D65" s="41">
        <f t="shared" si="6"/>
        <v>28</v>
      </c>
      <c r="E65" s="42" t="str">
        <f t="shared" si="2"/>
        <v>VILAGARCIA</v>
      </c>
      <c r="F65" s="42">
        <f t="shared" si="9"/>
        <v>491557</v>
      </c>
      <c r="G65" s="42">
        <f t="shared" si="8"/>
        <v>600629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84" bestFit="1" customWidth="1"/>
    <col min="2" max="5" width="11.42578125" style="84"/>
    <col min="6" max="6" width="6.28515625" style="84" bestFit="1" customWidth="1"/>
    <col min="7" max="16384" width="11.42578125" style="84"/>
  </cols>
  <sheetData>
    <row r="1" spans="1:12" s="79" customFormat="1" ht="22.5" customHeight="1" x14ac:dyDescent="0.35">
      <c r="F1" s="80" t="s">
        <v>90</v>
      </c>
    </row>
    <row r="2" spans="1:12" s="79" customFormat="1" ht="21" x14ac:dyDescent="0.35">
      <c r="F2" s="80"/>
    </row>
    <row r="5" spans="1:12" x14ac:dyDescent="0.25">
      <c r="A5" s="81" t="s">
        <v>91</v>
      </c>
      <c r="B5" s="82" t="str">
        <f>'Resumen general'!D6</f>
        <v>Mes Abril</v>
      </c>
      <c r="C5" s="83"/>
      <c r="D5" s="82" t="str">
        <f>'Resumen general'!F6</f>
        <v>Acumulado desde Enero</v>
      </c>
      <c r="E5" s="83"/>
      <c r="F5" s="83"/>
      <c r="L5" s="85">
        <f>'Resumen general'!I4</f>
        <v>39609</v>
      </c>
    </row>
    <row r="6" spans="1:12" x14ac:dyDescent="0.25">
      <c r="A6" s="86"/>
      <c r="B6" s="87">
        <f>'Resumen general'!D7</f>
        <v>2007</v>
      </c>
      <c r="C6" s="87">
        <f>'Resumen general'!E7</f>
        <v>2008</v>
      </c>
      <c r="D6" s="87">
        <f>'Resumen general'!F7</f>
        <v>2007</v>
      </c>
      <c r="E6" s="87">
        <f>'Resumen general'!G7</f>
        <v>2008</v>
      </c>
      <c r="F6" s="87" t="s">
        <v>40</v>
      </c>
    </row>
    <row r="7" spans="1:12" x14ac:dyDescent="0.25">
      <c r="A7" s="88" t="s">
        <v>41</v>
      </c>
      <c r="B7" s="89">
        <v>3</v>
      </c>
      <c r="C7" s="89">
        <v>7</v>
      </c>
      <c r="D7" s="89">
        <v>5</v>
      </c>
      <c r="E7" s="89">
        <v>11</v>
      </c>
      <c r="F7" s="90">
        <f>((E7*100)/D7)-100</f>
        <v>120</v>
      </c>
      <c r="G7" s="91"/>
      <c r="H7" s="91"/>
      <c r="I7" s="91"/>
    </row>
    <row r="8" spans="1:12" x14ac:dyDescent="0.25">
      <c r="A8" s="92" t="s">
        <v>42</v>
      </c>
      <c r="B8" s="93">
        <v>4</v>
      </c>
      <c r="C8" s="93">
        <v>12</v>
      </c>
      <c r="D8" s="93">
        <v>5</v>
      </c>
      <c r="E8" s="93">
        <v>19</v>
      </c>
      <c r="F8" s="94">
        <f t="shared" ref="F8:F35" si="0">((E8*100)/D8)-100</f>
        <v>280</v>
      </c>
      <c r="G8" s="91"/>
      <c r="H8" s="91"/>
      <c r="I8" s="91"/>
    </row>
    <row r="9" spans="1:12" x14ac:dyDescent="0.25">
      <c r="A9" s="88" t="s">
        <v>43</v>
      </c>
      <c r="B9" s="89">
        <v>7</v>
      </c>
      <c r="C9" s="89">
        <v>6</v>
      </c>
      <c r="D9" s="89">
        <v>8</v>
      </c>
      <c r="E9" s="89">
        <v>9</v>
      </c>
      <c r="F9" s="90">
        <f t="shared" si="0"/>
        <v>12.5</v>
      </c>
      <c r="G9" s="91"/>
      <c r="H9" s="91"/>
      <c r="I9" s="91"/>
    </row>
    <row r="10" spans="1:12" x14ac:dyDescent="0.25">
      <c r="A10" s="92" t="s">
        <v>44</v>
      </c>
      <c r="B10" s="93">
        <v>0</v>
      </c>
      <c r="C10" s="93">
        <v>0</v>
      </c>
      <c r="D10" s="93">
        <v>0</v>
      </c>
      <c r="E10" s="93">
        <v>0</v>
      </c>
      <c r="F10" s="94" t="e">
        <f t="shared" si="0"/>
        <v>#DIV/0!</v>
      </c>
      <c r="G10" s="91"/>
      <c r="H10" s="91"/>
      <c r="I10" s="91"/>
    </row>
    <row r="11" spans="1:12" x14ac:dyDescent="0.25">
      <c r="A11" s="88" t="s">
        <v>45</v>
      </c>
      <c r="B11" s="89">
        <v>0</v>
      </c>
      <c r="C11" s="89">
        <v>0</v>
      </c>
      <c r="D11" s="89">
        <v>1</v>
      </c>
      <c r="E11" s="89">
        <v>2</v>
      </c>
      <c r="F11" s="95">
        <f t="shared" si="0"/>
        <v>100</v>
      </c>
      <c r="G11" s="91"/>
      <c r="H11" s="91"/>
      <c r="I11" s="91"/>
    </row>
    <row r="12" spans="1:12" x14ac:dyDescent="0.25">
      <c r="A12" s="92" t="s">
        <v>46</v>
      </c>
      <c r="B12" s="93">
        <v>32</v>
      </c>
      <c r="C12" s="93">
        <v>38</v>
      </c>
      <c r="D12" s="93">
        <v>43</v>
      </c>
      <c r="E12" s="93">
        <v>62</v>
      </c>
      <c r="F12" s="94">
        <f t="shared" si="0"/>
        <v>44.186046511627893</v>
      </c>
      <c r="G12" s="91"/>
      <c r="H12" s="91"/>
      <c r="I12" s="91"/>
    </row>
    <row r="13" spans="1:12" x14ac:dyDescent="0.25">
      <c r="A13" s="88" t="s">
        <v>47</v>
      </c>
      <c r="B13" s="89">
        <v>71</v>
      </c>
      <c r="C13" s="89">
        <v>71</v>
      </c>
      <c r="D13" s="89">
        <v>83</v>
      </c>
      <c r="E13" s="89">
        <v>85</v>
      </c>
      <c r="F13" s="90">
        <f t="shared" si="0"/>
        <v>2.409638554216869</v>
      </c>
      <c r="G13" s="91"/>
      <c r="H13" s="91"/>
      <c r="I13" s="91"/>
    </row>
    <row r="14" spans="1:12" x14ac:dyDescent="0.25">
      <c r="A14" s="92" t="s">
        <v>48</v>
      </c>
      <c r="B14" s="93">
        <v>78</v>
      </c>
      <c r="C14" s="93">
        <v>82</v>
      </c>
      <c r="D14" s="93">
        <v>115</v>
      </c>
      <c r="E14" s="93">
        <v>126</v>
      </c>
      <c r="F14" s="94">
        <f t="shared" si="0"/>
        <v>9.5652173913043441</v>
      </c>
      <c r="G14" s="91"/>
      <c r="H14" s="91"/>
      <c r="I14" s="91"/>
    </row>
    <row r="15" spans="1:12" x14ac:dyDescent="0.25">
      <c r="A15" s="88" t="s">
        <v>49</v>
      </c>
      <c r="B15" s="89">
        <v>2</v>
      </c>
      <c r="C15" s="89">
        <v>4</v>
      </c>
      <c r="D15" s="89">
        <v>4</v>
      </c>
      <c r="E15" s="89">
        <v>4</v>
      </c>
      <c r="F15" s="90">
        <f t="shared" si="0"/>
        <v>0</v>
      </c>
      <c r="G15" s="91"/>
      <c r="H15" s="91"/>
      <c r="I15" s="91"/>
    </row>
    <row r="16" spans="1:12" x14ac:dyDescent="0.25">
      <c r="A16" s="92" t="s">
        <v>50</v>
      </c>
      <c r="B16" s="93">
        <v>5</v>
      </c>
      <c r="C16" s="93">
        <v>6</v>
      </c>
      <c r="D16" s="93">
        <v>6</v>
      </c>
      <c r="E16" s="93">
        <v>7</v>
      </c>
      <c r="F16" s="94">
        <f t="shared" si="0"/>
        <v>16.666666666666671</v>
      </c>
      <c r="G16" s="91"/>
      <c r="H16" s="91"/>
      <c r="I16" s="91"/>
    </row>
    <row r="17" spans="1:9" x14ac:dyDescent="0.25">
      <c r="A17" s="88" t="s">
        <v>51</v>
      </c>
      <c r="B17" s="89">
        <v>0</v>
      </c>
      <c r="C17" s="89">
        <v>0</v>
      </c>
      <c r="D17" s="89">
        <v>0</v>
      </c>
      <c r="E17" s="89">
        <v>0</v>
      </c>
      <c r="F17" s="90" t="e">
        <f t="shared" si="0"/>
        <v>#DIV/0!</v>
      </c>
      <c r="G17" s="91"/>
      <c r="H17" s="91"/>
      <c r="I17" s="91"/>
    </row>
    <row r="18" spans="1:9" x14ac:dyDescent="0.25">
      <c r="A18" s="92" t="s">
        <v>52</v>
      </c>
      <c r="B18" s="93">
        <v>2</v>
      </c>
      <c r="C18" s="93">
        <v>1</v>
      </c>
      <c r="D18" s="93">
        <v>2</v>
      </c>
      <c r="E18" s="93">
        <v>1</v>
      </c>
      <c r="F18" s="94">
        <f t="shared" si="0"/>
        <v>-50</v>
      </c>
      <c r="G18" s="91"/>
      <c r="H18" s="91"/>
      <c r="I18" s="91"/>
    </row>
    <row r="19" spans="1:9" x14ac:dyDescent="0.25">
      <c r="A19" s="88" t="s">
        <v>53</v>
      </c>
      <c r="B19" s="89">
        <v>0</v>
      </c>
      <c r="C19" s="89">
        <v>0</v>
      </c>
      <c r="D19" s="89">
        <v>1</v>
      </c>
      <c r="E19" s="89">
        <v>0</v>
      </c>
      <c r="F19" s="90">
        <f t="shared" si="0"/>
        <v>-100</v>
      </c>
      <c r="G19" s="91"/>
      <c r="H19" s="91"/>
      <c r="I19" s="91"/>
    </row>
    <row r="20" spans="1:9" x14ac:dyDescent="0.25">
      <c r="A20" s="92" t="s">
        <v>54</v>
      </c>
      <c r="B20" s="93">
        <v>0</v>
      </c>
      <c r="C20" s="93">
        <v>1</v>
      </c>
      <c r="D20" s="93">
        <v>0</v>
      </c>
      <c r="E20" s="93">
        <v>1</v>
      </c>
      <c r="F20" s="94" t="e">
        <f t="shared" si="0"/>
        <v>#DIV/0!</v>
      </c>
      <c r="G20" s="91"/>
      <c r="H20" s="91"/>
      <c r="I20" s="91"/>
    </row>
    <row r="21" spans="1:9" x14ac:dyDescent="0.25">
      <c r="A21" s="88" t="s">
        <v>55</v>
      </c>
      <c r="B21" s="89">
        <v>0</v>
      </c>
      <c r="C21" s="89">
        <v>1</v>
      </c>
      <c r="D21" s="89">
        <v>0</v>
      </c>
      <c r="E21" s="89">
        <v>1</v>
      </c>
      <c r="F21" s="95" t="e">
        <f t="shared" si="0"/>
        <v>#DIV/0!</v>
      </c>
      <c r="G21" s="91"/>
      <c r="H21" s="91"/>
      <c r="I21" s="91"/>
    </row>
    <row r="22" spans="1:9" x14ac:dyDescent="0.25">
      <c r="A22" s="92" t="s">
        <v>56</v>
      </c>
      <c r="B22" s="93">
        <v>40</v>
      </c>
      <c r="C22" s="93">
        <v>46</v>
      </c>
      <c r="D22" s="93">
        <v>161</v>
      </c>
      <c r="E22" s="93">
        <v>150</v>
      </c>
      <c r="F22" s="94">
        <f t="shared" si="0"/>
        <v>-6.8322981366459601</v>
      </c>
      <c r="G22" s="91"/>
      <c r="H22" s="91"/>
      <c r="I22" s="91"/>
    </row>
    <row r="23" spans="1:9" x14ac:dyDescent="0.25">
      <c r="A23" s="88" t="s">
        <v>57</v>
      </c>
      <c r="B23" s="89">
        <v>29</v>
      </c>
      <c r="C23" s="89">
        <v>40</v>
      </c>
      <c r="D23" s="89">
        <v>50</v>
      </c>
      <c r="E23" s="89">
        <v>66</v>
      </c>
      <c r="F23" s="90">
        <f t="shared" si="0"/>
        <v>32</v>
      </c>
      <c r="G23" s="91"/>
      <c r="H23" s="91"/>
      <c r="I23" s="91"/>
    </row>
    <row r="24" spans="1:9" x14ac:dyDescent="0.25">
      <c r="A24" s="92" t="s">
        <v>58</v>
      </c>
      <c r="B24" s="93">
        <v>0</v>
      </c>
      <c r="C24" s="93">
        <v>1</v>
      </c>
      <c r="D24" s="93">
        <v>0</v>
      </c>
      <c r="E24" s="93">
        <v>1</v>
      </c>
      <c r="F24" s="96" t="e">
        <f t="shared" si="0"/>
        <v>#DIV/0!</v>
      </c>
      <c r="G24" s="91"/>
      <c r="H24" s="91"/>
      <c r="I24" s="91"/>
    </row>
    <row r="25" spans="1:9" x14ac:dyDescent="0.25">
      <c r="A25" s="88" t="s">
        <v>59</v>
      </c>
      <c r="B25" s="89">
        <v>0</v>
      </c>
      <c r="C25" s="89">
        <v>0</v>
      </c>
      <c r="D25" s="89">
        <v>0</v>
      </c>
      <c r="E25" s="89">
        <v>0</v>
      </c>
      <c r="F25" s="90" t="e">
        <f t="shared" si="0"/>
        <v>#DIV/0!</v>
      </c>
      <c r="G25" s="91"/>
      <c r="H25" s="91"/>
      <c r="I25" s="91"/>
    </row>
    <row r="26" spans="1:9" x14ac:dyDescent="0.25">
      <c r="A26" s="92" t="s">
        <v>60</v>
      </c>
      <c r="B26" s="93">
        <v>4</v>
      </c>
      <c r="C26" s="93">
        <v>7</v>
      </c>
      <c r="D26" s="93">
        <v>6</v>
      </c>
      <c r="E26" s="93">
        <v>9</v>
      </c>
      <c r="F26" s="94">
        <f t="shared" si="0"/>
        <v>50</v>
      </c>
      <c r="G26" s="91"/>
      <c r="H26" s="91"/>
      <c r="I26" s="91"/>
    </row>
    <row r="27" spans="1:9" x14ac:dyDescent="0.25">
      <c r="A27" s="88" t="s">
        <v>61</v>
      </c>
      <c r="B27" s="89">
        <v>0</v>
      </c>
      <c r="C27" s="89">
        <v>0</v>
      </c>
      <c r="D27" s="89">
        <v>0</v>
      </c>
      <c r="E27" s="89">
        <v>0</v>
      </c>
      <c r="F27" s="95" t="e">
        <f t="shared" si="0"/>
        <v>#DIV/0!</v>
      </c>
      <c r="G27" s="91"/>
      <c r="H27" s="91"/>
      <c r="I27" s="91"/>
    </row>
    <row r="28" spans="1:9" x14ac:dyDescent="0.25">
      <c r="A28" s="92" t="s">
        <v>62</v>
      </c>
      <c r="B28" s="93">
        <v>36</v>
      </c>
      <c r="C28" s="93">
        <v>43</v>
      </c>
      <c r="D28" s="93">
        <v>151</v>
      </c>
      <c r="E28" s="93">
        <v>134</v>
      </c>
      <c r="F28" s="94">
        <f t="shared" si="0"/>
        <v>-11.258278145695371</v>
      </c>
      <c r="G28" s="91"/>
      <c r="H28" s="91"/>
      <c r="I28" s="91"/>
    </row>
    <row r="29" spans="1:9" x14ac:dyDescent="0.25">
      <c r="A29" s="88" t="s">
        <v>63</v>
      </c>
      <c r="B29" s="89">
        <v>0</v>
      </c>
      <c r="C29" s="89">
        <v>0</v>
      </c>
      <c r="D29" s="89">
        <v>1</v>
      </c>
      <c r="E29" s="89">
        <v>0</v>
      </c>
      <c r="F29" s="90">
        <f t="shared" si="0"/>
        <v>-100</v>
      </c>
      <c r="G29" s="91"/>
      <c r="H29" s="91"/>
      <c r="I29" s="91"/>
    </row>
    <row r="30" spans="1:9" x14ac:dyDescent="0.25">
      <c r="A30" s="92" t="s">
        <v>64</v>
      </c>
      <c r="B30" s="93">
        <v>11</v>
      </c>
      <c r="C30" s="93">
        <v>10</v>
      </c>
      <c r="D30" s="93">
        <v>13</v>
      </c>
      <c r="E30" s="93">
        <v>23</v>
      </c>
      <c r="F30" s="94">
        <f t="shared" si="0"/>
        <v>76.923076923076934</v>
      </c>
      <c r="G30" s="91"/>
      <c r="H30" s="91"/>
      <c r="I30" s="91"/>
    </row>
    <row r="31" spans="1:9" x14ac:dyDescent="0.25">
      <c r="A31" s="88" t="s">
        <v>65</v>
      </c>
      <c r="B31" s="89">
        <v>1</v>
      </c>
      <c r="C31" s="89">
        <v>0</v>
      </c>
      <c r="D31" s="89">
        <v>1</v>
      </c>
      <c r="E31" s="89">
        <v>0</v>
      </c>
      <c r="F31" s="90">
        <f t="shared" si="0"/>
        <v>-100</v>
      </c>
      <c r="G31" s="91"/>
      <c r="H31" s="91"/>
      <c r="I31" s="91"/>
    </row>
    <row r="32" spans="1:9" x14ac:dyDescent="0.25">
      <c r="A32" s="92" t="s">
        <v>66</v>
      </c>
      <c r="B32" s="93">
        <v>21</v>
      </c>
      <c r="C32" s="93">
        <v>19</v>
      </c>
      <c r="D32" s="93">
        <v>27</v>
      </c>
      <c r="E32" s="93">
        <v>20</v>
      </c>
      <c r="F32" s="94">
        <f t="shared" si="0"/>
        <v>-25.925925925925924</v>
      </c>
      <c r="G32" s="91"/>
      <c r="H32" s="91"/>
      <c r="I32" s="91"/>
    </row>
    <row r="33" spans="1:9" x14ac:dyDescent="0.25">
      <c r="A33" s="88" t="s">
        <v>67</v>
      </c>
      <c r="B33" s="89">
        <v>9</v>
      </c>
      <c r="C33" s="89">
        <v>13</v>
      </c>
      <c r="D33" s="89">
        <v>14</v>
      </c>
      <c r="E33" s="89">
        <v>14</v>
      </c>
      <c r="F33" s="90">
        <f t="shared" si="0"/>
        <v>0</v>
      </c>
      <c r="G33" s="91"/>
      <c r="H33" s="91"/>
      <c r="I33" s="91"/>
    </row>
    <row r="34" spans="1:9" x14ac:dyDescent="0.25">
      <c r="A34" s="92" t="s">
        <v>68</v>
      </c>
      <c r="B34" s="93">
        <v>0</v>
      </c>
      <c r="C34" s="93">
        <v>0</v>
      </c>
      <c r="D34" s="93">
        <v>0</v>
      </c>
      <c r="E34" s="93">
        <v>0</v>
      </c>
      <c r="F34" s="94" t="e">
        <f t="shared" si="0"/>
        <v>#DIV/0!</v>
      </c>
      <c r="G34" s="91"/>
      <c r="H34" s="91"/>
      <c r="I34" s="91"/>
    </row>
    <row r="35" spans="1:9" x14ac:dyDescent="0.25">
      <c r="A35" s="97" t="s">
        <v>69</v>
      </c>
      <c r="B35" s="98">
        <f>SUM(B7:B34)</f>
        <v>355</v>
      </c>
      <c r="C35" s="98">
        <f t="shared" ref="C35:E35" si="1">SUM(C7:C34)</f>
        <v>408</v>
      </c>
      <c r="D35" s="98">
        <f t="shared" si="1"/>
        <v>697</v>
      </c>
      <c r="E35" s="98">
        <f t="shared" si="1"/>
        <v>745</v>
      </c>
      <c r="F35" s="99">
        <f t="shared" si="0"/>
        <v>6.8866571018651399</v>
      </c>
      <c r="G35" s="91"/>
      <c r="H35" s="91"/>
      <c r="I35" s="91"/>
    </row>
    <row r="37" spans="1:9" x14ac:dyDescent="0.25">
      <c r="A37" s="100"/>
      <c r="B37" s="100">
        <f>E6</f>
        <v>2008</v>
      </c>
      <c r="C37" s="100">
        <f>D6</f>
        <v>2007</v>
      </c>
      <c r="D37" s="100"/>
      <c r="E37" s="100"/>
      <c r="F37" s="100">
        <f>B37</f>
        <v>2008</v>
      </c>
      <c r="G37" s="100">
        <f>C37</f>
        <v>2007</v>
      </c>
    </row>
    <row r="38" spans="1:9" x14ac:dyDescent="0.25">
      <c r="A38" s="100" t="str">
        <f>A7</f>
        <v>A CORUÑA</v>
      </c>
      <c r="B38" s="101">
        <f>E7</f>
        <v>11</v>
      </c>
      <c r="C38" s="101">
        <f>D7</f>
        <v>5</v>
      </c>
      <c r="D38" s="101">
        <f>_xlfn.RANK.EQ(B38,$B$38:$B$65)+COUNTIF($B$38:$B$65,B38)-1</f>
        <v>11</v>
      </c>
      <c r="E38" s="100" t="str">
        <f t="shared" ref="E38:E65" si="2">INDEX($A$38:$B$65,MATCH(ROW()-37,$D$38:$D$65,0),1)</f>
        <v>LAS PALMAS</v>
      </c>
      <c r="F38" s="100">
        <f>LOOKUP(E38,$A$38:$A$65,$B$38:$B$65)</f>
        <v>150</v>
      </c>
      <c r="G38" s="100">
        <f>LOOKUP(E38,$A$38:$A$65,$C$38:$C$65)</f>
        <v>161</v>
      </c>
    </row>
    <row r="39" spans="1:9" x14ac:dyDescent="0.25">
      <c r="A39" s="100" t="str">
        <f t="shared" ref="A39:A65" si="3">A8</f>
        <v>ALICANTE</v>
      </c>
      <c r="B39" s="101">
        <f t="shared" ref="B39:B65" si="4">E8</f>
        <v>19</v>
      </c>
      <c r="C39" s="101">
        <f t="shared" ref="C39:C65" si="5">D8</f>
        <v>5</v>
      </c>
      <c r="D39" s="101">
        <f t="shared" ref="D39:D65" si="6">_xlfn.RANK.EQ(B39,$B$38:$B$65)+COUNTIF($B$38:$B$65,B39)-1</f>
        <v>9</v>
      </c>
      <c r="E39" s="100" t="str">
        <f t="shared" si="2"/>
        <v>SANTA CRUZ DE TENERIFE</v>
      </c>
      <c r="F39" s="100">
        <f t="shared" ref="F39:F54" si="7">LOOKUP(E39,$A$38:$A$65,$B$38:$B$65)</f>
        <v>134</v>
      </c>
      <c r="G39" s="100">
        <f t="shared" ref="G39:G65" si="8">LOOKUP(E39,$A$38:$A$65,$C$38:$C$65)</f>
        <v>151</v>
      </c>
    </row>
    <row r="40" spans="1:9" x14ac:dyDescent="0.25">
      <c r="A40" s="100" t="str">
        <f t="shared" si="3"/>
        <v>ALMERIA</v>
      </c>
      <c r="B40" s="101">
        <f t="shared" si="4"/>
        <v>9</v>
      </c>
      <c r="C40" s="101">
        <f t="shared" si="5"/>
        <v>8</v>
      </c>
      <c r="D40" s="101">
        <f t="shared" si="6"/>
        <v>13</v>
      </c>
      <c r="E40" s="100" t="str">
        <f t="shared" si="2"/>
        <v>BARCELONA</v>
      </c>
      <c r="F40" s="100">
        <f t="shared" si="7"/>
        <v>126</v>
      </c>
      <c r="G40" s="100">
        <f t="shared" si="8"/>
        <v>115</v>
      </c>
    </row>
    <row r="41" spans="1:9" x14ac:dyDescent="0.25">
      <c r="A41" s="100" t="str">
        <f t="shared" si="3"/>
        <v>AVILES</v>
      </c>
      <c r="B41" s="101">
        <f t="shared" si="4"/>
        <v>0</v>
      </c>
      <c r="C41" s="101">
        <f t="shared" si="5"/>
        <v>0</v>
      </c>
      <c r="D41" s="101">
        <f t="shared" si="6"/>
        <v>28</v>
      </c>
      <c r="E41" s="100" t="str">
        <f t="shared" si="2"/>
        <v>BALEARES</v>
      </c>
      <c r="F41" s="100">
        <f t="shared" si="7"/>
        <v>85</v>
      </c>
      <c r="G41" s="100">
        <f t="shared" si="8"/>
        <v>83</v>
      </c>
    </row>
    <row r="42" spans="1:9" x14ac:dyDescent="0.25">
      <c r="A42" s="100" t="str">
        <f t="shared" si="3"/>
        <v>BAHIA DE ALGECIRAS</v>
      </c>
      <c r="B42" s="101">
        <f t="shared" si="4"/>
        <v>2</v>
      </c>
      <c r="C42" s="101">
        <f t="shared" si="5"/>
        <v>1</v>
      </c>
      <c r="D42" s="101">
        <f t="shared" si="6"/>
        <v>16</v>
      </c>
      <c r="E42" s="100" t="str">
        <f t="shared" si="2"/>
        <v>MALAGA</v>
      </c>
      <c r="F42" s="100">
        <f t="shared" si="7"/>
        <v>66</v>
      </c>
      <c r="G42" s="100">
        <f t="shared" si="8"/>
        <v>50</v>
      </c>
    </row>
    <row r="43" spans="1:9" x14ac:dyDescent="0.25">
      <c r="A43" s="100" t="str">
        <f t="shared" si="3"/>
        <v>BAHIA DE CADIZ</v>
      </c>
      <c r="B43" s="101">
        <f t="shared" si="4"/>
        <v>62</v>
      </c>
      <c r="C43" s="101">
        <f t="shared" si="5"/>
        <v>43</v>
      </c>
      <c r="D43" s="101">
        <f t="shared" si="6"/>
        <v>6</v>
      </c>
      <c r="E43" s="100" t="str">
        <f t="shared" si="2"/>
        <v>BAHIA DE CADIZ</v>
      </c>
      <c r="F43" s="100">
        <f t="shared" si="7"/>
        <v>62</v>
      </c>
      <c r="G43" s="100">
        <f t="shared" si="8"/>
        <v>43</v>
      </c>
    </row>
    <row r="44" spans="1:9" x14ac:dyDescent="0.25">
      <c r="A44" s="100" t="str">
        <f t="shared" si="3"/>
        <v>BALEARES</v>
      </c>
      <c r="B44" s="101">
        <f t="shared" si="4"/>
        <v>85</v>
      </c>
      <c r="C44" s="101">
        <f t="shared" si="5"/>
        <v>83</v>
      </c>
      <c r="D44" s="101">
        <f t="shared" si="6"/>
        <v>4</v>
      </c>
      <c r="E44" s="100" t="str">
        <f t="shared" si="2"/>
        <v>SEVILLA</v>
      </c>
      <c r="F44" s="100">
        <f t="shared" si="7"/>
        <v>23</v>
      </c>
      <c r="G44" s="100">
        <f t="shared" si="8"/>
        <v>13</v>
      </c>
    </row>
    <row r="45" spans="1:9" x14ac:dyDescent="0.25">
      <c r="A45" s="100" t="str">
        <f t="shared" si="3"/>
        <v>BARCELONA</v>
      </c>
      <c r="B45" s="101">
        <f t="shared" si="4"/>
        <v>126</v>
      </c>
      <c r="C45" s="101">
        <f t="shared" si="5"/>
        <v>115</v>
      </c>
      <c r="D45" s="101">
        <f t="shared" si="6"/>
        <v>3</v>
      </c>
      <c r="E45" s="100" t="str">
        <f t="shared" si="2"/>
        <v>VALENCIA</v>
      </c>
      <c r="F45" s="100">
        <f t="shared" si="7"/>
        <v>20</v>
      </c>
      <c r="G45" s="100">
        <f t="shared" si="8"/>
        <v>27</v>
      </c>
    </row>
    <row r="46" spans="1:9" x14ac:dyDescent="0.25">
      <c r="A46" s="100" t="str">
        <f t="shared" si="3"/>
        <v>BILBAO</v>
      </c>
      <c r="B46" s="101">
        <f t="shared" si="4"/>
        <v>4</v>
      </c>
      <c r="C46" s="101">
        <f t="shared" si="5"/>
        <v>4</v>
      </c>
      <c r="D46" s="101">
        <f t="shared" si="6"/>
        <v>15</v>
      </c>
      <c r="E46" s="100" t="str">
        <f t="shared" si="2"/>
        <v>ALICANTE</v>
      </c>
      <c r="F46" s="100">
        <f t="shared" si="7"/>
        <v>19</v>
      </c>
      <c r="G46" s="100">
        <f t="shared" si="8"/>
        <v>5</v>
      </c>
    </row>
    <row r="47" spans="1:9" x14ac:dyDescent="0.25">
      <c r="A47" s="100" t="str">
        <f t="shared" si="3"/>
        <v>CARTAGENA</v>
      </c>
      <c r="B47" s="101">
        <f t="shared" si="4"/>
        <v>7</v>
      </c>
      <c r="C47" s="101">
        <f t="shared" si="5"/>
        <v>6</v>
      </c>
      <c r="D47" s="101">
        <f t="shared" si="6"/>
        <v>14</v>
      </c>
      <c r="E47" s="100" t="str">
        <f t="shared" si="2"/>
        <v>VIGO</v>
      </c>
      <c r="F47" s="100">
        <f t="shared" si="7"/>
        <v>14</v>
      </c>
      <c r="G47" s="100">
        <f t="shared" si="8"/>
        <v>14</v>
      </c>
    </row>
    <row r="48" spans="1:9" x14ac:dyDescent="0.25">
      <c r="A48" s="100" t="str">
        <f t="shared" si="3"/>
        <v>CASTELLON</v>
      </c>
      <c r="B48" s="101">
        <f t="shared" si="4"/>
        <v>0</v>
      </c>
      <c r="C48" s="101">
        <f t="shared" si="5"/>
        <v>0</v>
      </c>
      <c r="D48" s="101">
        <f t="shared" si="6"/>
        <v>28</v>
      </c>
      <c r="E48" s="100" t="str">
        <f t="shared" si="2"/>
        <v>A CORUÑA</v>
      </c>
      <c r="F48" s="100">
        <f t="shared" si="7"/>
        <v>11</v>
      </c>
      <c r="G48" s="100">
        <f t="shared" si="8"/>
        <v>5</v>
      </c>
    </row>
    <row r="49" spans="1:7" x14ac:dyDescent="0.25">
      <c r="A49" s="100" t="str">
        <f t="shared" si="3"/>
        <v>CEUTA</v>
      </c>
      <c r="B49" s="101">
        <f t="shared" si="4"/>
        <v>1</v>
      </c>
      <c r="C49" s="101">
        <f t="shared" si="5"/>
        <v>2</v>
      </c>
      <c r="D49" s="101">
        <f t="shared" si="6"/>
        <v>20</v>
      </c>
      <c r="E49" s="100" t="e">
        <f t="shared" si="2"/>
        <v>#N/A</v>
      </c>
      <c r="F49" s="100" t="e">
        <f t="shared" si="7"/>
        <v>#N/A</v>
      </c>
      <c r="G49" s="100" t="e">
        <f t="shared" si="8"/>
        <v>#N/A</v>
      </c>
    </row>
    <row r="50" spans="1:7" x14ac:dyDescent="0.25">
      <c r="A50" s="100" t="str">
        <f t="shared" si="3"/>
        <v>FERROL-SAN CIBRAO</v>
      </c>
      <c r="B50" s="101">
        <f t="shared" si="4"/>
        <v>0</v>
      </c>
      <c r="C50" s="101">
        <f t="shared" si="5"/>
        <v>1</v>
      </c>
      <c r="D50" s="101">
        <f t="shared" si="6"/>
        <v>28</v>
      </c>
      <c r="E50" s="100" t="str">
        <f t="shared" si="2"/>
        <v>ALMERIA</v>
      </c>
      <c r="F50" s="100">
        <f t="shared" si="7"/>
        <v>9</v>
      </c>
      <c r="G50" s="100">
        <f t="shared" si="8"/>
        <v>8</v>
      </c>
    </row>
    <row r="51" spans="1:7" x14ac:dyDescent="0.25">
      <c r="A51" s="100" t="str">
        <f t="shared" si="3"/>
        <v>GIJON</v>
      </c>
      <c r="B51" s="101">
        <f t="shared" si="4"/>
        <v>1</v>
      </c>
      <c r="C51" s="101">
        <f t="shared" si="5"/>
        <v>0</v>
      </c>
      <c r="D51" s="101">
        <f t="shared" si="6"/>
        <v>20</v>
      </c>
      <c r="E51" s="100" t="str">
        <f t="shared" si="2"/>
        <v>CARTAGENA</v>
      </c>
      <c r="F51" s="100">
        <f t="shared" si="7"/>
        <v>7</v>
      </c>
      <c r="G51" s="100">
        <f t="shared" si="8"/>
        <v>6</v>
      </c>
    </row>
    <row r="52" spans="1:7" x14ac:dyDescent="0.25">
      <c r="A52" s="100" t="str">
        <f t="shared" si="3"/>
        <v>HUELVA</v>
      </c>
      <c r="B52" s="101">
        <f t="shared" si="4"/>
        <v>1</v>
      </c>
      <c r="C52" s="101">
        <f t="shared" si="5"/>
        <v>0</v>
      </c>
      <c r="D52" s="101">
        <f t="shared" si="6"/>
        <v>20</v>
      </c>
      <c r="E52" s="100" t="str">
        <f t="shared" si="2"/>
        <v>BILBAO</v>
      </c>
      <c r="F52" s="100">
        <f t="shared" si="7"/>
        <v>4</v>
      </c>
      <c r="G52" s="100">
        <f t="shared" si="8"/>
        <v>4</v>
      </c>
    </row>
    <row r="53" spans="1:7" x14ac:dyDescent="0.25">
      <c r="A53" s="100" t="str">
        <f t="shared" si="3"/>
        <v>LAS PALMAS</v>
      </c>
      <c r="B53" s="101">
        <f t="shared" si="4"/>
        <v>150</v>
      </c>
      <c r="C53" s="101">
        <f t="shared" si="5"/>
        <v>161</v>
      </c>
      <c r="D53" s="101">
        <f t="shared" si="6"/>
        <v>1</v>
      </c>
      <c r="E53" s="100" t="str">
        <f t="shared" si="2"/>
        <v>BAHIA DE ALGECIRAS</v>
      </c>
      <c r="F53" s="100">
        <f t="shared" si="7"/>
        <v>2</v>
      </c>
      <c r="G53" s="100">
        <f t="shared" si="8"/>
        <v>1</v>
      </c>
    </row>
    <row r="54" spans="1:7" x14ac:dyDescent="0.25">
      <c r="A54" s="100" t="str">
        <f t="shared" si="3"/>
        <v>MALAGA</v>
      </c>
      <c r="B54" s="101">
        <f t="shared" si="4"/>
        <v>66</v>
      </c>
      <c r="C54" s="101">
        <f t="shared" si="5"/>
        <v>50</v>
      </c>
      <c r="D54" s="101">
        <f t="shared" si="6"/>
        <v>5</v>
      </c>
      <c r="E54" s="100" t="e">
        <f t="shared" si="2"/>
        <v>#N/A</v>
      </c>
      <c r="F54" s="100" t="e">
        <f t="shared" si="7"/>
        <v>#N/A</v>
      </c>
      <c r="G54" s="100" t="e">
        <f t="shared" si="8"/>
        <v>#N/A</v>
      </c>
    </row>
    <row r="55" spans="1:7" x14ac:dyDescent="0.25">
      <c r="A55" s="100" t="str">
        <f t="shared" si="3"/>
        <v>MARIN Y RIA DE PONTEVEDRA</v>
      </c>
      <c r="B55" s="101">
        <f t="shared" si="4"/>
        <v>1</v>
      </c>
      <c r="C55" s="101">
        <f t="shared" si="5"/>
        <v>0</v>
      </c>
      <c r="D55" s="101">
        <f t="shared" si="6"/>
        <v>20</v>
      </c>
      <c r="E55" s="100" t="e">
        <f t="shared" si="2"/>
        <v>#N/A</v>
      </c>
      <c r="F55" s="100" t="e">
        <f t="shared" ref="F55:F65" si="9">LOOKUP(E55,$A$38:$A$65,$B$38:$B$65)</f>
        <v>#N/A</v>
      </c>
      <c r="G55" s="100" t="e">
        <f t="shared" si="8"/>
        <v>#N/A</v>
      </c>
    </row>
    <row r="56" spans="1:7" x14ac:dyDescent="0.25">
      <c r="A56" s="100" t="str">
        <f t="shared" si="3"/>
        <v>MELILLA</v>
      </c>
      <c r="B56" s="101">
        <f t="shared" si="4"/>
        <v>0</v>
      </c>
      <c r="C56" s="101">
        <f t="shared" si="5"/>
        <v>0</v>
      </c>
      <c r="D56" s="101">
        <f t="shared" si="6"/>
        <v>28</v>
      </c>
      <c r="E56" s="100" t="e">
        <f t="shared" si="2"/>
        <v>#N/A</v>
      </c>
      <c r="F56" s="100" t="e">
        <f t="shared" si="9"/>
        <v>#N/A</v>
      </c>
      <c r="G56" s="100" t="e">
        <f t="shared" si="8"/>
        <v>#N/A</v>
      </c>
    </row>
    <row r="57" spans="1:7" x14ac:dyDescent="0.25">
      <c r="A57" s="100" t="str">
        <f t="shared" si="3"/>
        <v>MOTRIL</v>
      </c>
      <c r="B57" s="101">
        <f t="shared" si="4"/>
        <v>9</v>
      </c>
      <c r="C57" s="101">
        <f t="shared" si="5"/>
        <v>6</v>
      </c>
      <c r="D57" s="101">
        <f t="shared" si="6"/>
        <v>13</v>
      </c>
      <c r="E57" s="100" t="str">
        <f t="shared" si="2"/>
        <v>CEUTA</v>
      </c>
      <c r="F57" s="100">
        <f t="shared" si="9"/>
        <v>1</v>
      </c>
      <c r="G57" s="100">
        <f t="shared" si="8"/>
        <v>2</v>
      </c>
    </row>
    <row r="58" spans="1:7" x14ac:dyDescent="0.25">
      <c r="A58" s="100" t="str">
        <f t="shared" si="3"/>
        <v>PASAIA</v>
      </c>
      <c r="B58" s="101">
        <f t="shared" si="4"/>
        <v>0</v>
      </c>
      <c r="C58" s="101">
        <f t="shared" si="5"/>
        <v>0</v>
      </c>
      <c r="D58" s="101">
        <f t="shared" si="6"/>
        <v>28</v>
      </c>
      <c r="E58" s="100" t="e">
        <f t="shared" si="2"/>
        <v>#N/A</v>
      </c>
      <c r="F58" s="100" t="e">
        <f t="shared" si="9"/>
        <v>#N/A</v>
      </c>
      <c r="G58" s="100" t="e">
        <f t="shared" si="8"/>
        <v>#N/A</v>
      </c>
    </row>
    <row r="59" spans="1:7" x14ac:dyDescent="0.25">
      <c r="A59" s="100" t="str">
        <f t="shared" si="3"/>
        <v>SANTA CRUZ DE TENERIFE</v>
      </c>
      <c r="B59" s="101">
        <f t="shared" si="4"/>
        <v>134</v>
      </c>
      <c r="C59" s="101">
        <f t="shared" si="5"/>
        <v>151</v>
      </c>
      <c r="D59" s="101">
        <f t="shared" si="6"/>
        <v>2</v>
      </c>
      <c r="E59" s="100" t="e">
        <f t="shared" si="2"/>
        <v>#N/A</v>
      </c>
      <c r="F59" s="100" t="e">
        <f t="shared" si="9"/>
        <v>#N/A</v>
      </c>
      <c r="G59" s="100" t="e">
        <f t="shared" si="8"/>
        <v>#N/A</v>
      </c>
    </row>
    <row r="60" spans="1:7" x14ac:dyDescent="0.25">
      <c r="A60" s="100" t="str">
        <f t="shared" si="3"/>
        <v>SANTANDER</v>
      </c>
      <c r="B60" s="101">
        <f t="shared" si="4"/>
        <v>0</v>
      </c>
      <c r="C60" s="101">
        <f t="shared" si="5"/>
        <v>1</v>
      </c>
      <c r="D60" s="101">
        <f t="shared" si="6"/>
        <v>28</v>
      </c>
      <c r="E60" s="100" t="e">
        <f t="shared" si="2"/>
        <v>#N/A</v>
      </c>
      <c r="F60" s="100" t="e">
        <f t="shared" si="9"/>
        <v>#N/A</v>
      </c>
      <c r="G60" s="100" t="e">
        <f t="shared" si="8"/>
        <v>#N/A</v>
      </c>
    </row>
    <row r="61" spans="1:7" x14ac:dyDescent="0.25">
      <c r="A61" s="100" t="str">
        <f t="shared" si="3"/>
        <v>SEVILLA</v>
      </c>
      <c r="B61" s="101">
        <f t="shared" si="4"/>
        <v>23</v>
      </c>
      <c r="C61" s="101">
        <f t="shared" si="5"/>
        <v>13</v>
      </c>
      <c r="D61" s="101">
        <f t="shared" si="6"/>
        <v>7</v>
      </c>
      <c r="E61" s="100" t="e">
        <f t="shared" si="2"/>
        <v>#N/A</v>
      </c>
      <c r="F61" s="100" t="e">
        <f t="shared" si="9"/>
        <v>#N/A</v>
      </c>
      <c r="G61" s="100" t="e">
        <f t="shared" si="8"/>
        <v>#N/A</v>
      </c>
    </row>
    <row r="62" spans="1:7" x14ac:dyDescent="0.25">
      <c r="A62" s="100" t="str">
        <f t="shared" si="3"/>
        <v>TARRAGONA</v>
      </c>
      <c r="B62" s="101">
        <f t="shared" si="4"/>
        <v>0</v>
      </c>
      <c r="C62" s="101">
        <f t="shared" si="5"/>
        <v>1</v>
      </c>
      <c r="D62" s="101">
        <f t="shared" si="6"/>
        <v>28</v>
      </c>
      <c r="E62" s="100" t="e">
        <f t="shared" si="2"/>
        <v>#N/A</v>
      </c>
      <c r="F62" s="100" t="e">
        <f t="shared" si="9"/>
        <v>#N/A</v>
      </c>
      <c r="G62" s="100" t="e">
        <f t="shared" si="8"/>
        <v>#N/A</v>
      </c>
    </row>
    <row r="63" spans="1:7" x14ac:dyDescent="0.25">
      <c r="A63" s="100" t="str">
        <f t="shared" si="3"/>
        <v>VALENCIA</v>
      </c>
      <c r="B63" s="101">
        <f t="shared" si="4"/>
        <v>20</v>
      </c>
      <c r="C63" s="101">
        <f t="shared" si="5"/>
        <v>27</v>
      </c>
      <c r="D63" s="101">
        <f t="shared" si="6"/>
        <v>8</v>
      </c>
      <c r="E63" s="100" t="e">
        <f t="shared" si="2"/>
        <v>#N/A</v>
      </c>
      <c r="F63" s="100" t="e">
        <f t="shared" si="9"/>
        <v>#N/A</v>
      </c>
      <c r="G63" s="100" t="e">
        <f t="shared" si="8"/>
        <v>#N/A</v>
      </c>
    </row>
    <row r="64" spans="1:7" x14ac:dyDescent="0.25">
      <c r="A64" s="100" t="str">
        <f t="shared" si="3"/>
        <v>VIGO</v>
      </c>
      <c r="B64" s="101">
        <f t="shared" si="4"/>
        <v>14</v>
      </c>
      <c r="C64" s="101">
        <f t="shared" si="5"/>
        <v>14</v>
      </c>
      <c r="D64" s="101">
        <f t="shared" si="6"/>
        <v>10</v>
      </c>
      <c r="E64" s="100" t="e">
        <f t="shared" si="2"/>
        <v>#N/A</v>
      </c>
      <c r="F64" s="100" t="e">
        <f t="shared" si="9"/>
        <v>#N/A</v>
      </c>
      <c r="G64" s="100" t="e">
        <f t="shared" si="8"/>
        <v>#N/A</v>
      </c>
    </row>
    <row r="65" spans="1:7" x14ac:dyDescent="0.25">
      <c r="A65" s="100" t="str">
        <f t="shared" si="3"/>
        <v>VILAGARCIA</v>
      </c>
      <c r="B65" s="101">
        <f t="shared" si="4"/>
        <v>0</v>
      </c>
      <c r="C65" s="101">
        <f t="shared" si="5"/>
        <v>0</v>
      </c>
      <c r="D65" s="101">
        <f t="shared" si="6"/>
        <v>28</v>
      </c>
      <c r="E65" s="100" t="str">
        <f t="shared" si="2"/>
        <v>AVILES</v>
      </c>
      <c r="F65" s="100">
        <f t="shared" si="9"/>
        <v>0</v>
      </c>
      <c r="G65" s="100">
        <f t="shared" si="8"/>
        <v>0</v>
      </c>
    </row>
    <row r="67" spans="1:7" x14ac:dyDescent="0.25">
      <c r="A67" s="102"/>
      <c r="B67" s="103"/>
      <c r="C67" s="103"/>
      <c r="D67" s="103"/>
      <c r="E67" s="103"/>
      <c r="F67" s="104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3</A_x00f1_o>
  </documentManagement>
</p:properties>
</file>

<file path=customXml/itemProps1.xml><?xml version="1.0" encoding="utf-8"?>
<ds:datastoreItem xmlns:ds="http://schemas.openxmlformats.org/officeDocument/2006/customXml" ds:itemID="{F8C2FB1A-9DEF-4230-9E98-21D486BD7C88}"/>
</file>

<file path=customXml/itemProps2.xml><?xml version="1.0" encoding="utf-8"?>
<ds:datastoreItem xmlns:ds="http://schemas.openxmlformats.org/officeDocument/2006/customXml" ds:itemID="{126F5F5B-087B-4488-B668-2D93BC3E0F4F}"/>
</file>

<file path=customXml/itemProps3.xml><?xml version="1.0" encoding="utf-8"?>
<ds:datastoreItem xmlns:ds="http://schemas.openxmlformats.org/officeDocument/2006/customXml" ds:itemID="{5A47DA84-5632-4BB2-8DB4-CA12533EA2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2017-10-05T09:53:04Z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