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 firstSheet="17" activeTab="19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F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<sst xmlns="http://schemas.openxmlformats.org/spreadsheetml/2006/main" count="653" uniqueCount="93">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</sst>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5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1" fillId="0" borderId="0" xfId="0" applyFont="1"/>
    <xf numFmtId="0" fontId="31" fillId="0" borderId="0" xfId="0" applyFont="1" applyAlignment="1"/>
    <xf numFmtId="0" fontId="32" fillId="6" borderId="9" xfId="0" applyFont="1" applyFill="1" applyBorder="1" applyAlignment="1">
      <alignment horizontal="left" vertical="center"/>
    </xf>
    <xf numFmtId="0" fontId="33" fillId="6" borderId="9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0" xfId="0" applyFont="1"/>
    <xf numFmtId="14" fontId="35" fillId="0" borderId="0" xfId="0" applyNumberFormat="1" applyFont="1" applyAlignment="1">
      <alignment horizontal="right"/>
    </xf>
    <xf numFmtId="0" fontId="34" fillId="0" borderId="9" xfId="0" applyFont="1" applyBorder="1" applyAlignment="1"/>
    <xf numFmtId="0" fontId="32" fillId="6" borderId="9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left"/>
    </xf>
    <xf numFmtId="3" fontId="37" fillId="2" borderId="9" xfId="0" applyNumberFormat="1" applyFont="1" applyFill="1" applyBorder="1" applyAlignment="1">
      <alignment horizontal="right"/>
    </xf>
    <xf numFmtId="4" fontId="37" fillId="2" borderId="9" xfId="0" applyNumberFormat="1" applyFont="1" applyFill="1" applyBorder="1" applyAlignment="1">
      <alignment horizontal="right"/>
    </xf>
    <xf numFmtId="4" fontId="34" fillId="0" borderId="0" xfId="0" applyNumberFormat="1" applyFont="1"/>
    <xf numFmtId="0" fontId="36" fillId="5" borderId="9" xfId="0" applyFont="1" applyFill="1" applyBorder="1" applyAlignment="1">
      <alignment horizontal="left"/>
    </xf>
    <xf numFmtId="3" fontId="37" fillId="5" borderId="9" xfId="0" applyNumberFormat="1" applyFont="1" applyFill="1" applyBorder="1" applyAlignment="1">
      <alignment horizontal="right"/>
    </xf>
    <xf numFmtId="4" fontId="37" fillId="5" borderId="9" xfId="0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horizontal="right"/>
    </xf>
    <xf numFmtId="4" fontId="38" fillId="5" borderId="9" xfId="0" applyNumberFormat="1" applyFont="1" applyFill="1" applyBorder="1" applyAlignment="1">
      <alignment horizontal="right"/>
    </xf>
    <xf numFmtId="0" fontId="35" fillId="6" borderId="9" xfId="0" applyFont="1" applyFill="1" applyBorder="1" applyAlignment="1">
      <alignment horizontal="left"/>
    </xf>
    <xf numFmtId="3" fontId="35" fillId="6" borderId="9" xfId="0" applyNumberFormat="1" applyFont="1" applyFill="1" applyBorder="1" applyAlignment="1">
      <alignment horizontal="right"/>
    </xf>
    <xf numFmtId="4" fontId="35" fillId="6" borderId="9" xfId="0" applyNumberFormat="1" applyFont="1" applyFill="1" applyBorder="1" applyAlignment="1">
      <alignment horizontal="right"/>
    </xf>
    <xf numFmtId="0" fontId="39" fillId="0" borderId="0" xfId="0" applyFont="1"/>
    <xf numFmtId="3" fontId="39" fillId="0" borderId="0" xfId="0" applyNumberFormat="1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0" fillId="4" borderId="5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32363431</c:v>
                </c:pt>
                <c:pt idx="1">
                  <c:v>23408026</c:v>
                </c:pt>
                <c:pt idx="2">
                  <c:v>22193629</c:v>
                </c:pt>
                <c:pt idx="3">
                  <c:v>16021878</c:v>
                </c:pt>
                <c:pt idx="4">
                  <c:v>15125061</c:v>
                </c:pt>
                <c:pt idx="5">
                  <c:v>11766305</c:v>
                </c:pt>
                <c:pt idx="6">
                  <c:v>10827478</c:v>
                </c:pt>
                <c:pt idx="7">
                  <c:v>8718208</c:v>
                </c:pt>
                <c:pt idx="8">
                  <c:v>8402877</c:v>
                </c:pt>
                <c:pt idx="9">
                  <c:v>8075195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30742713</c:v>
                </c:pt>
                <c:pt idx="1">
                  <c:v>22030813</c:v>
                </c:pt>
                <c:pt idx="2">
                  <c:v>20873852</c:v>
                </c:pt>
                <c:pt idx="3">
                  <c:v>15780281</c:v>
                </c:pt>
                <c:pt idx="4">
                  <c:v>14558770</c:v>
                </c:pt>
                <c:pt idx="5">
                  <c:v>9278696</c:v>
                </c:pt>
                <c:pt idx="6">
                  <c:v>10621952</c:v>
                </c:pt>
                <c:pt idx="7">
                  <c:v>7881544</c:v>
                </c:pt>
                <c:pt idx="8">
                  <c:v>8265858</c:v>
                </c:pt>
                <c:pt idx="9">
                  <c:v>8088956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30458336</c:v>
                </c:pt>
                <c:pt idx="1">
                  <c:v>23297453</c:v>
                </c:pt>
                <c:pt idx="2">
                  <c:v>21726454</c:v>
                </c:pt>
                <c:pt idx="3">
                  <c:v>15587728</c:v>
                </c:pt>
                <c:pt idx="4">
                  <c:v>15054281</c:v>
                </c:pt>
                <c:pt idx="5">
                  <c:v>11720736</c:v>
                </c:pt>
                <c:pt idx="6">
                  <c:v>9900635</c:v>
                </c:pt>
                <c:pt idx="7">
                  <c:v>8675865</c:v>
                </c:pt>
                <c:pt idx="8">
                  <c:v>8379978</c:v>
                </c:pt>
                <c:pt idx="9">
                  <c:v>7564167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28395795</c:v>
                </c:pt>
                <c:pt idx="1">
                  <c:v>21897636</c:v>
                </c:pt>
                <c:pt idx="2">
                  <c:v>20392695</c:v>
                </c:pt>
                <c:pt idx="3">
                  <c:v>15275688</c:v>
                </c:pt>
                <c:pt idx="4">
                  <c:v>14476263</c:v>
                </c:pt>
                <c:pt idx="5">
                  <c:v>9239640</c:v>
                </c:pt>
                <c:pt idx="6">
                  <c:v>9649834</c:v>
                </c:pt>
                <c:pt idx="7">
                  <c:v>7771607</c:v>
                </c:pt>
                <c:pt idx="8">
                  <c:v>8219639</c:v>
                </c:pt>
                <c:pt idx="9">
                  <c:v>7655941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9515088</c:v>
                </c:pt>
                <c:pt idx="1">
                  <c:v>8988089</c:v>
                </c:pt>
                <c:pt idx="2">
                  <c:v>8648497</c:v>
                </c:pt>
                <c:pt idx="3">
                  <c:v>8478710</c:v>
                </c:pt>
                <c:pt idx="4">
                  <c:v>5639543</c:v>
                </c:pt>
                <c:pt idx="5">
                  <c:v>5260685</c:v>
                </c:pt>
                <c:pt idx="6">
                  <c:v>4002339</c:v>
                </c:pt>
                <c:pt idx="7">
                  <c:v>3435608</c:v>
                </c:pt>
                <c:pt idx="8">
                  <c:v>3229463</c:v>
                </c:pt>
                <c:pt idx="9">
                  <c:v>2482180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9341595</c:v>
                </c:pt>
                <c:pt idx="1">
                  <c:v>6966059</c:v>
                </c:pt>
                <c:pt idx="2">
                  <c:v>7875653</c:v>
                </c:pt>
                <c:pt idx="3">
                  <c:v>8592836</c:v>
                </c:pt>
                <c:pt idx="4">
                  <c:v>5448459</c:v>
                </c:pt>
                <c:pt idx="5">
                  <c:v>4414291</c:v>
                </c:pt>
                <c:pt idx="6">
                  <c:v>3862948</c:v>
                </c:pt>
                <c:pt idx="7">
                  <c:v>3355671</c:v>
                </c:pt>
                <c:pt idx="8">
                  <c:v>3548458</c:v>
                </c:pt>
                <c:pt idx="9">
                  <c:v>2124888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VALENCIA</c:v>
                </c:pt>
                <c:pt idx="6">
                  <c:v>ALMERIA</c:v>
                </c:pt>
                <c:pt idx="7">
                  <c:v>BILBAO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7680421</c:v>
                </c:pt>
                <c:pt idx="1">
                  <c:v>5867264</c:v>
                </c:pt>
                <c:pt idx="2">
                  <c:v>4085631</c:v>
                </c:pt>
                <c:pt idx="3">
                  <c:v>2562338</c:v>
                </c:pt>
                <c:pt idx="4">
                  <c:v>2356966</c:v>
                </c:pt>
                <c:pt idx="5">
                  <c:v>2331721</c:v>
                </c:pt>
                <c:pt idx="6">
                  <c:v>2322977</c:v>
                </c:pt>
                <c:pt idx="7">
                  <c:v>2156314</c:v>
                </c:pt>
                <c:pt idx="8">
                  <c:v>1962209</c:v>
                </c:pt>
                <c:pt idx="9">
                  <c:v>1560812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CARTAGENA</c:v>
                </c:pt>
                <c:pt idx="5">
                  <c:v>VALENCIA</c:v>
                </c:pt>
                <c:pt idx="6">
                  <c:v>ALMERIA</c:v>
                </c:pt>
                <c:pt idx="7">
                  <c:v>BILBAO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6830400</c:v>
                </c:pt>
                <c:pt idx="1">
                  <c:v>5186190</c:v>
                </c:pt>
                <c:pt idx="2">
                  <c:v>3500228</c:v>
                </c:pt>
                <c:pt idx="3">
                  <c:v>2538444</c:v>
                </c:pt>
                <c:pt idx="4">
                  <c:v>1897758</c:v>
                </c:pt>
                <c:pt idx="5">
                  <c:v>3060889</c:v>
                </c:pt>
                <c:pt idx="6">
                  <c:v>2414311</c:v>
                </c:pt>
                <c:pt idx="7">
                  <c:v>2065864</c:v>
                </c:pt>
                <c:pt idx="8">
                  <c:v>1582944</c:v>
                </c:pt>
                <c:pt idx="9">
                  <c:v>1621738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20909094</c:v>
                </c:pt>
                <c:pt idx="1">
                  <c:v>18483552</c:v>
                </c:pt>
                <c:pt idx="2">
                  <c:v>15139714</c:v>
                </c:pt>
                <c:pt idx="3">
                  <c:v>7270138</c:v>
                </c:pt>
                <c:pt idx="4">
                  <c:v>3946030</c:v>
                </c:pt>
                <c:pt idx="5">
                  <c:v>3916326</c:v>
                </c:pt>
                <c:pt idx="6">
                  <c:v>2788794</c:v>
                </c:pt>
                <c:pt idx="7">
                  <c:v>1794767</c:v>
                </c:pt>
                <c:pt idx="8">
                  <c:v>1474110</c:v>
                </c:pt>
                <c:pt idx="9">
                  <c:v>1175001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19296244</c:v>
                </c:pt>
                <c:pt idx="1">
                  <c:v>16711859</c:v>
                </c:pt>
                <c:pt idx="2">
                  <c:v>14390065</c:v>
                </c:pt>
                <c:pt idx="3">
                  <c:v>7044316</c:v>
                </c:pt>
                <c:pt idx="4">
                  <c:v>4189477</c:v>
                </c:pt>
                <c:pt idx="5">
                  <c:v>3868229</c:v>
                </c:pt>
                <c:pt idx="6">
                  <c:v>3195924</c:v>
                </c:pt>
                <c:pt idx="7">
                  <c:v>1776725</c:v>
                </c:pt>
                <c:pt idx="8">
                  <c:v>1755378</c:v>
                </c:pt>
                <c:pt idx="9">
                  <c:v>1035854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28872</c:v>
                </c:pt>
                <c:pt idx="1">
                  <c:v>12924</c:v>
                </c:pt>
                <c:pt idx="2">
                  <c:v>6790</c:v>
                </c:pt>
                <c:pt idx="3">
                  <c:v>6542</c:v>
                </c:pt>
                <c:pt idx="4">
                  <c:v>5104</c:v>
                </c:pt>
                <c:pt idx="5">
                  <c:v>4969</c:v>
                </c:pt>
                <c:pt idx="6">
                  <c:v>4194</c:v>
                </c:pt>
                <c:pt idx="7">
                  <c:v>3892</c:v>
                </c:pt>
                <c:pt idx="8">
                  <c:v>1954</c:v>
                </c:pt>
                <c:pt idx="9">
                  <c:v>1793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CASTELLON</c:v>
                </c:pt>
                <c:pt idx="9">
                  <c:v>SANTA CRUZ DE TENERIFE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28310</c:v>
                </c:pt>
                <c:pt idx="1">
                  <c:v>13400</c:v>
                </c:pt>
                <c:pt idx="2">
                  <c:v>8642</c:v>
                </c:pt>
                <c:pt idx="3">
                  <c:v>4843</c:v>
                </c:pt>
                <c:pt idx="4">
                  <c:v>4564</c:v>
                </c:pt>
                <c:pt idx="5">
                  <c:v>4911</c:v>
                </c:pt>
                <c:pt idx="6">
                  <c:v>1666</c:v>
                </c:pt>
                <c:pt idx="7">
                  <c:v>3697</c:v>
                </c:pt>
                <c:pt idx="8">
                  <c:v>2897</c:v>
                </c:pt>
                <c:pt idx="9">
                  <c:v>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1160139</c:v>
                </c:pt>
                <c:pt idx="1">
                  <c:v>926000</c:v>
                </c:pt>
                <c:pt idx="2">
                  <c:v>467175</c:v>
                </c:pt>
                <c:pt idx="3">
                  <c:v>446555</c:v>
                </c:pt>
                <c:pt idx="4">
                  <c:v>237416</c:v>
                </c:pt>
                <c:pt idx="5">
                  <c:v>150316</c:v>
                </c:pt>
                <c:pt idx="6">
                  <c:v>110049</c:v>
                </c:pt>
                <c:pt idx="7">
                  <c:v>66586</c:v>
                </c:pt>
                <c:pt idx="8">
                  <c:v>64340</c:v>
                </c:pt>
                <c:pt idx="9">
                  <c:v>57625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1345985</c:v>
                </c:pt>
                <c:pt idx="1">
                  <c:v>970426</c:v>
                </c:pt>
                <c:pt idx="2">
                  <c:v>479620</c:v>
                </c:pt>
                <c:pt idx="3">
                  <c:v>414746</c:v>
                </c:pt>
                <c:pt idx="4">
                  <c:v>225790</c:v>
                </c:pt>
                <c:pt idx="5">
                  <c:v>161360</c:v>
                </c:pt>
                <c:pt idx="6">
                  <c:v>132665</c:v>
                </c:pt>
                <c:pt idx="7">
                  <c:v>80841</c:v>
                </c:pt>
                <c:pt idx="8">
                  <c:v>58125</c:v>
                </c:pt>
                <c:pt idx="9">
                  <c:v>69818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17776702</c:v>
                </c:pt>
                <c:pt idx="1">
                  <c:v>7816269</c:v>
                </c:pt>
                <c:pt idx="2">
                  <c:v>5450944</c:v>
                </c:pt>
                <c:pt idx="3">
                  <c:v>4496785</c:v>
                </c:pt>
                <c:pt idx="4">
                  <c:v>1841386</c:v>
                </c:pt>
                <c:pt idx="5">
                  <c:v>1250698</c:v>
                </c:pt>
                <c:pt idx="6">
                  <c:v>392022</c:v>
                </c:pt>
                <c:pt idx="7">
                  <c:v>259688</c:v>
                </c:pt>
                <c:pt idx="8">
                  <c:v>243950</c:v>
                </c:pt>
                <c:pt idx="9">
                  <c:v>129560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16234224</c:v>
                </c:pt>
                <c:pt idx="1">
                  <c:v>5710763</c:v>
                </c:pt>
                <c:pt idx="2">
                  <c:v>4936951</c:v>
                </c:pt>
                <c:pt idx="3">
                  <c:v>4060680</c:v>
                </c:pt>
                <c:pt idx="4">
                  <c:v>1516089</c:v>
                </c:pt>
                <c:pt idx="5">
                  <c:v>581538</c:v>
                </c:pt>
                <c:pt idx="6">
                  <c:v>413373</c:v>
                </c:pt>
                <c:pt idx="7">
                  <c:v>346546</c:v>
                </c:pt>
                <c:pt idx="8">
                  <c:v>69949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17728440</c:v>
                </c:pt>
                <c:pt idx="1">
                  <c:v>7789941</c:v>
                </c:pt>
                <c:pt idx="2">
                  <c:v>5199637</c:v>
                </c:pt>
                <c:pt idx="3">
                  <c:v>4418438</c:v>
                </c:pt>
                <c:pt idx="4">
                  <c:v>1249114</c:v>
                </c:pt>
                <c:pt idx="5">
                  <c:v>93538</c:v>
                </c:pt>
                <c:pt idx="6">
                  <c:v>53838</c:v>
                </c:pt>
                <c:pt idx="7">
                  <c:v>17906</c:v>
                </c:pt>
                <c:pt idx="8">
                  <c:v>5044</c:v>
                </c:pt>
                <c:pt idx="9">
                  <c:v>2385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16123186</c:v>
                </c:pt>
                <c:pt idx="1">
                  <c:v>5695790</c:v>
                </c:pt>
                <c:pt idx="2">
                  <c:v>4815236</c:v>
                </c:pt>
                <c:pt idx="3">
                  <c:v>4006800</c:v>
                </c:pt>
                <c:pt idx="4">
                  <c:v>581538</c:v>
                </c:pt>
                <c:pt idx="5">
                  <c:v>37303</c:v>
                </c:pt>
                <c:pt idx="6">
                  <c:v>155939</c:v>
                </c:pt>
                <c:pt idx="7">
                  <c:v>13654</c:v>
                </c:pt>
                <c:pt idx="8">
                  <c:v>1058</c:v>
                </c:pt>
                <c:pt idx="9">
                  <c:v>4201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18572495</c:v>
                </c:pt>
                <c:pt idx="1">
                  <c:v>15118682</c:v>
                </c:pt>
                <c:pt idx="2">
                  <c:v>10902383</c:v>
                </c:pt>
                <c:pt idx="3">
                  <c:v>5951661</c:v>
                </c:pt>
                <c:pt idx="4">
                  <c:v>2491811</c:v>
                </c:pt>
                <c:pt idx="5">
                  <c:v>1342322</c:v>
                </c:pt>
                <c:pt idx="6">
                  <c:v>1293435</c:v>
                </c:pt>
                <c:pt idx="7">
                  <c:v>1033594</c:v>
                </c:pt>
                <c:pt idx="8">
                  <c:v>571085</c:v>
                </c:pt>
                <c:pt idx="9">
                  <c:v>560794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17025348</c:v>
                </c:pt>
                <c:pt idx="1">
                  <c:v>13372818</c:v>
                </c:pt>
                <c:pt idx="2">
                  <c:v>10446407</c:v>
                </c:pt>
                <c:pt idx="3">
                  <c:v>5646636</c:v>
                </c:pt>
                <c:pt idx="4">
                  <c:v>2348817</c:v>
                </c:pt>
                <c:pt idx="5">
                  <c:v>1638025</c:v>
                </c:pt>
                <c:pt idx="6">
                  <c:v>1562461</c:v>
                </c:pt>
                <c:pt idx="7">
                  <c:v>1006345</c:v>
                </c:pt>
                <c:pt idx="8">
                  <c:v>502542</c:v>
                </c:pt>
                <c:pt idx="9">
                  <c:v>519628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4508507</c:v>
                </c:pt>
                <c:pt idx="1">
                  <c:v>3888174</c:v>
                </c:pt>
                <c:pt idx="2">
                  <c:v>2198297</c:v>
                </c:pt>
                <c:pt idx="3">
                  <c:v>2029734</c:v>
                </c:pt>
                <c:pt idx="4">
                  <c:v>1521870</c:v>
                </c:pt>
                <c:pt idx="5">
                  <c:v>1106948</c:v>
                </c:pt>
                <c:pt idx="6">
                  <c:v>634534</c:v>
                </c:pt>
                <c:pt idx="7">
                  <c:v>605622</c:v>
                </c:pt>
                <c:pt idx="8">
                  <c:v>464262</c:v>
                </c:pt>
                <c:pt idx="9">
                  <c:v>391383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4171959</c:v>
                </c:pt>
                <c:pt idx="1">
                  <c:v>4142037</c:v>
                </c:pt>
                <c:pt idx="2">
                  <c:v>2165394</c:v>
                </c:pt>
                <c:pt idx="3">
                  <c:v>1971206</c:v>
                </c:pt>
                <c:pt idx="4">
                  <c:v>1621951</c:v>
                </c:pt>
                <c:pt idx="5">
                  <c:v>1115125</c:v>
                </c:pt>
                <c:pt idx="6">
                  <c:v>580442</c:v>
                </c:pt>
                <c:pt idx="7">
                  <c:v>554744</c:v>
                </c:pt>
                <c:pt idx="8">
                  <c:v>394109</c:v>
                </c:pt>
                <c:pt idx="9">
                  <c:v>388062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1394745</c:v>
                </c:pt>
                <c:pt idx="1">
                  <c:v>1342949</c:v>
                </c:pt>
                <c:pt idx="2">
                  <c:v>1094374</c:v>
                </c:pt>
                <c:pt idx="3">
                  <c:v>525309</c:v>
                </c:pt>
                <c:pt idx="4">
                  <c:v>230153.5</c:v>
                </c:pt>
                <c:pt idx="5">
                  <c:v>176117</c:v>
                </c:pt>
                <c:pt idx="6">
                  <c:v>158459</c:v>
                </c:pt>
                <c:pt idx="7">
                  <c:v>111488</c:v>
                </c:pt>
                <c:pt idx="8">
                  <c:v>75393</c:v>
                </c:pt>
                <c:pt idx="9">
                  <c:v>67997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1423783</c:v>
                </c:pt>
                <c:pt idx="1">
                  <c:v>1240790</c:v>
                </c:pt>
                <c:pt idx="2">
                  <c:v>1059777.5</c:v>
                </c:pt>
                <c:pt idx="3">
                  <c:v>517831</c:v>
                </c:pt>
                <c:pt idx="4">
                  <c:v>221844</c:v>
                </c:pt>
                <c:pt idx="5">
                  <c:v>209320</c:v>
                </c:pt>
                <c:pt idx="6">
                  <c:v>221015</c:v>
                </c:pt>
                <c:pt idx="7">
                  <c:v>95187</c:v>
                </c:pt>
                <c:pt idx="8">
                  <c:v>83070</c:v>
                </c:pt>
                <c:pt idx="9">
                  <c:v>76116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1328117</c:v>
                </c:pt>
                <c:pt idx="1">
                  <c:v>534652</c:v>
                </c:pt>
                <c:pt idx="2">
                  <c:v>436497</c:v>
                </c:pt>
                <c:pt idx="3">
                  <c:v>319552</c:v>
                </c:pt>
                <c:pt idx="4">
                  <c:v>152713</c:v>
                </c:pt>
                <c:pt idx="5">
                  <c:v>6501</c:v>
                </c:pt>
                <c:pt idx="6">
                  <c:v>4420</c:v>
                </c:pt>
                <c:pt idx="7">
                  <c:v>1285</c:v>
                </c:pt>
                <c:pt idx="8">
                  <c:v>680</c:v>
                </c:pt>
                <c:pt idx="9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1353439</c:v>
                </c:pt>
                <c:pt idx="1">
                  <c:v>415453</c:v>
                </c:pt>
                <c:pt idx="2">
                  <c:v>405648.5</c:v>
                </c:pt>
                <c:pt idx="3">
                  <c:v>303241</c:v>
                </c:pt>
                <c:pt idx="4">
                  <c:v>213912</c:v>
                </c:pt>
                <c:pt idx="5">
                  <c:v>2577</c:v>
                </c:pt>
                <c:pt idx="6">
                  <c:v>11144</c:v>
                </c:pt>
                <c:pt idx="7">
                  <c:v>833</c:v>
                </c:pt>
                <c:pt idx="8">
                  <c:v>2044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1934970</c:v>
                </c:pt>
                <c:pt idx="1">
                  <c:v>1611443</c:v>
                </c:pt>
                <c:pt idx="2">
                  <c:v>1445534</c:v>
                </c:pt>
                <c:pt idx="3">
                  <c:v>907220</c:v>
                </c:pt>
                <c:pt idx="4">
                  <c:v>833564</c:v>
                </c:pt>
                <c:pt idx="5">
                  <c:v>477364</c:v>
                </c:pt>
                <c:pt idx="6">
                  <c:v>227373</c:v>
                </c:pt>
                <c:pt idx="7">
                  <c:v>207765</c:v>
                </c:pt>
                <c:pt idx="8">
                  <c:v>156913</c:v>
                </c:pt>
                <c:pt idx="9">
                  <c:v>131859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1839234</c:v>
                </c:pt>
                <c:pt idx="1">
                  <c:v>1645235</c:v>
                </c:pt>
                <c:pt idx="2">
                  <c:v>1546442</c:v>
                </c:pt>
                <c:pt idx="3">
                  <c:v>869363</c:v>
                </c:pt>
                <c:pt idx="4">
                  <c:v>723410</c:v>
                </c:pt>
                <c:pt idx="5">
                  <c:v>282125</c:v>
                </c:pt>
                <c:pt idx="6">
                  <c:v>214355</c:v>
                </c:pt>
                <c:pt idx="7">
                  <c:v>174787</c:v>
                </c:pt>
                <c:pt idx="8">
                  <c:v>145967</c:v>
                </c:pt>
                <c:pt idx="9">
                  <c:v>127004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490921</c:v>
                </c:pt>
                <c:pt idx="1">
                  <c:v>343718</c:v>
                </c:pt>
                <c:pt idx="2">
                  <c:v>283684</c:v>
                </c:pt>
                <c:pt idx="3">
                  <c:v>250647</c:v>
                </c:pt>
                <c:pt idx="4">
                  <c:v>120150</c:v>
                </c:pt>
                <c:pt idx="5">
                  <c:v>89598</c:v>
                </c:pt>
                <c:pt idx="6">
                  <c:v>56297</c:v>
                </c:pt>
                <c:pt idx="7">
                  <c:v>53441</c:v>
                </c:pt>
                <c:pt idx="8">
                  <c:v>39280</c:v>
                </c:pt>
                <c:pt idx="9">
                  <c:v>23005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395218</c:v>
                </c:pt>
                <c:pt idx="1">
                  <c:v>290096</c:v>
                </c:pt>
                <c:pt idx="2">
                  <c:v>208992</c:v>
                </c:pt>
                <c:pt idx="3">
                  <c:v>203019</c:v>
                </c:pt>
                <c:pt idx="4">
                  <c:v>87514</c:v>
                </c:pt>
                <c:pt idx="5">
                  <c:v>55075</c:v>
                </c:pt>
                <c:pt idx="6">
                  <c:v>42755</c:v>
                </c:pt>
                <c:pt idx="7">
                  <c:v>50949</c:v>
                </c:pt>
                <c:pt idx="8">
                  <c:v>11688</c:v>
                </c:pt>
                <c:pt idx="9">
                  <c:v>16789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411666</c:v>
                </c:pt>
                <c:pt idx="1">
                  <c:v>264964</c:v>
                </c:pt>
                <c:pt idx="2">
                  <c:v>254841</c:v>
                </c:pt>
                <c:pt idx="3">
                  <c:v>149998</c:v>
                </c:pt>
                <c:pt idx="4">
                  <c:v>76269</c:v>
                </c:pt>
                <c:pt idx="5">
                  <c:v>67953</c:v>
                </c:pt>
                <c:pt idx="6">
                  <c:v>42982</c:v>
                </c:pt>
                <c:pt idx="7">
                  <c:v>25203</c:v>
                </c:pt>
                <c:pt idx="8">
                  <c:v>24428</c:v>
                </c:pt>
                <c:pt idx="9">
                  <c:v>15440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351700</c:v>
                </c:pt>
                <c:pt idx="1">
                  <c:v>252073</c:v>
                </c:pt>
                <c:pt idx="2">
                  <c:v>172951</c:v>
                </c:pt>
                <c:pt idx="3">
                  <c:v>154640</c:v>
                </c:pt>
                <c:pt idx="4">
                  <c:v>38615</c:v>
                </c:pt>
                <c:pt idx="5">
                  <c:v>61847</c:v>
                </c:pt>
                <c:pt idx="6">
                  <c:v>43686</c:v>
                </c:pt>
                <c:pt idx="7">
                  <c:v>23626</c:v>
                </c:pt>
                <c:pt idx="8">
                  <c:v>20050</c:v>
                </c:pt>
                <c:pt idx="9">
                  <c:v>12790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9535</c:v>
                </c:pt>
                <c:pt idx="1">
                  <c:v>7459</c:v>
                </c:pt>
                <c:pt idx="2">
                  <c:v>5132</c:v>
                </c:pt>
                <c:pt idx="3">
                  <c:v>4536</c:v>
                </c:pt>
                <c:pt idx="4">
                  <c:v>4029</c:v>
                </c:pt>
                <c:pt idx="5">
                  <c:v>3917</c:v>
                </c:pt>
                <c:pt idx="6">
                  <c:v>2967</c:v>
                </c:pt>
                <c:pt idx="7">
                  <c:v>1523</c:v>
                </c:pt>
                <c:pt idx="8">
                  <c:v>1130</c:v>
                </c:pt>
                <c:pt idx="9">
                  <c:v>1093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9821</c:v>
                </c:pt>
                <c:pt idx="1">
                  <c:v>7348</c:v>
                </c:pt>
                <c:pt idx="2">
                  <c:v>5398</c:v>
                </c:pt>
                <c:pt idx="3">
                  <c:v>4372</c:v>
                </c:pt>
                <c:pt idx="4">
                  <c:v>4220</c:v>
                </c:pt>
                <c:pt idx="5">
                  <c:v>3761</c:v>
                </c:pt>
                <c:pt idx="6">
                  <c:v>2915</c:v>
                </c:pt>
                <c:pt idx="7">
                  <c:v>1381</c:v>
                </c:pt>
                <c:pt idx="8">
                  <c:v>1188</c:v>
                </c:pt>
                <c:pt idx="9">
                  <c:v>1056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103984711</c:v>
                </c:pt>
                <c:pt idx="1">
                  <c:v>98033418</c:v>
                </c:pt>
                <c:pt idx="2">
                  <c:v>74676476</c:v>
                </c:pt>
                <c:pt idx="3">
                  <c:v>67667418</c:v>
                </c:pt>
                <c:pt idx="4">
                  <c:v>65148080</c:v>
                </c:pt>
                <c:pt idx="5">
                  <c:v>52638450</c:v>
                </c:pt>
                <c:pt idx="6">
                  <c:v>27308729</c:v>
                </c:pt>
                <c:pt idx="7">
                  <c:v>20379881</c:v>
                </c:pt>
                <c:pt idx="8">
                  <c:v>16017551</c:v>
                </c:pt>
                <c:pt idx="9">
                  <c:v>15502046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99855070</c:v>
                </c:pt>
                <c:pt idx="1">
                  <c:v>86718424</c:v>
                </c:pt>
                <c:pt idx="2">
                  <c:v>67747246</c:v>
                </c:pt>
                <c:pt idx="3">
                  <c:v>54870774</c:v>
                </c:pt>
                <c:pt idx="4">
                  <c:v>59915027</c:v>
                </c:pt>
                <c:pt idx="5">
                  <c:v>49806019</c:v>
                </c:pt>
                <c:pt idx="6">
                  <c:v>28785047</c:v>
                </c:pt>
                <c:pt idx="7">
                  <c:v>18919123</c:v>
                </c:pt>
                <c:pt idx="8">
                  <c:v>17366260</c:v>
                </c:pt>
                <c:pt idx="9">
                  <c:v>14656892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253</c:v>
                </c:pt>
                <c:pt idx="1">
                  <c:v>215</c:v>
                </c:pt>
                <c:pt idx="2">
                  <c:v>170</c:v>
                </c:pt>
                <c:pt idx="3">
                  <c:v>146</c:v>
                </c:pt>
                <c:pt idx="4">
                  <c:v>105</c:v>
                </c:pt>
                <c:pt idx="5">
                  <c:v>94</c:v>
                </c:pt>
                <c:pt idx="6">
                  <c:v>53</c:v>
                </c:pt>
                <c:pt idx="7">
                  <c:v>37</c:v>
                </c:pt>
                <c:pt idx="8">
                  <c:v>33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232</c:v>
                </c:pt>
                <c:pt idx="1">
                  <c:v>204</c:v>
                </c:pt>
                <c:pt idx="2">
                  <c:v>199</c:v>
                </c:pt>
                <c:pt idx="3">
                  <c:v>165</c:v>
                </c:pt>
                <c:pt idx="4">
                  <c:v>80</c:v>
                </c:pt>
                <c:pt idx="5">
                  <c:v>80</c:v>
                </c:pt>
                <c:pt idx="6">
                  <c:v>53</c:v>
                </c:pt>
                <c:pt idx="7">
                  <c:v>29</c:v>
                </c:pt>
                <c:pt idx="8">
                  <c:v>24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21" sqref="D21:H31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39644</v>
      </c>
    </row>
    <row r="6" spans="1:9" x14ac:dyDescent="0.25">
      <c r="A6" s="66" t="s">
        <v>39</v>
      </c>
      <c r="B6" s="67"/>
      <c r="C6" s="67"/>
      <c r="D6" s="104" t="s">
        <v>92</v>
      </c>
      <c r="E6" s="65"/>
      <c r="F6" s="64" t="s">
        <v>37</v>
      </c>
      <c r="G6" s="65"/>
      <c r="H6" s="64" t="s">
        <v>38</v>
      </c>
      <c r="I6" s="65"/>
    </row>
    <row r="7" spans="1:9" x14ac:dyDescent="0.25">
      <c r="A7" s="68"/>
      <c r="B7" s="68"/>
      <c r="C7" s="68"/>
      <c r="D7" s="49">
        <v>2007</v>
      </c>
      <c r="E7" s="49">
        <v>2008</v>
      </c>
      <c r="F7" s="49">
        <v>2007</v>
      </c>
      <c r="G7" s="49">
        <v>2008</v>
      </c>
      <c r="H7" s="49" t="s">
        <v>0</v>
      </c>
      <c r="I7" s="49" t="s">
        <v>3</v>
      </c>
    </row>
    <row r="8" spans="1:9" x14ac:dyDescent="0.25">
      <c r="A8" s="69" t="s">
        <v>12</v>
      </c>
      <c r="B8" s="69" t="s">
        <v>13</v>
      </c>
      <c r="C8" s="50" t="s">
        <v>14</v>
      </c>
      <c r="D8" s="51">
        <v>13118850</v>
      </c>
      <c r="E8" s="51">
        <v>13843905</v>
      </c>
      <c r="F8" s="51">
        <v>61374361</v>
      </c>
      <c r="G8" s="51">
        <v>65802407</v>
      </c>
      <c r="H8" s="51">
        <v>4428046</v>
      </c>
      <c r="I8" s="52">
        <f>((G8*100/F8)-100)</f>
        <v>7.2148140165565167</v>
      </c>
    </row>
    <row r="9" spans="1:9" x14ac:dyDescent="0.25">
      <c r="A9" s="70"/>
      <c r="B9" s="71"/>
      <c r="C9" s="50" t="s">
        <v>15</v>
      </c>
      <c r="D9" s="51">
        <v>10734679</v>
      </c>
      <c r="E9" s="51">
        <v>8829928</v>
      </c>
      <c r="F9" s="51">
        <v>45653229</v>
      </c>
      <c r="G9" s="51">
        <v>45508618</v>
      </c>
      <c r="H9" s="51">
        <v>-144611</v>
      </c>
      <c r="I9" s="52">
        <f t="shared" ref="I9:I19" si="0">((G9*100/F9)-100)</f>
        <v>-0.31675963161335119</v>
      </c>
    </row>
    <row r="10" spans="1:9" x14ac:dyDescent="0.25">
      <c r="A10" s="70"/>
      <c r="B10" s="69" t="s">
        <v>16</v>
      </c>
      <c r="C10" s="50" t="s">
        <v>17</v>
      </c>
      <c r="D10" s="51">
        <v>5694655</v>
      </c>
      <c r="E10" s="51">
        <v>5336491</v>
      </c>
      <c r="F10" s="51">
        <v>25645855</v>
      </c>
      <c r="G10" s="51">
        <v>25481190</v>
      </c>
      <c r="H10" s="51">
        <v>-164665</v>
      </c>
      <c r="I10" s="52">
        <f t="shared" si="0"/>
        <v>-0.64207256884202479</v>
      </c>
    </row>
    <row r="11" spans="1:9" x14ac:dyDescent="0.25">
      <c r="A11" s="70"/>
      <c r="B11" s="70"/>
      <c r="C11" s="50" t="s">
        <v>18</v>
      </c>
      <c r="D11" s="51">
        <v>11566150</v>
      </c>
      <c r="E11" s="51">
        <v>12724888</v>
      </c>
      <c r="F11" s="51">
        <v>56184930</v>
      </c>
      <c r="G11" s="51">
        <v>59891346</v>
      </c>
      <c r="H11" s="51">
        <v>3706416</v>
      </c>
      <c r="I11" s="52">
        <f t="shared" si="0"/>
        <v>6.5968151958185217</v>
      </c>
    </row>
    <row r="12" spans="1:9" x14ac:dyDescent="0.25">
      <c r="A12" s="71"/>
      <c r="B12" s="71"/>
      <c r="C12" s="50" t="s">
        <v>2</v>
      </c>
      <c r="D12" s="51">
        <v>17260805</v>
      </c>
      <c r="E12" s="51">
        <v>18061379</v>
      </c>
      <c r="F12" s="51">
        <v>81830785</v>
      </c>
      <c r="G12" s="51">
        <v>85372536</v>
      </c>
      <c r="H12" s="51">
        <v>3541751</v>
      </c>
      <c r="I12" s="52">
        <f t="shared" si="0"/>
        <v>4.3281400758895359</v>
      </c>
    </row>
    <row r="13" spans="1:9" x14ac:dyDescent="0.25">
      <c r="A13" s="53"/>
      <c r="B13" s="53"/>
      <c r="C13" s="54" t="s">
        <v>2</v>
      </c>
      <c r="D13" s="55">
        <v>41114334</v>
      </c>
      <c r="E13" s="55">
        <v>40735212</v>
      </c>
      <c r="F13" s="55">
        <v>188858375</v>
      </c>
      <c r="G13" s="55">
        <v>196683561</v>
      </c>
      <c r="H13" s="55">
        <v>7825186</v>
      </c>
      <c r="I13" s="56">
        <f t="shared" si="0"/>
        <v>4.1434148737115777</v>
      </c>
    </row>
    <row r="14" spans="1:9" x14ac:dyDescent="0.25">
      <c r="A14" s="69" t="s">
        <v>4</v>
      </c>
      <c r="B14" s="57" t="s">
        <v>5</v>
      </c>
      <c r="C14" s="50" t="s">
        <v>6</v>
      </c>
      <c r="D14" s="51">
        <v>18868</v>
      </c>
      <c r="E14" s="51">
        <v>19746</v>
      </c>
      <c r="F14" s="51">
        <v>87594</v>
      </c>
      <c r="G14" s="51">
        <v>85810</v>
      </c>
      <c r="H14" s="51">
        <v>-1784</v>
      </c>
      <c r="I14" s="52">
        <f t="shared" si="0"/>
        <v>-2.0366691782542148</v>
      </c>
    </row>
    <row r="15" spans="1:9" x14ac:dyDescent="0.25">
      <c r="A15" s="70"/>
      <c r="B15" s="69" t="s">
        <v>7</v>
      </c>
      <c r="C15" s="50" t="s">
        <v>8</v>
      </c>
      <c r="D15" s="51">
        <v>616841</v>
      </c>
      <c r="E15" s="51">
        <v>590880</v>
      </c>
      <c r="F15" s="51">
        <v>3200717</v>
      </c>
      <c r="G15" s="51">
        <v>2939862</v>
      </c>
      <c r="H15" s="51">
        <v>-260855</v>
      </c>
      <c r="I15" s="52">
        <f t="shared" si="0"/>
        <v>-8.1498926646748231</v>
      </c>
    </row>
    <row r="16" spans="1:9" x14ac:dyDescent="0.25">
      <c r="A16" s="70"/>
      <c r="B16" s="71"/>
      <c r="C16" s="50" t="s">
        <v>9</v>
      </c>
      <c r="D16" s="51">
        <v>301397</v>
      </c>
      <c r="E16" s="51">
        <v>283391</v>
      </c>
      <c r="F16" s="51">
        <v>1211973</v>
      </c>
      <c r="G16" s="51">
        <v>1125793</v>
      </c>
      <c r="H16" s="51">
        <v>-86180</v>
      </c>
      <c r="I16" s="52">
        <f t="shared" si="0"/>
        <v>-7.1107194632223667</v>
      </c>
    </row>
    <row r="17" spans="1:9" x14ac:dyDescent="0.25">
      <c r="A17" s="71"/>
      <c r="B17" s="57" t="s">
        <v>10</v>
      </c>
      <c r="C17" s="50" t="s">
        <v>11</v>
      </c>
      <c r="D17" s="51">
        <v>264162</v>
      </c>
      <c r="E17" s="51">
        <v>292127</v>
      </c>
      <c r="F17" s="51">
        <v>1605221</v>
      </c>
      <c r="G17" s="51">
        <v>1368122</v>
      </c>
      <c r="H17" s="51">
        <v>-237099</v>
      </c>
      <c r="I17" s="52">
        <f t="shared" si="0"/>
        <v>-14.770489546299231</v>
      </c>
    </row>
    <row r="18" spans="1:9" x14ac:dyDescent="0.25">
      <c r="A18" s="58"/>
      <c r="B18" s="58"/>
      <c r="C18" s="54" t="s">
        <v>2</v>
      </c>
      <c r="D18" s="55">
        <v>1201268</v>
      </c>
      <c r="E18" s="55">
        <v>1186144</v>
      </c>
      <c r="F18" s="55">
        <v>6105505</v>
      </c>
      <c r="G18" s="55">
        <v>5519587</v>
      </c>
      <c r="H18" s="55">
        <v>-585918</v>
      </c>
      <c r="I18" s="56">
        <f t="shared" si="0"/>
        <v>-9.5965526193164976</v>
      </c>
    </row>
    <row r="19" spans="1:9" x14ac:dyDescent="0.25">
      <c r="A19" s="59"/>
      <c r="B19" s="59"/>
      <c r="C19" s="60" t="s">
        <v>1</v>
      </c>
      <c r="D19" s="61">
        <f>+D13+D18</f>
        <v>42315602</v>
      </c>
      <c r="E19" s="61">
        <f t="shared" ref="E19:G19" si="1">+E13+E18</f>
        <v>41921356</v>
      </c>
      <c r="F19" s="61">
        <f t="shared" si="1"/>
        <v>194963880</v>
      </c>
      <c r="G19" s="61">
        <f t="shared" si="1"/>
        <v>202203148</v>
      </c>
      <c r="H19" s="61">
        <f t="shared" ref="H19" si="2">G19-F19</f>
        <v>7239268</v>
      </c>
      <c r="I19" s="62">
        <f t="shared" si="0"/>
        <v>3.7131329146711636</v>
      </c>
    </row>
    <row r="20" spans="1:9" x14ac:dyDescent="0.25">
      <c r="A20" s="58"/>
      <c r="B20" s="58"/>
      <c r="I20" s="63"/>
    </row>
    <row r="21" spans="1:9" x14ac:dyDescent="0.25">
      <c r="A21" s="69" t="s">
        <v>19</v>
      </c>
      <c r="B21" s="69" t="s">
        <v>20</v>
      </c>
      <c r="C21" s="50" t="s">
        <v>21</v>
      </c>
      <c r="D21" s="51">
        <v>7430937</v>
      </c>
      <c r="E21" s="51">
        <v>8617453</v>
      </c>
      <c r="F21" s="51">
        <v>34997891</v>
      </c>
      <c r="G21" s="51">
        <v>39979848</v>
      </c>
      <c r="H21" s="51">
        <v>4981957</v>
      </c>
      <c r="I21" s="52">
        <f t="shared" ref="I21:I31" si="3">((G21*100/F21)-100)</f>
        <v>14.235020618813863</v>
      </c>
    </row>
    <row r="22" spans="1:9" x14ac:dyDescent="0.25">
      <c r="A22" s="70"/>
      <c r="B22" s="71"/>
      <c r="C22" s="50" t="s">
        <v>22</v>
      </c>
      <c r="D22" s="51">
        <v>6349849</v>
      </c>
      <c r="E22" s="51">
        <v>7885826</v>
      </c>
      <c r="F22" s="51">
        <v>31437486</v>
      </c>
      <c r="G22" s="51">
        <v>36563166</v>
      </c>
      <c r="H22" s="51">
        <v>5125680</v>
      </c>
      <c r="I22" s="52">
        <f t="shared" si="3"/>
        <v>16.304357161383706</v>
      </c>
    </row>
    <row r="23" spans="1:9" x14ac:dyDescent="0.25">
      <c r="A23" s="70"/>
      <c r="B23" s="57" t="s">
        <v>23</v>
      </c>
      <c r="C23" s="50" t="s">
        <v>24</v>
      </c>
      <c r="D23" s="51">
        <v>4161542</v>
      </c>
      <c r="E23" s="51">
        <v>4053319</v>
      </c>
      <c r="F23" s="51">
        <v>18917656</v>
      </c>
      <c r="G23" s="51">
        <v>19053216</v>
      </c>
      <c r="H23" s="51">
        <v>135560</v>
      </c>
      <c r="I23" s="52">
        <f t="shared" si="3"/>
        <v>0.71657926330830435</v>
      </c>
    </row>
    <row r="24" spans="1:9" x14ac:dyDescent="0.25">
      <c r="A24" s="70"/>
      <c r="B24" s="69" t="s">
        <v>25</v>
      </c>
      <c r="C24" s="50" t="s">
        <v>26</v>
      </c>
      <c r="D24" s="51">
        <v>1127771.5</v>
      </c>
      <c r="E24" s="51">
        <v>1167706.5</v>
      </c>
      <c r="F24" s="51">
        <v>5376295</v>
      </c>
      <c r="G24" s="51">
        <v>5417951</v>
      </c>
      <c r="H24" s="51">
        <v>41656</v>
      </c>
      <c r="I24" s="52">
        <f t="shared" si="3"/>
        <v>0.77480867400319653</v>
      </c>
    </row>
    <row r="25" spans="1:9" x14ac:dyDescent="0.25">
      <c r="A25" s="70"/>
      <c r="B25" s="70"/>
      <c r="C25" s="50" t="s">
        <v>21</v>
      </c>
      <c r="D25" s="51">
        <v>561606</v>
      </c>
      <c r="E25" s="51">
        <v>624153.5</v>
      </c>
      <c r="F25" s="51">
        <v>2709097.5</v>
      </c>
      <c r="G25" s="51">
        <v>2786048</v>
      </c>
      <c r="H25" s="51">
        <v>76950.5</v>
      </c>
      <c r="I25" s="52">
        <f t="shared" si="3"/>
        <v>2.8404477875011906</v>
      </c>
    </row>
    <row r="26" spans="1:9" x14ac:dyDescent="0.25">
      <c r="A26" s="70"/>
      <c r="B26" s="69" t="s">
        <v>27</v>
      </c>
      <c r="C26" s="50" t="s">
        <v>28</v>
      </c>
      <c r="D26" s="51">
        <v>2075737</v>
      </c>
      <c r="E26" s="51">
        <v>2176971</v>
      </c>
      <c r="F26" s="51">
        <v>7883378</v>
      </c>
      <c r="G26" s="51">
        <v>8332921</v>
      </c>
      <c r="H26" s="51">
        <v>449543</v>
      </c>
      <c r="I26" s="52">
        <f t="shared" si="3"/>
        <v>5.7024158932883893</v>
      </c>
    </row>
    <row r="27" spans="1:9" x14ac:dyDescent="0.25">
      <c r="A27" s="70"/>
      <c r="B27" s="71"/>
      <c r="C27" s="50" t="s">
        <v>29</v>
      </c>
      <c r="D27" s="51">
        <v>617800</v>
      </c>
      <c r="E27" s="51">
        <v>715279</v>
      </c>
      <c r="F27" s="51">
        <v>1410324</v>
      </c>
      <c r="G27" s="51">
        <v>1822600</v>
      </c>
      <c r="H27" s="51">
        <v>412276</v>
      </c>
      <c r="I27" s="52">
        <f t="shared" si="3"/>
        <v>29.232715319316696</v>
      </c>
    </row>
    <row r="28" spans="1:9" x14ac:dyDescent="0.25">
      <c r="A28" s="70"/>
      <c r="B28" s="57" t="s">
        <v>30</v>
      </c>
      <c r="C28" s="50" t="s">
        <v>31</v>
      </c>
      <c r="D28" s="51">
        <v>236400</v>
      </c>
      <c r="E28" s="51">
        <v>289663</v>
      </c>
      <c r="F28" s="51">
        <v>1172940</v>
      </c>
      <c r="G28" s="51">
        <v>1371605</v>
      </c>
      <c r="H28" s="51">
        <v>198665</v>
      </c>
      <c r="I28" s="52">
        <f t="shared" si="3"/>
        <v>16.937353999352055</v>
      </c>
    </row>
    <row r="29" spans="1:9" x14ac:dyDescent="0.25">
      <c r="A29" s="70"/>
      <c r="B29" s="69" t="s">
        <v>32</v>
      </c>
      <c r="C29" s="50" t="s">
        <v>33</v>
      </c>
      <c r="D29" s="51">
        <v>11253</v>
      </c>
      <c r="E29" s="51">
        <v>10771</v>
      </c>
      <c r="F29" s="51">
        <v>51014</v>
      </c>
      <c r="G29" s="51">
        <v>50936</v>
      </c>
      <c r="H29" s="51">
        <v>-78</v>
      </c>
      <c r="I29" s="52">
        <f t="shared" si="3"/>
        <v>-0.15289920414004143</v>
      </c>
    </row>
    <row r="30" spans="1:9" x14ac:dyDescent="0.25">
      <c r="A30" s="70"/>
      <c r="B30" s="70"/>
      <c r="C30" s="50" t="s">
        <v>34</v>
      </c>
      <c r="D30" s="51">
        <v>139275242</v>
      </c>
      <c r="E30" s="51">
        <v>143743110</v>
      </c>
      <c r="F30" s="51">
        <v>604329370</v>
      </c>
      <c r="G30" s="51">
        <v>655534614</v>
      </c>
      <c r="H30" s="51">
        <v>51205244</v>
      </c>
      <c r="I30" s="52">
        <f t="shared" si="3"/>
        <v>8.4730689160449089</v>
      </c>
    </row>
    <row r="31" spans="1:9" x14ac:dyDescent="0.25">
      <c r="A31" s="72"/>
      <c r="B31" s="73"/>
      <c r="C31" s="50" t="s">
        <v>35</v>
      </c>
      <c r="D31" s="51">
        <v>478</v>
      </c>
      <c r="E31" s="51">
        <v>501</v>
      </c>
      <c r="F31" s="51">
        <v>1175</v>
      </c>
      <c r="G31" s="51">
        <v>1246</v>
      </c>
      <c r="H31" s="51">
        <v>71</v>
      </c>
      <c r="I31" s="52">
        <f t="shared" si="3"/>
        <v>6.0425531914893611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1363137</v>
      </c>
      <c r="C7" s="37">
        <v>1184055</v>
      </c>
      <c r="D7" s="37">
        <v>6027432</v>
      </c>
      <c r="E7" s="37">
        <v>5539081</v>
      </c>
      <c r="F7" s="10">
        <f>((E7*100)/D7)-100</f>
        <v>-8.1021403476638199</v>
      </c>
      <c r="G7" s="1"/>
      <c r="H7" s="1"/>
      <c r="I7" s="1"/>
    </row>
    <row r="8" spans="1:12" x14ac:dyDescent="0.25">
      <c r="A8" s="11" t="s">
        <v>42</v>
      </c>
      <c r="B8" s="38">
        <v>246780</v>
      </c>
      <c r="C8" s="38">
        <v>273431</v>
      </c>
      <c r="D8" s="38">
        <v>1796144</v>
      </c>
      <c r="E8" s="38">
        <v>1280510</v>
      </c>
      <c r="F8" s="13">
        <f t="shared" ref="F8:F35" si="0">((E8*100)/D8)-100</f>
        <v>-28.707831888757255</v>
      </c>
      <c r="G8" s="1"/>
      <c r="H8" s="1"/>
      <c r="I8" s="1"/>
    </row>
    <row r="9" spans="1:12" x14ac:dyDescent="0.25">
      <c r="A9" s="8" t="s">
        <v>43</v>
      </c>
      <c r="B9" s="37">
        <v>679623</v>
      </c>
      <c r="C9" s="37">
        <v>717384</v>
      </c>
      <c r="D9" s="37">
        <v>2728944</v>
      </c>
      <c r="E9" s="37">
        <v>2708218</v>
      </c>
      <c r="F9" s="10">
        <f t="shared" si="0"/>
        <v>-0.75948791913648961</v>
      </c>
      <c r="G9" s="1"/>
      <c r="H9" s="1"/>
      <c r="I9" s="1"/>
    </row>
    <row r="10" spans="1:12" x14ac:dyDescent="0.25">
      <c r="A10" s="11" t="s">
        <v>44</v>
      </c>
      <c r="B10" s="38">
        <v>500077</v>
      </c>
      <c r="C10" s="38">
        <v>344195</v>
      </c>
      <c r="D10" s="38">
        <v>2115679</v>
      </c>
      <c r="E10" s="38">
        <v>2004166</v>
      </c>
      <c r="F10" s="13">
        <f t="shared" si="0"/>
        <v>-5.2707901340420733</v>
      </c>
      <c r="G10" s="1"/>
      <c r="H10" s="1"/>
      <c r="I10" s="1"/>
    </row>
    <row r="11" spans="1:12" x14ac:dyDescent="0.25">
      <c r="A11" s="8" t="s">
        <v>45</v>
      </c>
      <c r="B11" s="37">
        <v>6520760</v>
      </c>
      <c r="C11" s="37">
        <v>6932958</v>
      </c>
      <c r="D11" s="37">
        <v>30742713</v>
      </c>
      <c r="E11" s="37">
        <v>32363431</v>
      </c>
      <c r="F11" s="10">
        <f t="shared" si="0"/>
        <v>5.2718769485308599</v>
      </c>
      <c r="G11" s="1"/>
      <c r="H11" s="1"/>
      <c r="I11" s="1"/>
    </row>
    <row r="12" spans="1:12" x14ac:dyDescent="0.25">
      <c r="A12" s="11" t="s">
        <v>46</v>
      </c>
      <c r="B12" s="38">
        <v>922360</v>
      </c>
      <c r="C12" s="38">
        <v>342904</v>
      </c>
      <c r="D12" s="38">
        <v>2976505</v>
      </c>
      <c r="E12" s="38">
        <v>2129708</v>
      </c>
      <c r="F12" s="13">
        <f t="shared" si="0"/>
        <v>-28.449372670296199</v>
      </c>
      <c r="G12" s="1"/>
      <c r="H12" s="1"/>
      <c r="I12" s="1"/>
    </row>
    <row r="13" spans="1:12" x14ac:dyDescent="0.25">
      <c r="A13" s="8" t="s">
        <v>47</v>
      </c>
      <c r="B13" s="37">
        <v>1383486</v>
      </c>
      <c r="C13" s="37">
        <v>1273140</v>
      </c>
      <c r="D13" s="37">
        <v>6083765</v>
      </c>
      <c r="E13" s="37">
        <v>5677938</v>
      </c>
      <c r="F13" s="10">
        <f t="shared" si="0"/>
        <v>-6.6706554247246572</v>
      </c>
      <c r="G13" s="1"/>
      <c r="H13" s="1"/>
      <c r="I13" s="1"/>
    </row>
    <row r="14" spans="1:12" x14ac:dyDescent="0.25">
      <c r="A14" s="11" t="s">
        <v>48</v>
      </c>
      <c r="B14" s="38">
        <v>4505503</v>
      </c>
      <c r="C14" s="38">
        <v>4993673</v>
      </c>
      <c r="D14" s="38">
        <v>20873852</v>
      </c>
      <c r="E14" s="38">
        <v>22193629</v>
      </c>
      <c r="F14" s="13">
        <f t="shared" si="0"/>
        <v>6.3226327368805784</v>
      </c>
      <c r="G14" s="1"/>
      <c r="H14" s="1"/>
      <c r="I14" s="1"/>
    </row>
    <row r="15" spans="1:12" x14ac:dyDescent="0.25">
      <c r="A15" s="8" t="s">
        <v>49</v>
      </c>
      <c r="B15" s="37">
        <v>3271491</v>
      </c>
      <c r="C15" s="37">
        <v>2904732</v>
      </c>
      <c r="D15" s="37">
        <v>15780281</v>
      </c>
      <c r="E15" s="37">
        <v>16021878</v>
      </c>
      <c r="F15" s="10">
        <f t="shared" si="0"/>
        <v>1.5310056899493674</v>
      </c>
      <c r="G15" s="1"/>
      <c r="H15" s="1"/>
      <c r="I15" s="1"/>
    </row>
    <row r="16" spans="1:12" x14ac:dyDescent="0.25">
      <c r="A16" s="11" t="s">
        <v>50</v>
      </c>
      <c r="B16" s="38">
        <v>1957294</v>
      </c>
      <c r="C16" s="38">
        <v>2294474</v>
      </c>
      <c r="D16" s="38">
        <v>9278696</v>
      </c>
      <c r="E16" s="38">
        <v>11766305</v>
      </c>
      <c r="F16" s="13">
        <f t="shared" si="0"/>
        <v>26.809898718526824</v>
      </c>
      <c r="G16" s="1"/>
      <c r="H16" s="1"/>
      <c r="I16" s="1"/>
    </row>
    <row r="17" spans="1:9" x14ac:dyDescent="0.25">
      <c r="A17" s="8" t="s">
        <v>51</v>
      </c>
      <c r="B17" s="37">
        <v>1273119</v>
      </c>
      <c r="C17" s="37">
        <v>1259616</v>
      </c>
      <c r="D17" s="37">
        <v>5699457</v>
      </c>
      <c r="E17" s="37">
        <v>6201255</v>
      </c>
      <c r="F17" s="10">
        <f t="shared" si="0"/>
        <v>8.8043124108138784</v>
      </c>
      <c r="G17" s="1"/>
      <c r="H17" s="1"/>
      <c r="I17" s="1"/>
    </row>
    <row r="18" spans="1:9" x14ac:dyDescent="0.25">
      <c r="A18" s="11" t="s">
        <v>52</v>
      </c>
      <c r="B18" s="38">
        <v>280520</v>
      </c>
      <c r="C18" s="38">
        <v>218081</v>
      </c>
      <c r="D18" s="38">
        <v>1132299</v>
      </c>
      <c r="E18" s="38">
        <v>1087220</v>
      </c>
      <c r="F18" s="13">
        <f t="shared" si="0"/>
        <v>-3.9811922469241807</v>
      </c>
      <c r="G18" s="1"/>
      <c r="H18" s="1"/>
      <c r="I18" s="1"/>
    </row>
    <row r="19" spans="1:9" x14ac:dyDescent="0.25">
      <c r="A19" s="8" t="s">
        <v>53</v>
      </c>
      <c r="B19" s="37">
        <v>1066430</v>
      </c>
      <c r="C19" s="37">
        <v>1089334</v>
      </c>
      <c r="D19" s="37">
        <v>4255174</v>
      </c>
      <c r="E19" s="37">
        <v>5299623</v>
      </c>
      <c r="F19" s="10">
        <f t="shared" si="0"/>
        <v>24.545388743210026</v>
      </c>
      <c r="G19" s="1"/>
      <c r="H19" s="1"/>
      <c r="I19" s="1"/>
    </row>
    <row r="20" spans="1:9" x14ac:dyDescent="0.25">
      <c r="A20" s="11" t="s">
        <v>54</v>
      </c>
      <c r="B20" s="38">
        <v>1663315</v>
      </c>
      <c r="C20" s="38">
        <v>1819041</v>
      </c>
      <c r="D20" s="38">
        <v>7881544</v>
      </c>
      <c r="E20" s="38">
        <v>8718208</v>
      </c>
      <c r="F20" s="13">
        <f t="shared" si="0"/>
        <v>10.615483463646214</v>
      </c>
      <c r="G20" s="1"/>
      <c r="H20" s="1"/>
      <c r="I20" s="1"/>
    </row>
    <row r="21" spans="1:9" x14ac:dyDescent="0.25">
      <c r="A21" s="8" t="s">
        <v>55</v>
      </c>
      <c r="B21" s="37">
        <v>2021512</v>
      </c>
      <c r="C21" s="37">
        <v>1250275</v>
      </c>
      <c r="D21" s="37">
        <v>8265858</v>
      </c>
      <c r="E21" s="37">
        <v>8402877</v>
      </c>
      <c r="F21" s="10">
        <f t="shared" si="0"/>
        <v>1.6576500588323739</v>
      </c>
      <c r="G21" s="1"/>
      <c r="H21" s="1"/>
      <c r="I21" s="1"/>
    </row>
    <row r="22" spans="1:9" x14ac:dyDescent="0.25">
      <c r="A22" s="11" t="s">
        <v>56</v>
      </c>
      <c r="B22" s="38">
        <v>1904316</v>
      </c>
      <c r="C22" s="38">
        <v>2117701</v>
      </c>
      <c r="D22" s="38">
        <v>10621952</v>
      </c>
      <c r="E22" s="38">
        <v>10827478</v>
      </c>
      <c r="F22" s="13">
        <f t="shared" si="0"/>
        <v>1.9349174238407443</v>
      </c>
      <c r="G22" s="1"/>
      <c r="H22" s="1"/>
      <c r="I22" s="1"/>
    </row>
    <row r="23" spans="1:9" x14ac:dyDescent="0.25">
      <c r="A23" s="8" t="s">
        <v>57</v>
      </c>
      <c r="B23" s="37">
        <v>454451</v>
      </c>
      <c r="C23" s="37">
        <v>369451</v>
      </c>
      <c r="D23" s="37">
        <v>2490635</v>
      </c>
      <c r="E23" s="37">
        <v>2342438</v>
      </c>
      <c r="F23" s="10">
        <f t="shared" si="0"/>
        <v>-5.9501693343263895</v>
      </c>
      <c r="G23" s="1"/>
      <c r="H23" s="1"/>
      <c r="I23" s="1"/>
    </row>
    <row r="24" spans="1:9" x14ac:dyDescent="0.25">
      <c r="A24" s="11" t="s">
        <v>58</v>
      </c>
      <c r="B24" s="38">
        <v>206783</v>
      </c>
      <c r="C24" s="38">
        <v>166449</v>
      </c>
      <c r="D24" s="38">
        <v>738727</v>
      </c>
      <c r="E24" s="38">
        <v>679044</v>
      </c>
      <c r="F24" s="13">
        <f t="shared" si="0"/>
        <v>-8.079168623862401</v>
      </c>
      <c r="G24" s="1"/>
      <c r="H24" s="1"/>
      <c r="I24" s="1"/>
    </row>
    <row r="25" spans="1:9" x14ac:dyDescent="0.25">
      <c r="A25" s="8" t="s">
        <v>59</v>
      </c>
      <c r="B25" s="37">
        <v>67407</v>
      </c>
      <c r="C25" s="37">
        <v>64960</v>
      </c>
      <c r="D25" s="37">
        <v>329868</v>
      </c>
      <c r="E25" s="37">
        <v>318476</v>
      </c>
      <c r="F25" s="10">
        <f t="shared" si="0"/>
        <v>-3.4535026131664779</v>
      </c>
      <c r="G25" s="1"/>
      <c r="H25" s="1"/>
      <c r="I25" s="1"/>
    </row>
    <row r="26" spans="1:9" x14ac:dyDescent="0.25">
      <c r="A26" s="11" t="s">
        <v>60</v>
      </c>
      <c r="B26" s="38">
        <v>299389</v>
      </c>
      <c r="C26" s="38">
        <v>196706</v>
      </c>
      <c r="D26" s="38">
        <v>1189485</v>
      </c>
      <c r="E26" s="38">
        <v>1071272</v>
      </c>
      <c r="F26" s="13">
        <f t="shared" si="0"/>
        <v>-9.9381665174424256</v>
      </c>
      <c r="G26" s="1"/>
      <c r="H26" s="1"/>
      <c r="I26" s="1"/>
    </row>
    <row r="27" spans="1:9" x14ac:dyDescent="0.25">
      <c r="A27" s="8" t="s">
        <v>61</v>
      </c>
      <c r="B27" s="37">
        <v>526725</v>
      </c>
      <c r="C27" s="37">
        <v>458923</v>
      </c>
      <c r="D27" s="37">
        <v>2083830</v>
      </c>
      <c r="E27" s="37">
        <v>2064884</v>
      </c>
      <c r="F27" s="10">
        <f t="shared" si="0"/>
        <v>-0.90919124880628033</v>
      </c>
      <c r="G27" s="1"/>
      <c r="H27" s="1"/>
      <c r="I27" s="1"/>
    </row>
    <row r="28" spans="1:9" x14ac:dyDescent="0.25">
      <c r="A28" s="11" t="s">
        <v>62</v>
      </c>
      <c r="B28" s="38">
        <v>1738080</v>
      </c>
      <c r="C28" s="38">
        <v>1607950</v>
      </c>
      <c r="D28" s="38">
        <v>8088956</v>
      </c>
      <c r="E28" s="38">
        <v>8075195</v>
      </c>
      <c r="F28" s="13">
        <f t="shared" si="0"/>
        <v>-0.1701208413051063</v>
      </c>
      <c r="G28" s="1"/>
      <c r="H28" s="1"/>
      <c r="I28" s="1"/>
    </row>
    <row r="29" spans="1:9" x14ac:dyDescent="0.25">
      <c r="A29" s="8" t="s">
        <v>63</v>
      </c>
      <c r="B29" s="37">
        <v>646973</v>
      </c>
      <c r="C29" s="37">
        <v>425900</v>
      </c>
      <c r="D29" s="37">
        <v>2446112</v>
      </c>
      <c r="E29" s="37">
        <v>2303535</v>
      </c>
      <c r="F29" s="10">
        <f t="shared" si="0"/>
        <v>-5.8287192082782866</v>
      </c>
      <c r="G29" s="1"/>
      <c r="H29" s="1"/>
      <c r="I29" s="1"/>
    </row>
    <row r="30" spans="1:9" x14ac:dyDescent="0.25">
      <c r="A30" s="11" t="s">
        <v>64</v>
      </c>
      <c r="B30" s="38">
        <v>387710</v>
      </c>
      <c r="C30" s="38">
        <v>485959</v>
      </c>
      <c r="D30" s="38">
        <v>2005176</v>
      </c>
      <c r="E30" s="38">
        <v>1979040</v>
      </c>
      <c r="F30" s="13">
        <f t="shared" si="0"/>
        <v>-1.3034267316185719</v>
      </c>
      <c r="G30" s="1"/>
      <c r="H30" s="1"/>
      <c r="I30" s="1"/>
    </row>
    <row r="31" spans="1:9" x14ac:dyDescent="0.25">
      <c r="A31" s="8" t="s">
        <v>65</v>
      </c>
      <c r="B31" s="37">
        <v>3076470</v>
      </c>
      <c r="C31" s="37">
        <v>3625934</v>
      </c>
      <c r="D31" s="37">
        <v>14558770</v>
      </c>
      <c r="E31" s="37">
        <v>15125061</v>
      </c>
      <c r="F31" s="10">
        <f t="shared" si="0"/>
        <v>3.8896898570414891</v>
      </c>
      <c r="G31" s="1"/>
      <c r="H31" s="1"/>
      <c r="I31" s="1"/>
    </row>
    <row r="32" spans="1:9" x14ac:dyDescent="0.25">
      <c r="A32" s="11" t="s">
        <v>66</v>
      </c>
      <c r="B32" s="38">
        <v>4696786</v>
      </c>
      <c r="C32" s="38">
        <v>4905556</v>
      </c>
      <c r="D32" s="38">
        <v>22030813</v>
      </c>
      <c r="E32" s="38">
        <v>23408026</v>
      </c>
      <c r="F32" s="13">
        <f t="shared" si="0"/>
        <v>6.2513035719562424</v>
      </c>
      <c r="G32" s="1"/>
      <c r="H32" s="1"/>
      <c r="I32" s="1"/>
    </row>
    <row r="33" spans="1:9" x14ac:dyDescent="0.25">
      <c r="A33" s="8" t="s">
        <v>67</v>
      </c>
      <c r="B33" s="37">
        <v>563875</v>
      </c>
      <c r="C33" s="37">
        <v>509494</v>
      </c>
      <c r="D33" s="37">
        <v>2267860</v>
      </c>
      <c r="E33" s="37">
        <v>2203764</v>
      </c>
      <c r="F33" s="10">
        <f t="shared" si="0"/>
        <v>-2.8262767542969982</v>
      </c>
      <c r="G33" s="1"/>
      <c r="H33" s="1"/>
      <c r="I33" s="1"/>
    </row>
    <row r="34" spans="1:9" x14ac:dyDescent="0.25">
      <c r="A34" s="11" t="s">
        <v>68</v>
      </c>
      <c r="B34" s="38">
        <v>91230</v>
      </c>
      <c r="C34" s="38">
        <v>89080</v>
      </c>
      <c r="D34" s="38">
        <v>473353</v>
      </c>
      <c r="E34" s="38">
        <v>410888</v>
      </c>
      <c r="F34" s="13">
        <f t="shared" si="0"/>
        <v>-13.196282689662894</v>
      </c>
      <c r="G34" s="1"/>
      <c r="H34" s="1"/>
      <c r="I34" s="1"/>
    </row>
    <row r="35" spans="1:9" x14ac:dyDescent="0.25">
      <c r="A35" s="14" t="s">
        <v>69</v>
      </c>
      <c r="B35" s="15">
        <f>SUM(B7:B34)</f>
        <v>42315602</v>
      </c>
      <c r="C35" s="15">
        <f t="shared" ref="C35:E35" si="1">SUM(C7:C34)</f>
        <v>41921356</v>
      </c>
      <c r="D35" s="15">
        <f t="shared" si="1"/>
        <v>194963880</v>
      </c>
      <c r="E35" s="15">
        <f t="shared" si="1"/>
        <v>202203148</v>
      </c>
      <c r="F35" s="16">
        <f t="shared" si="0"/>
        <v>3.7131329146711636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5539081</v>
      </c>
      <c r="C38" s="41">
        <f>D7</f>
        <v>6027432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32363431</v>
      </c>
      <c r="G38" s="42">
        <f>LOOKUP(E38,$A$38:$A$65,$C$38:$C$65)</f>
        <v>30742713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1280510</v>
      </c>
      <c r="C39" s="41">
        <f t="shared" ref="C39:C65" si="5">D8</f>
        <v>1796144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23408026</v>
      </c>
      <c r="G39" s="42">
        <f t="shared" ref="G39:G65" si="8">LOOKUP(E39,$A$38:$A$65,$C$38:$C$65)</f>
        <v>22030813</v>
      </c>
    </row>
    <row r="40" spans="1:9" x14ac:dyDescent="0.25">
      <c r="A40" s="42" t="str">
        <f t="shared" si="3"/>
        <v>ALMERIA</v>
      </c>
      <c r="B40" s="41">
        <f t="shared" si="4"/>
        <v>2708218</v>
      </c>
      <c r="C40" s="41">
        <f t="shared" si="5"/>
        <v>2728944</v>
      </c>
      <c r="D40" s="41">
        <f t="shared" si="6"/>
        <v>15</v>
      </c>
      <c r="E40" s="42" t="str">
        <f t="shared" si="2"/>
        <v>BARCELONA</v>
      </c>
      <c r="F40" s="42">
        <f t="shared" si="7"/>
        <v>22193629</v>
      </c>
      <c r="G40" s="42">
        <f t="shared" si="8"/>
        <v>20873852</v>
      </c>
    </row>
    <row r="41" spans="1:9" x14ac:dyDescent="0.25">
      <c r="A41" s="42" t="str">
        <f t="shared" si="3"/>
        <v>AVILES</v>
      </c>
      <c r="B41" s="41">
        <f t="shared" si="4"/>
        <v>2004166</v>
      </c>
      <c r="C41" s="41">
        <f t="shared" si="5"/>
        <v>2115679</v>
      </c>
      <c r="D41" s="41">
        <f t="shared" si="6"/>
        <v>21</v>
      </c>
      <c r="E41" s="42" t="str">
        <f t="shared" si="2"/>
        <v>BILBAO</v>
      </c>
      <c r="F41" s="42">
        <f t="shared" si="7"/>
        <v>16021878</v>
      </c>
      <c r="G41" s="42">
        <f t="shared" si="8"/>
        <v>15780281</v>
      </c>
    </row>
    <row r="42" spans="1:9" x14ac:dyDescent="0.25">
      <c r="A42" s="42" t="str">
        <f t="shared" si="3"/>
        <v>BAHIA DE ALGECIRAS</v>
      </c>
      <c r="B42" s="41">
        <f t="shared" si="4"/>
        <v>32363431</v>
      </c>
      <c r="C42" s="41">
        <f t="shared" si="5"/>
        <v>30742713</v>
      </c>
      <c r="D42" s="41">
        <f t="shared" si="6"/>
        <v>1</v>
      </c>
      <c r="E42" s="42" t="str">
        <f t="shared" si="2"/>
        <v>TARRAGONA</v>
      </c>
      <c r="F42" s="42">
        <f t="shared" si="7"/>
        <v>15125061</v>
      </c>
      <c r="G42" s="42">
        <f t="shared" si="8"/>
        <v>14558770</v>
      </c>
    </row>
    <row r="43" spans="1:9" x14ac:dyDescent="0.25">
      <c r="A43" s="42" t="str">
        <f t="shared" si="3"/>
        <v>BAHIA DE CADIZ</v>
      </c>
      <c r="B43" s="41">
        <f t="shared" si="4"/>
        <v>2129708</v>
      </c>
      <c r="C43" s="41">
        <f t="shared" si="5"/>
        <v>2976505</v>
      </c>
      <c r="D43" s="41">
        <f t="shared" si="6"/>
        <v>19</v>
      </c>
      <c r="E43" s="42" t="str">
        <f t="shared" si="2"/>
        <v>CARTAGENA</v>
      </c>
      <c r="F43" s="42">
        <f t="shared" si="7"/>
        <v>11766305</v>
      </c>
      <c r="G43" s="42">
        <f t="shared" si="8"/>
        <v>9278696</v>
      </c>
    </row>
    <row r="44" spans="1:9" x14ac:dyDescent="0.25">
      <c r="A44" s="42" t="str">
        <f t="shared" si="3"/>
        <v>BALEARES</v>
      </c>
      <c r="B44" s="41">
        <f t="shared" si="4"/>
        <v>5677938</v>
      </c>
      <c r="C44" s="41">
        <f t="shared" si="5"/>
        <v>6083765</v>
      </c>
      <c r="D44" s="41">
        <f t="shared" si="6"/>
        <v>12</v>
      </c>
      <c r="E44" s="42" t="str">
        <f t="shared" si="2"/>
        <v>LAS PALMAS</v>
      </c>
      <c r="F44" s="42">
        <f t="shared" si="7"/>
        <v>10827478</v>
      </c>
      <c r="G44" s="42">
        <f t="shared" si="8"/>
        <v>10621952</v>
      </c>
    </row>
    <row r="45" spans="1:9" x14ac:dyDescent="0.25">
      <c r="A45" s="42" t="str">
        <f t="shared" si="3"/>
        <v>BARCELONA</v>
      </c>
      <c r="B45" s="41">
        <f t="shared" si="4"/>
        <v>22193629</v>
      </c>
      <c r="C45" s="41">
        <f t="shared" si="5"/>
        <v>20873852</v>
      </c>
      <c r="D45" s="41">
        <f t="shared" si="6"/>
        <v>3</v>
      </c>
      <c r="E45" s="42" t="str">
        <f t="shared" si="2"/>
        <v>GIJON</v>
      </c>
      <c r="F45" s="42">
        <f t="shared" si="7"/>
        <v>8718208</v>
      </c>
      <c r="G45" s="42">
        <f t="shared" si="8"/>
        <v>7881544</v>
      </c>
    </row>
    <row r="46" spans="1:9" x14ac:dyDescent="0.25">
      <c r="A46" s="42" t="str">
        <f t="shared" si="3"/>
        <v>BILBAO</v>
      </c>
      <c r="B46" s="41">
        <f t="shared" si="4"/>
        <v>16021878</v>
      </c>
      <c r="C46" s="41">
        <f t="shared" si="5"/>
        <v>15780281</v>
      </c>
      <c r="D46" s="41">
        <f t="shared" si="6"/>
        <v>4</v>
      </c>
      <c r="E46" s="42" t="str">
        <f t="shared" si="2"/>
        <v>HUELVA</v>
      </c>
      <c r="F46" s="42">
        <f t="shared" si="7"/>
        <v>8402877</v>
      </c>
      <c r="G46" s="42">
        <f t="shared" si="8"/>
        <v>8265858</v>
      </c>
    </row>
    <row r="47" spans="1:9" x14ac:dyDescent="0.25">
      <c r="A47" s="42" t="str">
        <f t="shared" si="3"/>
        <v>CARTAGENA</v>
      </c>
      <c r="B47" s="41">
        <f t="shared" si="4"/>
        <v>11766305</v>
      </c>
      <c r="C47" s="41">
        <f t="shared" si="5"/>
        <v>9278696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8075195</v>
      </c>
      <c r="G47" s="42">
        <f t="shared" si="8"/>
        <v>8088956</v>
      </c>
    </row>
    <row r="48" spans="1:9" x14ac:dyDescent="0.25">
      <c r="A48" s="42" t="str">
        <f t="shared" si="3"/>
        <v>CASTELLON</v>
      </c>
      <c r="B48" s="41">
        <f t="shared" si="4"/>
        <v>6201255</v>
      </c>
      <c r="C48" s="41">
        <f t="shared" si="5"/>
        <v>5699457</v>
      </c>
      <c r="D48" s="41">
        <f t="shared" si="6"/>
        <v>11</v>
      </c>
      <c r="E48" s="42" t="str">
        <f t="shared" si="2"/>
        <v>CASTELLON</v>
      </c>
      <c r="F48" s="42">
        <f t="shared" si="7"/>
        <v>6201255</v>
      </c>
      <c r="G48" s="42">
        <f t="shared" si="8"/>
        <v>5699457</v>
      </c>
    </row>
    <row r="49" spans="1:7" x14ac:dyDescent="0.25">
      <c r="A49" s="42" t="str">
        <f t="shared" si="3"/>
        <v>CEUTA</v>
      </c>
      <c r="B49" s="41">
        <f t="shared" si="4"/>
        <v>1087220</v>
      </c>
      <c r="C49" s="41">
        <f t="shared" si="5"/>
        <v>1132299</v>
      </c>
      <c r="D49" s="41">
        <f t="shared" si="6"/>
        <v>24</v>
      </c>
      <c r="E49" s="42" t="str">
        <f t="shared" si="2"/>
        <v>BALEARES</v>
      </c>
      <c r="F49" s="42">
        <f t="shared" si="7"/>
        <v>5677938</v>
      </c>
      <c r="G49" s="42">
        <f t="shared" si="8"/>
        <v>6083765</v>
      </c>
    </row>
    <row r="50" spans="1:7" x14ac:dyDescent="0.25">
      <c r="A50" s="42" t="str">
        <f t="shared" si="3"/>
        <v>FERROL-SAN CIBRAO</v>
      </c>
      <c r="B50" s="41">
        <f t="shared" si="4"/>
        <v>5299623</v>
      </c>
      <c r="C50" s="41">
        <f t="shared" si="5"/>
        <v>4255174</v>
      </c>
      <c r="D50" s="41">
        <f t="shared" si="6"/>
        <v>14</v>
      </c>
      <c r="E50" s="42" t="str">
        <f t="shared" si="2"/>
        <v>A CORUÑA</v>
      </c>
      <c r="F50" s="42">
        <f t="shared" si="7"/>
        <v>5539081</v>
      </c>
      <c r="G50" s="42">
        <f t="shared" si="8"/>
        <v>6027432</v>
      </c>
    </row>
    <row r="51" spans="1:7" x14ac:dyDescent="0.25">
      <c r="A51" s="42" t="str">
        <f t="shared" si="3"/>
        <v>GIJON</v>
      </c>
      <c r="B51" s="41">
        <f t="shared" si="4"/>
        <v>8718208</v>
      </c>
      <c r="C51" s="41">
        <f t="shared" si="5"/>
        <v>7881544</v>
      </c>
      <c r="D51" s="41">
        <f t="shared" si="6"/>
        <v>8</v>
      </c>
      <c r="E51" s="42" t="str">
        <f t="shared" si="2"/>
        <v>FERROL-SAN CIBRAO</v>
      </c>
      <c r="F51" s="42">
        <f t="shared" si="7"/>
        <v>5299623</v>
      </c>
      <c r="G51" s="42">
        <f t="shared" si="8"/>
        <v>4255174</v>
      </c>
    </row>
    <row r="52" spans="1:7" x14ac:dyDescent="0.25">
      <c r="A52" s="42" t="str">
        <f t="shared" si="3"/>
        <v>HUELVA</v>
      </c>
      <c r="B52" s="41">
        <f t="shared" si="4"/>
        <v>8402877</v>
      </c>
      <c r="C52" s="41">
        <f t="shared" si="5"/>
        <v>8265858</v>
      </c>
      <c r="D52" s="41">
        <f t="shared" si="6"/>
        <v>9</v>
      </c>
      <c r="E52" s="42" t="str">
        <f t="shared" si="2"/>
        <v>ALMERIA</v>
      </c>
      <c r="F52" s="42">
        <f t="shared" si="7"/>
        <v>2708218</v>
      </c>
      <c r="G52" s="42">
        <f t="shared" si="8"/>
        <v>2728944</v>
      </c>
    </row>
    <row r="53" spans="1:7" x14ac:dyDescent="0.25">
      <c r="A53" s="42" t="str">
        <f t="shared" si="3"/>
        <v>LAS PALMAS</v>
      </c>
      <c r="B53" s="41">
        <f t="shared" si="4"/>
        <v>10827478</v>
      </c>
      <c r="C53" s="41">
        <f t="shared" si="5"/>
        <v>10621952</v>
      </c>
      <c r="D53" s="41">
        <f t="shared" si="6"/>
        <v>7</v>
      </c>
      <c r="E53" s="42" t="str">
        <f t="shared" si="2"/>
        <v>MALAGA</v>
      </c>
      <c r="F53" s="42">
        <f t="shared" si="7"/>
        <v>2342438</v>
      </c>
      <c r="G53" s="42">
        <f t="shared" si="8"/>
        <v>2490635</v>
      </c>
    </row>
    <row r="54" spans="1:7" x14ac:dyDescent="0.25">
      <c r="A54" s="42" t="str">
        <f t="shared" si="3"/>
        <v>MALAGA</v>
      </c>
      <c r="B54" s="41">
        <f t="shared" si="4"/>
        <v>2342438</v>
      </c>
      <c r="C54" s="41">
        <f t="shared" si="5"/>
        <v>2490635</v>
      </c>
      <c r="D54" s="41">
        <f t="shared" si="6"/>
        <v>16</v>
      </c>
      <c r="E54" s="42" t="str">
        <f t="shared" si="2"/>
        <v>SANTANDER</v>
      </c>
      <c r="F54" s="42">
        <f t="shared" si="7"/>
        <v>2303535</v>
      </c>
      <c r="G54" s="42">
        <f t="shared" si="8"/>
        <v>2446112</v>
      </c>
    </row>
    <row r="55" spans="1:7" x14ac:dyDescent="0.25">
      <c r="A55" s="42" t="str">
        <f t="shared" si="3"/>
        <v>MARIN Y RIA DE PONTEVEDRA</v>
      </c>
      <c r="B55" s="41">
        <f t="shared" si="4"/>
        <v>679044</v>
      </c>
      <c r="C55" s="41">
        <f t="shared" si="5"/>
        <v>738727</v>
      </c>
      <c r="D55" s="41">
        <f t="shared" si="6"/>
        <v>26</v>
      </c>
      <c r="E55" s="42" t="str">
        <f t="shared" si="2"/>
        <v>VIGO</v>
      </c>
      <c r="F55" s="42">
        <f t="shared" si="7"/>
        <v>2203764</v>
      </c>
      <c r="G55" s="42">
        <f t="shared" si="8"/>
        <v>2267860</v>
      </c>
    </row>
    <row r="56" spans="1:7" x14ac:dyDescent="0.25">
      <c r="A56" s="42" t="str">
        <f t="shared" si="3"/>
        <v>MELILLA</v>
      </c>
      <c r="B56" s="41">
        <f t="shared" si="4"/>
        <v>318476</v>
      </c>
      <c r="C56" s="41">
        <f t="shared" si="5"/>
        <v>329868</v>
      </c>
      <c r="D56" s="41">
        <f t="shared" si="6"/>
        <v>28</v>
      </c>
      <c r="E56" s="42" t="str">
        <f t="shared" si="2"/>
        <v>BAHIA DE CADIZ</v>
      </c>
      <c r="F56" s="42">
        <f t="shared" si="7"/>
        <v>2129708</v>
      </c>
      <c r="G56" s="42">
        <f t="shared" si="8"/>
        <v>2976505</v>
      </c>
    </row>
    <row r="57" spans="1:7" x14ac:dyDescent="0.25">
      <c r="A57" s="42" t="str">
        <f t="shared" si="3"/>
        <v>MOTRIL</v>
      </c>
      <c r="B57" s="41">
        <f t="shared" si="4"/>
        <v>1071272</v>
      </c>
      <c r="C57" s="41">
        <f t="shared" si="5"/>
        <v>1189485</v>
      </c>
      <c r="D57" s="41">
        <f t="shared" si="6"/>
        <v>25</v>
      </c>
      <c r="E57" s="42" t="str">
        <f t="shared" si="2"/>
        <v>PASAIA</v>
      </c>
      <c r="F57" s="42">
        <f t="shared" si="7"/>
        <v>2064884</v>
      </c>
      <c r="G57" s="42">
        <f t="shared" si="8"/>
        <v>2083830</v>
      </c>
    </row>
    <row r="58" spans="1:7" x14ac:dyDescent="0.25">
      <c r="A58" s="42" t="str">
        <f t="shared" si="3"/>
        <v>PASAIA</v>
      </c>
      <c r="B58" s="41">
        <f t="shared" si="4"/>
        <v>2064884</v>
      </c>
      <c r="C58" s="41">
        <f t="shared" si="5"/>
        <v>2083830</v>
      </c>
      <c r="D58" s="41">
        <f t="shared" si="6"/>
        <v>20</v>
      </c>
      <c r="E58" s="42" t="str">
        <f t="shared" si="2"/>
        <v>AVILES</v>
      </c>
      <c r="F58" s="42">
        <f t="shared" si="7"/>
        <v>2004166</v>
      </c>
      <c r="G58" s="42">
        <f t="shared" si="8"/>
        <v>2115679</v>
      </c>
    </row>
    <row r="59" spans="1:7" x14ac:dyDescent="0.25">
      <c r="A59" s="42" t="str">
        <f t="shared" si="3"/>
        <v>SANTA CRUZ DE TENERIFE</v>
      </c>
      <c r="B59" s="41">
        <f t="shared" si="4"/>
        <v>8075195</v>
      </c>
      <c r="C59" s="41">
        <f t="shared" si="5"/>
        <v>8088956</v>
      </c>
      <c r="D59" s="41">
        <f t="shared" si="6"/>
        <v>10</v>
      </c>
      <c r="E59" s="42" t="str">
        <f t="shared" si="2"/>
        <v>SEVILLA</v>
      </c>
      <c r="F59" s="42">
        <f t="shared" si="7"/>
        <v>1979040</v>
      </c>
      <c r="G59" s="42">
        <f t="shared" si="8"/>
        <v>2005176</v>
      </c>
    </row>
    <row r="60" spans="1:7" x14ac:dyDescent="0.25">
      <c r="A60" s="42" t="str">
        <f t="shared" si="3"/>
        <v>SANTANDER</v>
      </c>
      <c r="B60" s="41">
        <f t="shared" si="4"/>
        <v>2303535</v>
      </c>
      <c r="C60" s="41">
        <f t="shared" si="5"/>
        <v>2446112</v>
      </c>
      <c r="D60" s="41">
        <f t="shared" si="6"/>
        <v>17</v>
      </c>
      <c r="E60" s="42" t="str">
        <f t="shared" si="2"/>
        <v>ALICANTE</v>
      </c>
      <c r="F60" s="42">
        <f t="shared" si="7"/>
        <v>1280510</v>
      </c>
      <c r="G60" s="42">
        <f t="shared" si="8"/>
        <v>1796144</v>
      </c>
    </row>
    <row r="61" spans="1:7" x14ac:dyDescent="0.25">
      <c r="A61" s="42" t="str">
        <f t="shared" si="3"/>
        <v>SEVILLA</v>
      </c>
      <c r="B61" s="41">
        <f t="shared" si="4"/>
        <v>1979040</v>
      </c>
      <c r="C61" s="41">
        <f t="shared" si="5"/>
        <v>2005176</v>
      </c>
      <c r="D61" s="41">
        <f t="shared" si="6"/>
        <v>22</v>
      </c>
      <c r="E61" s="42" t="str">
        <f t="shared" si="2"/>
        <v>CEUTA</v>
      </c>
      <c r="F61" s="42">
        <f t="shared" si="7"/>
        <v>1087220</v>
      </c>
      <c r="G61" s="42">
        <f t="shared" si="8"/>
        <v>1132299</v>
      </c>
    </row>
    <row r="62" spans="1:7" x14ac:dyDescent="0.25">
      <c r="A62" s="42" t="str">
        <f t="shared" si="3"/>
        <v>TARRAGONA</v>
      </c>
      <c r="B62" s="41">
        <f t="shared" si="4"/>
        <v>15125061</v>
      </c>
      <c r="C62" s="41">
        <f t="shared" si="5"/>
        <v>14558770</v>
      </c>
      <c r="D62" s="41">
        <f t="shared" si="6"/>
        <v>5</v>
      </c>
      <c r="E62" s="42" t="str">
        <f t="shared" si="2"/>
        <v>MOTRIL</v>
      </c>
      <c r="F62" s="42">
        <f t="shared" si="7"/>
        <v>1071272</v>
      </c>
      <c r="G62" s="42">
        <f t="shared" si="8"/>
        <v>1189485</v>
      </c>
    </row>
    <row r="63" spans="1:7" x14ac:dyDescent="0.25">
      <c r="A63" s="42" t="str">
        <f t="shared" si="3"/>
        <v>VALENCIA</v>
      </c>
      <c r="B63" s="41">
        <f t="shared" si="4"/>
        <v>23408026</v>
      </c>
      <c r="C63" s="41">
        <f t="shared" si="5"/>
        <v>22030813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679044</v>
      </c>
      <c r="G63" s="42">
        <f t="shared" si="8"/>
        <v>738727</v>
      </c>
    </row>
    <row r="64" spans="1:7" x14ac:dyDescent="0.25">
      <c r="A64" s="42" t="str">
        <f t="shared" si="3"/>
        <v>VIGO</v>
      </c>
      <c r="B64" s="41">
        <f t="shared" si="4"/>
        <v>2203764</v>
      </c>
      <c r="C64" s="41">
        <f t="shared" si="5"/>
        <v>2267860</v>
      </c>
      <c r="D64" s="41">
        <f t="shared" si="6"/>
        <v>18</v>
      </c>
      <c r="E64" s="42" t="str">
        <f t="shared" si="2"/>
        <v>VILAGARCIA</v>
      </c>
      <c r="F64" s="42">
        <f t="shared" si="7"/>
        <v>410888</v>
      </c>
      <c r="G64" s="42">
        <f t="shared" si="8"/>
        <v>473353</v>
      </c>
    </row>
    <row r="65" spans="1:7" x14ac:dyDescent="0.25">
      <c r="A65" s="42" t="str">
        <f t="shared" si="3"/>
        <v>VILAGARCIA</v>
      </c>
      <c r="B65" s="41">
        <f t="shared" si="4"/>
        <v>410888</v>
      </c>
      <c r="C65" s="41">
        <f t="shared" si="5"/>
        <v>473353</v>
      </c>
      <c r="D65" s="41">
        <f t="shared" si="6"/>
        <v>27</v>
      </c>
      <c r="E65" s="42" t="str">
        <f t="shared" si="2"/>
        <v>MELILLA</v>
      </c>
      <c r="F65" s="42">
        <f t="shared" si="7"/>
        <v>318476</v>
      </c>
      <c r="G65" s="42">
        <f t="shared" si="8"/>
        <v>329868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1328691</v>
      </c>
      <c r="C7" s="37">
        <v>1154019</v>
      </c>
      <c r="D7" s="37">
        <v>5856463</v>
      </c>
      <c r="E7" s="37">
        <v>5379176</v>
      </c>
      <c r="F7" s="10">
        <f>((E7*100)/D7)-100</f>
        <v>-8.1497484061625585</v>
      </c>
      <c r="G7" s="1"/>
      <c r="H7" s="1"/>
      <c r="I7" s="1"/>
    </row>
    <row r="8" spans="1:12" x14ac:dyDescent="0.25">
      <c r="A8" s="11" t="s">
        <v>42</v>
      </c>
      <c r="B8" s="38">
        <v>239875</v>
      </c>
      <c r="C8" s="38">
        <v>270123</v>
      </c>
      <c r="D8" s="38">
        <v>1771067</v>
      </c>
      <c r="E8" s="38">
        <v>1267775</v>
      </c>
      <c r="F8" s="13">
        <f t="shared" ref="F8:F35" si="0">((E8*100)/D8)-100</f>
        <v>-28.41744552859943</v>
      </c>
      <c r="G8" s="1"/>
      <c r="H8" s="1"/>
      <c r="I8" s="1"/>
    </row>
    <row r="9" spans="1:12" x14ac:dyDescent="0.25">
      <c r="A9" s="8" t="s">
        <v>43</v>
      </c>
      <c r="B9" s="37">
        <v>670484</v>
      </c>
      <c r="C9" s="37">
        <v>634226</v>
      </c>
      <c r="D9" s="37">
        <v>2685554</v>
      </c>
      <c r="E9" s="37">
        <v>2589619</v>
      </c>
      <c r="F9" s="10">
        <f t="shared" si="0"/>
        <v>-3.5722610679211755</v>
      </c>
      <c r="G9" s="1"/>
      <c r="H9" s="1"/>
      <c r="I9" s="1"/>
    </row>
    <row r="10" spans="1:12" x14ac:dyDescent="0.25">
      <c r="A10" s="11" t="s">
        <v>44</v>
      </c>
      <c r="B10" s="38">
        <v>496336</v>
      </c>
      <c r="C10" s="38">
        <v>340930</v>
      </c>
      <c r="D10" s="38">
        <v>2092666</v>
      </c>
      <c r="E10" s="38">
        <v>1978681</v>
      </c>
      <c r="F10" s="13">
        <f t="shared" si="0"/>
        <v>-5.4468797218476368</v>
      </c>
      <c r="G10" s="1"/>
      <c r="H10" s="1"/>
      <c r="I10" s="1"/>
    </row>
    <row r="11" spans="1:12" x14ac:dyDescent="0.25">
      <c r="A11" s="8" t="s">
        <v>45</v>
      </c>
      <c r="B11" s="37">
        <v>6052625</v>
      </c>
      <c r="C11" s="37">
        <v>6548772</v>
      </c>
      <c r="D11" s="37">
        <v>28395795</v>
      </c>
      <c r="E11" s="37">
        <v>30458336</v>
      </c>
      <c r="F11" s="10">
        <f t="shared" si="0"/>
        <v>7.2635437747032654</v>
      </c>
      <c r="G11" s="1"/>
      <c r="H11" s="1"/>
      <c r="I11" s="1"/>
    </row>
    <row r="12" spans="1:12" x14ac:dyDescent="0.25">
      <c r="A12" s="11" t="s">
        <v>46</v>
      </c>
      <c r="B12" s="38">
        <v>911400</v>
      </c>
      <c r="C12" s="38">
        <v>328630</v>
      </c>
      <c r="D12" s="38">
        <v>2936428</v>
      </c>
      <c r="E12" s="38">
        <v>2088373</v>
      </c>
      <c r="F12" s="13">
        <f t="shared" si="0"/>
        <v>-28.88049698477198</v>
      </c>
      <c r="G12" s="1"/>
      <c r="H12" s="1"/>
      <c r="I12" s="1"/>
    </row>
    <row r="13" spans="1:12" x14ac:dyDescent="0.25">
      <c r="A13" s="8" t="s">
        <v>47</v>
      </c>
      <c r="B13" s="37">
        <v>1340474</v>
      </c>
      <c r="C13" s="37">
        <v>1238232</v>
      </c>
      <c r="D13" s="37">
        <v>6012760</v>
      </c>
      <c r="E13" s="37">
        <v>5619341</v>
      </c>
      <c r="F13" s="10">
        <f t="shared" si="0"/>
        <v>-6.5430684078526298</v>
      </c>
      <c r="G13" s="1"/>
      <c r="H13" s="1"/>
      <c r="I13" s="1"/>
    </row>
    <row r="14" spans="1:12" x14ac:dyDescent="0.25">
      <c r="A14" s="11" t="s">
        <v>48</v>
      </c>
      <c r="B14" s="38">
        <v>4377339</v>
      </c>
      <c r="C14" s="38">
        <v>4867405</v>
      </c>
      <c r="D14" s="38">
        <v>20392695</v>
      </c>
      <c r="E14" s="38">
        <v>21726454</v>
      </c>
      <c r="F14" s="13">
        <f t="shared" si="0"/>
        <v>6.5403763455492339</v>
      </c>
      <c r="G14" s="1"/>
      <c r="H14" s="1"/>
      <c r="I14" s="1"/>
    </row>
    <row r="15" spans="1:12" x14ac:dyDescent="0.25">
      <c r="A15" s="8" t="s">
        <v>49</v>
      </c>
      <c r="B15" s="37">
        <v>3231795</v>
      </c>
      <c r="C15" s="37">
        <v>2829607</v>
      </c>
      <c r="D15" s="37">
        <v>15275688</v>
      </c>
      <c r="E15" s="37">
        <v>15587728</v>
      </c>
      <c r="F15" s="10">
        <f t="shared" si="0"/>
        <v>2.0427230511646997</v>
      </c>
      <c r="G15" s="1"/>
      <c r="H15" s="1"/>
      <c r="I15" s="1"/>
    </row>
    <row r="16" spans="1:12" x14ac:dyDescent="0.25">
      <c r="A16" s="11" t="s">
        <v>50</v>
      </c>
      <c r="B16" s="38">
        <v>1946462</v>
      </c>
      <c r="C16" s="38">
        <v>2280781</v>
      </c>
      <c r="D16" s="38">
        <v>9239640</v>
      </c>
      <c r="E16" s="38">
        <v>11720736</v>
      </c>
      <c r="F16" s="13">
        <f t="shared" si="0"/>
        <v>26.852734522124237</v>
      </c>
      <c r="G16" s="1"/>
      <c r="H16" s="1"/>
      <c r="I16" s="1"/>
    </row>
    <row r="17" spans="1:9" x14ac:dyDescent="0.25">
      <c r="A17" s="8" t="s">
        <v>51</v>
      </c>
      <c r="B17" s="37">
        <v>1266392</v>
      </c>
      <c r="C17" s="37">
        <v>1251748</v>
      </c>
      <c r="D17" s="37">
        <v>5673111</v>
      </c>
      <c r="E17" s="37">
        <v>6173312</v>
      </c>
      <c r="F17" s="10">
        <f t="shared" si="0"/>
        <v>8.8170494108082806</v>
      </c>
      <c r="G17" s="1"/>
      <c r="H17" s="1"/>
      <c r="I17" s="1"/>
    </row>
    <row r="18" spans="1:9" x14ac:dyDescent="0.25">
      <c r="A18" s="11" t="s">
        <v>52</v>
      </c>
      <c r="B18" s="38">
        <v>237597</v>
      </c>
      <c r="C18" s="38">
        <v>171343</v>
      </c>
      <c r="D18" s="38">
        <v>906453</v>
      </c>
      <c r="E18" s="38">
        <v>848808</v>
      </c>
      <c r="F18" s="13">
        <f t="shared" si="0"/>
        <v>-6.3594030799170014</v>
      </c>
      <c r="G18" s="1"/>
      <c r="H18" s="1"/>
      <c r="I18" s="1"/>
    </row>
    <row r="19" spans="1:9" x14ac:dyDescent="0.25">
      <c r="A19" s="8" t="s">
        <v>53</v>
      </c>
      <c r="B19" s="37">
        <v>1064235</v>
      </c>
      <c r="C19" s="37">
        <v>1086529</v>
      </c>
      <c r="D19" s="37">
        <v>4244705</v>
      </c>
      <c r="E19" s="37">
        <v>5286275</v>
      </c>
      <c r="F19" s="10">
        <f t="shared" si="0"/>
        <v>24.538100998773771</v>
      </c>
      <c r="G19" s="1"/>
      <c r="H19" s="1"/>
      <c r="I19" s="1"/>
    </row>
    <row r="20" spans="1:9" x14ac:dyDescent="0.25">
      <c r="A20" s="11" t="s">
        <v>54</v>
      </c>
      <c r="B20" s="38">
        <v>1640913</v>
      </c>
      <c r="C20" s="38">
        <v>1809177</v>
      </c>
      <c r="D20" s="38">
        <v>7771607</v>
      </c>
      <c r="E20" s="38">
        <v>8675865</v>
      </c>
      <c r="F20" s="13">
        <f t="shared" si="0"/>
        <v>11.635405650337177</v>
      </c>
      <c r="G20" s="1"/>
      <c r="H20" s="1"/>
      <c r="I20" s="1"/>
    </row>
    <row r="21" spans="1:9" x14ac:dyDescent="0.25">
      <c r="A21" s="8" t="s">
        <v>55</v>
      </c>
      <c r="B21" s="37">
        <v>2012432</v>
      </c>
      <c r="C21" s="37">
        <v>1247789</v>
      </c>
      <c r="D21" s="37">
        <v>8219639</v>
      </c>
      <c r="E21" s="37">
        <v>8379978</v>
      </c>
      <c r="F21" s="10">
        <f t="shared" si="0"/>
        <v>1.9506817756838188</v>
      </c>
      <c r="G21" s="1"/>
      <c r="H21" s="1"/>
      <c r="I21" s="1"/>
    </row>
    <row r="22" spans="1:9" x14ac:dyDescent="0.25">
      <c r="A22" s="11" t="s">
        <v>56</v>
      </c>
      <c r="B22" s="38">
        <v>1742321</v>
      </c>
      <c r="C22" s="38">
        <v>1949476</v>
      </c>
      <c r="D22" s="38">
        <v>9649834</v>
      </c>
      <c r="E22" s="38">
        <v>9900635</v>
      </c>
      <c r="F22" s="13">
        <f t="shared" si="0"/>
        <v>2.5990188017742071</v>
      </c>
      <c r="G22" s="1"/>
      <c r="H22" s="1"/>
      <c r="I22" s="1"/>
    </row>
    <row r="23" spans="1:9" x14ac:dyDescent="0.25">
      <c r="A23" s="8" t="s">
        <v>57</v>
      </c>
      <c r="B23" s="37">
        <v>447719</v>
      </c>
      <c r="C23" s="37">
        <v>361868</v>
      </c>
      <c r="D23" s="37">
        <v>2462925</v>
      </c>
      <c r="E23" s="37">
        <v>2310840</v>
      </c>
      <c r="F23" s="10">
        <f t="shared" si="0"/>
        <v>-6.1749748774323194</v>
      </c>
      <c r="G23" s="1"/>
      <c r="H23" s="1"/>
      <c r="I23" s="1"/>
    </row>
    <row r="24" spans="1:9" x14ac:dyDescent="0.25">
      <c r="A24" s="11" t="s">
        <v>58</v>
      </c>
      <c r="B24" s="38">
        <v>201868</v>
      </c>
      <c r="C24" s="38">
        <v>162600</v>
      </c>
      <c r="D24" s="38">
        <v>712626</v>
      </c>
      <c r="E24" s="38">
        <v>659639</v>
      </c>
      <c r="F24" s="13">
        <f t="shared" si="0"/>
        <v>-7.4354570279501502</v>
      </c>
      <c r="G24" s="1"/>
      <c r="H24" s="1"/>
      <c r="I24" s="1"/>
    </row>
    <row r="25" spans="1:9" x14ac:dyDescent="0.25">
      <c r="A25" s="8" t="s">
        <v>59</v>
      </c>
      <c r="B25" s="37">
        <v>66608</v>
      </c>
      <c r="C25" s="37">
        <v>64939</v>
      </c>
      <c r="D25" s="37">
        <v>322290</v>
      </c>
      <c r="E25" s="37">
        <v>318410</v>
      </c>
      <c r="F25" s="10">
        <f t="shared" si="0"/>
        <v>-1.2038847001147985</v>
      </c>
      <c r="G25" s="1"/>
      <c r="H25" s="1"/>
      <c r="I25" s="1"/>
    </row>
    <row r="26" spans="1:9" x14ac:dyDescent="0.25">
      <c r="A26" s="11" t="s">
        <v>60</v>
      </c>
      <c r="B26" s="38">
        <v>297286</v>
      </c>
      <c r="C26" s="38">
        <v>195056</v>
      </c>
      <c r="D26" s="38">
        <v>1182224</v>
      </c>
      <c r="E26" s="38">
        <v>1063955</v>
      </c>
      <c r="F26" s="13">
        <f t="shared" si="0"/>
        <v>-10.003941723395911</v>
      </c>
      <c r="G26" s="1"/>
      <c r="H26" s="1"/>
      <c r="I26" s="1"/>
    </row>
    <row r="27" spans="1:9" x14ac:dyDescent="0.25">
      <c r="A27" s="8" t="s">
        <v>61</v>
      </c>
      <c r="B27" s="37">
        <v>521543</v>
      </c>
      <c r="C27" s="37">
        <v>454476</v>
      </c>
      <c r="D27" s="37">
        <v>2059958</v>
      </c>
      <c r="E27" s="37">
        <v>2042683</v>
      </c>
      <c r="F27" s="10">
        <f t="shared" si="0"/>
        <v>-0.83860933086985767</v>
      </c>
      <c r="G27" s="1"/>
      <c r="H27" s="1"/>
      <c r="I27" s="1"/>
    </row>
    <row r="28" spans="1:9" x14ac:dyDescent="0.25">
      <c r="A28" s="11" t="s">
        <v>62</v>
      </c>
      <c r="B28" s="38">
        <v>1656608</v>
      </c>
      <c r="C28" s="38">
        <v>1539384</v>
      </c>
      <c r="D28" s="38">
        <v>7655941</v>
      </c>
      <c r="E28" s="38">
        <v>7564167</v>
      </c>
      <c r="F28" s="13">
        <f t="shared" si="0"/>
        <v>-1.1987291960583235</v>
      </c>
      <c r="G28" s="1"/>
      <c r="H28" s="1"/>
      <c r="I28" s="1"/>
    </row>
    <row r="29" spans="1:9" x14ac:dyDescent="0.25">
      <c r="A29" s="8" t="s">
        <v>63</v>
      </c>
      <c r="B29" s="37">
        <v>638831</v>
      </c>
      <c r="C29" s="37">
        <v>422866</v>
      </c>
      <c r="D29" s="37">
        <v>2412116</v>
      </c>
      <c r="E29" s="37">
        <v>2278329</v>
      </c>
      <c r="F29" s="10">
        <f t="shared" si="0"/>
        <v>-5.5464579647081678</v>
      </c>
      <c r="G29" s="1"/>
      <c r="H29" s="1"/>
      <c r="I29" s="1"/>
    </row>
    <row r="30" spans="1:9" x14ac:dyDescent="0.25">
      <c r="A30" s="11" t="s">
        <v>64</v>
      </c>
      <c r="B30" s="38">
        <v>387710</v>
      </c>
      <c r="C30" s="38">
        <v>485959</v>
      </c>
      <c r="D30" s="38">
        <v>2005176</v>
      </c>
      <c r="E30" s="38">
        <v>1979040</v>
      </c>
      <c r="F30" s="13">
        <f t="shared" si="0"/>
        <v>-1.3034267316185719</v>
      </c>
      <c r="G30" s="1"/>
      <c r="H30" s="1"/>
      <c r="I30" s="1"/>
    </row>
    <row r="31" spans="1:9" x14ac:dyDescent="0.25">
      <c r="A31" s="8" t="s">
        <v>65</v>
      </c>
      <c r="B31" s="37">
        <v>3058526</v>
      </c>
      <c r="C31" s="37">
        <v>3605027</v>
      </c>
      <c r="D31" s="37">
        <v>14476263</v>
      </c>
      <c r="E31" s="37">
        <v>15054281</v>
      </c>
      <c r="F31" s="10">
        <f t="shared" si="0"/>
        <v>3.9928674962592225</v>
      </c>
      <c r="G31" s="1"/>
      <c r="H31" s="1"/>
      <c r="I31" s="1"/>
    </row>
    <row r="32" spans="1:9" x14ac:dyDescent="0.25">
      <c r="A32" s="11" t="s">
        <v>66</v>
      </c>
      <c r="B32" s="38">
        <v>4667191</v>
      </c>
      <c r="C32" s="38">
        <v>4872770</v>
      </c>
      <c r="D32" s="38">
        <v>21897636</v>
      </c>
      <c r="E32" s="38">
        <v>23297453</v>
      </c>
      <c r="F32" s="13">
        <f t="shared" si="0"/>
        <v>6.3925484924491371</v>
      </c>
      <c r="G32" s="1"/>
      <c r="H32" s="1"/>
      <c r="I32" s="1"/>
    </row>
    <row r="33" spans="1:9" x14ac:dyDescent="0.25">
      <c r="A33" s="8" t="s">
        <v>67</v>
      </c>
      <c r="B33" s="37">
        <v>520558</v>
      </c>
      <c r="C33" s="37">
        <v>472866</v>
      </c>
      <c r="D33" s="37">
        <v>2078079</v>
      </c>
      <c r="E33" s="37">
        <v>2024284</v>
      </c>
      <c r="F33" s="10">
        <f t="shared" si="0"/>
        <v>-2.5886888804516133</v>
      </c>
      <c r="G33" s="1"/>
      <c r="H33" s="1"/>
      <c r="I33" s="1"/>
    </row>
    <row r="34" spans="1:9" x14ac:dyDescent="0.25">
      <c r="A34" s="11" t="s">
        <v>68</v>
      </c>
      <c r="B34" s="38">
        <v>90515</v>
      </c>
      <c r="C34" s="38">
        <v>88614</v>
      </c>
      <c r="D34" s="38">
        <v>469036</v>
      </c>
      <c r="E34" s="38">
        <v>409388</v>
      </c>
      <c r="F34" s="13">
        <f t="shared" si="0"/>
        <v>-12.717147511065249</v>
      </c>
      <c r="G34" s="1"/>
      <c r="H34" s="1"/>
      <c r="I34" s="1"/>
    </row>
    <row r="35" spans="1:9" x14ac:dyDescent="0.25">
      <c r="A35" s="14" t="s">
        <v>69</v>
      </c>
      <c r="B35" s="15">
        <f>SUM(B7:B34)</f>
        <v>41114334</v>
      </c>
      <c r="C35" s="15">
        <f t="shared" ref="C35:E35" si="1">SUM(C7:C34)</f>
        <v>40735212</v>
      </c>
      <c r="D35" s="15">
        <f t="shared" si="1"/>
        <v>188858375</v>
      </c>
      <c r="E35" s="15">
        <f t="shared" si="1"/>
        <v>196683561</v>
      </c>
      <c r="F35" s="16">
        <f t="shared" si="0"/>
        <v>4.1434148737115777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5379176</v>
      </c>
      <c r="C38" s="41">
        <f>D7</f>
        <v>5856463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30458336</v>
      </c>
      <c r="G38" s="42">
        <f>LOOKUP(E38,$A$38:$A$65,$C$38:$C$65)</f>
        <v>28395795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1267775</v>
      </c>
      <c r="C39" s="41">
        <f t="shared" ref="C39:C65" si="5">D8</f>
        <v>1771067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23297453</v>
      </c>
      <c r="G39" s="42">
        <f t="shared" ref="G39:G65" si="8">LOOKUP(E39,$A$38:$A$65,$C$38:$C$65)</f>
        <v>21897636</v>
      </c>
    </row>
    <row r="40" spans="1:9" x14ac:dyDescent="0.25">
      <c r="A40" s="42" t="str">
        <f t="shared" si="3"/>
        <v>ALMERIA</v>
      </c>
      <c r="B40" s="41">
        <f t="shared" si="4"/>
        <v>2589619</v>
      </c>
      <c r="C40" s="41">
        <f t="shared" si="5"/>
        <v>2685554</v>
      </c>
      <c r="D40" s="41">
        <f t="shared" si="6"/>
        <v>15</v>
      </c>
      <c r="E40" s="42" t="str">
        <f t="shared" si="2"/>
        <v>BARCELONA</v>
      </c>
      <c r="F40" s="42">
        <f t="shared" si="7"/>
        <v>21726454</v>
      </c>
      <c r="G40" s="42">
        <f t="shared" si="8"/>
        <v>20392695</v>
      </c>
    </row>
    <row r="41" spans="1:9" x14ac:dyDescent="0.25">
      <c r="A41" s="42" t="str">
        <f t="shared" si="3"/>
        <v>AVILES</v>
      </c>
      <c r="B41" s="41">
        <f t="shared" si="4"/>
        <v>1978681</v>
      </c>
      <c r="C41" s="41">
        <f t="shared" si="5"/>
        <v>2092666</v>
      </c>
      <c r="D41" s="41">
        <f t="shared" si="6"/>
        <v>22</v>
      </c>
      <c r="E41" s="42" t="str">
        <f t="shared" si="2"/>
        <v>BILBAO</v>
      </c>
      <c r="F41" s="42">
        <f t="shared" si="7"/>
        <v>15587728</v>
      </c>
      <c r="G41" s="42">
        <f t="shared" si="8"/>
        <v>15275688</v>
      </c>
    </row>
    <row r="42" spans="1:9" x14ac:dyDescent="0.25">
      <c r="A42" s="42" t="str">
        <f t="shared" si="3"/>
        <v>BAHIA DE ALGECIRAS</v>
      </c>
      <c r="B42" s="41">
        <f t="shared" si="4"/>
        <v>30458336</v>
      </c>
      <c r="C42" s="41">
        <f t="shared" si="5"/>
        <v>28395795</v>
      </c>
      <c r="D42" s="41">
        <f t="shared" si="6"/>
        <v>1</v>
      </c>
      <c r="E42" s="42" t="str">
        <f t="shared" si="2"/>
        <v>TARRAGONA</v>
      </c>
      <c r="F42" s="42">
        <f t="shared" si="7"/>
        <v>15054281</v>
      </c>
      <c r="G42" s="42">
        <f t="shared" si="8"/>
        <v>14476263</v>
      </c>
    </row>
    <row r="43" spans="1:9" x14ac:dyDescent="0.25">
      <c r="A43" s="42" t="str">
        <f t="shared" si="3"/>
        <v>BAHIA DE CADIZ</v>
      </c>
      <c r="B43" s="41">
        <f t="shared" si="4"/>
        <v>2088373</v>
      </c>
      <c r="C43" s="41">
        <f t="shared" si="5"/>
        <v>2936428</v>
      </c>
      <c r="D43" s="41">
        <f t="shared" si="6"/>
        <v>18</v>
      </c>
      <c r="E43" s="42" t="str">
        <f t="shared" si="2"/>
        <v>CARTAGENA</v>
      </c>
      <c r="F43" s="42">
        <f t="shared" si="7"/>
        <v>11720736</v>
      </c>
      <c r="G43" s="42">
        <f t="shared" si="8"/>
        <v>9239640</v>
      </c>
    </row>
    <row r="44" spans="1:9" x14ac:dyDescent="0.25">
      <c r="A44" s="42" t="str">
        <f t="shared" si="3"/>
        <v>BALEARES</v>
      </c>
      <c r="B44" s="41">
        <f t="shared" si="4"/>
        <v>5619341</v>
      </c>
      <c r="C44" s="41">
        <f t="shared" si="5"/>
        <v>6012760</v>
      </c>
      <c r="D44" s="41">
        <f t="shared" si="6"/>
        <v>12</v>
      </c>
      <c r="E44" s="42" t="str">
        <f t="shared" si="2"/>
        <v>LAS PALMAS</v>
      </c>
      <c r="F44" s="42">
        <f t="shared" si="7"/>
        <v>9900635</v>
      </c>
      <c r="G44" s="42">
        <f t="shared" si="8"/>
        <v>9649834</v>
      </c>
    </row>
    <row r="45" spans="1:9" x14ac:dyDescent="0.25">
      <c r="A45" s="42" t="str">
        <f t="shared" si="3"/>
        <v>BARCELONA</v>
      </c>
      <c r="B45" s="41">
        <f t="shared" si="4"/>
        <v>21726454</v>
      </c>
      <c r="C45" s="41">
        <f t="shared" si="5"/>
        <v>20392695</v>
      </c>
      <c r="D45" s="41">
        <f t="shared" si="6"/>
        <v>3</v>
      </c>
      <c r="E45" s="42" t="str">
        <f t="shared" si="2"/>
        <v>GIJON</v>
      </c>
      <c r="F45" s="42">
        <f t="shared" si="7"/>
        <v>8675865</v>
      </c>
      <c r="G45" s="42">
        <f t="shared" si="8"/>
        <v>7771607</v>
      </c>
    </row>
    <row r="46" spans="1:9" x14ac:dyDescent="0.25">
      <c r="A46" s="42" t="str">
        <f t="shared" si="3"/>
        <v>BILBAO</v>
      </c>
      <c r="B46" s="41">
        <f t="shared" si="4"/>
        <v>15587728</v>
      </c>
      <c r="C46" s="41">
        <f t="shared" si="5"/>
        <v>15275688</v>
      </c>
      <c r="D46" s="41">
        <f t="shared" si="6"/>
        <v>4</v>
      </c>
      <c r="E46" s="42" t="str">
        <f t="shared" si="2"/>
        <v>HUELVA</v>
      </c>
      <c r="F46" s="42">
        <f t="shared" si="7"/>
        <v>8379978</v>
      </c>
      <c r="G46" s="42">
        <f t="shared" si="8"/>
        <v>8219639</v>
      </c>
    </row>
    <row r="47" spans="1:9" x14ac:dyDescent="0.25">
      <c r="A47" s="42" t="str">
        <f t="shared" si="3"/>
        <v>CARTAGENA</v>
      </c>
      <c r="B47" s="41">
        <f t="shared" si="4"/>
        <v>11720736</v>
      </c>
      <c r="C47" s="41">
        <f t="shared" si="5"/>
        <v>9239640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7564167</v>
      </c>
      <c r="G47" s="42">
        <f t="shared" si="8"/>
        <v>7655941</v>
      </c>
    </row>
    <row r="48" spans="1:9" x14ac:dyDescent="0.25">
      <c r="A48" s="42" t="str">
        <f t="shared" si="3"/>
        <v>CASTELLON</v>
      </c>
      <c r="B48" s="41">
        <f t="shared" si="4"/>
        <v>6173312</v>
      </c>
      <c r="C48" s="41">
        <f t="shared" si="5"/>
        <v>5673111</v>
      </c>
      <c r="D48" s="41">
        <f t="shared" si="6"/>
        <v>11</v>
      </c>
      <c r="E48" s="42" t="str">
        <f t="shared" si="2"/>
        <v>CASTELLON</v>
      </c>
      <c r="F48" s="42">
        <f t="shared" si="7"/>
        <v>6173312</v>
      </c>
      <c r="G48" s="42">
        <f t="shared" si="8"/>
        <v>5673111</v>
      </c>
    </row>
    <row r="49" spans="1:7" x14ac:dyDescent="0.25">
      <c r="A49" s="42" t="str">
        <f t="shared" si="3"/>
        <v>CEUTA</v>
      </c>
      <c r="B49" s="41">
        <f t="shared" si="4"/>
        <v>848808</v>
      </c>
      <c r="C49" s="41">
        <f t="shared" si="5"/>
        <v>906453</v>
      </c>
      <c r="D49" s="41">
        <f t="shared" si="6"/>
        <v>25</v>
      </c>
      <c r="E49" s="42" t="str">
        <f t="shared" si="2"/>
        <v>BALEARES</v>
      </c>
      <c r="F49" s="42">
        <f t="shared" si="7"/>
        <v>5619341</v>
      </c>
      <c r="G49" s="42">
        <f t="shared" si="8"/>
        <v>6012760</v>
      </c>
    </row>
    <row r="50" spans="1:7" x14ac:dyDescent="0.25">
      <c r="A50" s="42" t="str">
        <f t="shared" si="3"/>
        <v>FERROL-SAN CIBRAO</v>
      </c>
      <c r="B50" s="41">
        <f t="shared" si="4"/>
        <v>5286275</v>
      </c>
      <c r="C50" s="41">
        <f t="shared" si="5"/>
        <v>4244705</v>
      </c>
      <c r="D50" s="41">
        <f t="shared" si="6"/>
        <v>14</v>
      </c>
      <c r="E50" s="42" t="str">
        <f t="shared" si="2"/>
        <v>A CORUÑA</v>
      </c>
      <c r="F50" s="42">
        <f t="shared" si="7"/>
        <v>5379176</v>
      </c>
      <c r="G50" s="42">
        <f t="shared" si="8"/>
        <v>5856463</v>
      </c>
    </row>
    <row r="51" spans="1:7" x14ac:dyDescent="0.25">
      <c r="A51" s="42" t="str">
        <f t="shared" si="3"/>
        <v>GIJON</v>
      </c>
      <c r="B51" s="41">
        <f t="shared" si="4"/>
        <v>8675865</v>
      </c>
      <c r="C51" s="41">
        <f t="shared" si="5"/>
        <v>7771607</v>
      </c>
      <c r="D51" s="41">
        <f t="shared" si="6"/>
        <v>8</v>
      </c>
      <c r="E51" s="42" t="str">
        <f t="shared" si="2"/>
        <v>FERROL-SAN CIBRAO</v>
      </c>
      <c r="F51" s="42">
        <f t="shared" si="7"/>
        <v>5286275</v>
      </c>
      <c r="G51" s="42">
        <f t="shared" si="8"/>
        <v>4244705</v>
      </c>
    </row>
    <row r="52" spans="1:7" x14ac:dyDescent="0.25">
      <c r="A52" s="42" t="str">
        <f t="shared" si="3"/>
        <v>HUELVA</v>
      </c>
      <c r="B52" s="41">
        <f t="shared" si="4"/>
        <v>8379978</v>
      </c>
      <c r="C52" s="41">
        <f t="shared" si="5"/>
        <v>8219639</v>
      </c>
      <c r="D52" s="41">
        <f t="shared" si="6"/>
        <v>9</v>
      </c>
      <c r="E52" s="42" t="str">
        <f t="shared" si="2"/>
        <v>ALMERIA</v>
      </c>
      <c r="F52" s="42">
        <f t="shared" si="7"/>
        <v>2589619</v>
      </c>
      <c r="G52" s="42">
        <f t="shared" si="8"/>
        <v>2685554</v>
      </c>
    </row>
    <row r="53" spans="1:7" x14ac:dyDescent="0.25">
      <c r="A53" s="42" t="str">
        <f t="shared" si="3"/>
        <v>LAS PALMAS</v>
      </c>
      <c r="B53" s="41">
        <f t="shared" si="4"/>
        <v>9900635</v>
      </c>
      <c r="C53" s="41">
        <f t="shared" si="5"/>
        <v>9649834</v>
      </c>
      <c r="D53" s="41">
        <f t="shared" si="6"/>
        <v>7</v>
      </c>
      <c r="E53" s="42" t="str">
        <f t="shared" si="2"/>
        <v>MALAGA</v>
      </c>
      <c r="F53" s="42">
        <f t="shared" si="7"/>
        <v>2310840</v>
      </c>
      <c r="G53" s="42">
        <f t="shared" si="8"/>
        <v>2462925</v>
      </c>
    </row>
    <row r="54" spans="1:7" x14ac:dyDescent="0.25">
      <c r="A54" s="42" t="str">
        <f t="shared" si="3"/>
        <v>MALAGA</v>
      </c>
      <c r="B54" s="41">
        <f t="shared" si="4"/>
        <v>2310840</v>
      </c>
      <c r="C54" s="41">
        <f t="shared" si="5"/>
        <v>2462925</v>
      </c>
      <c r="D54" s="41">
        <f t="shared" si="6"/>
        <v>16</v>
      </c>
      <c r="E54" s="42" t="str">
        <f t="shared" si="2"/>
        <v>SANTANDER</v>
      </c>
      <c r="F54" s="42">
        <f t="shared" si="7"/>
        <v>2278329</v>
      </c>
      <c r="G54" s="42">
        <f t="shared" si="8"/>
        <v>2412116</v>
      </c>
    </row>
    <row r="55" spans="1:7" x14ac:dyDescent="0.25">
      <c r="A55" s="42" t="str">
        <f t="shared" si="3"/>
        <v>MARIN Y RIA DE PONTEVEDRA</v>
      </c>
      <c r="B55" s="41">
        <f t="shared" si="4"/>
        <v>659639</v>
      </c>
      <c r="C55" s="41">
        <f t="shared" si="5"/>
        <v>712626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2088373</v>
      </c>
      <c r="G55" s="42">
        <f t="shared" si="8"/>
        <v>2936428</v>
      </c>
    </row>
    <row r="56" spans="1:7" x14ac:dyDescent="0.25">
      <c r="A56" s="42" t="str">
        <f t="shared" si="3"/>
        <v>MELILLA</v>
      </c>
      <c r="B56" s="41">
        <f t="shared" si="4"/>
        <v>318410</v>
      </c>
      <c r="C56" s="41">
        <f t="shared" si="5"/>
        <v>322290</v>
      </c>
      <c r="D56" s="41">
        <f t="shared" si="6"/>
        <v>28</v>
      </c>
      <c r="E56" s="42" t="str">
        <f t="shared" si="2"/>
        <v>PASAIA</v>
      </c>
      <c r="F56" s="42">
        <f t="shared" si="9"/>
        <v>2042683</v>
      </c>
      <c r="G56" s="42">
        <f t="shared" si="8"/>
        <v>2059958</v>
      </c>
    </row>
    <row r="57" spans="1:7" x14ac:dyDescent="0.25">
      <c r="A57" s="42" t="str">
        <f t="shared" si="3"/>
        <v>MOTRIL</v>
      </c>
      <c r="B57" s="41">
        <f t="shared" si="4"/>
        <v>1063955</v>
      </c>
      <c r="C57" s="41">
        <f t="shared" si="5"/>
        <v>1182224</v>
      </c>
      <c r="D57" s="41">
        <f t="shared" si="6"/>
        <v>24</v>
      </c>
      <c r="E57" s="42" t="str">
        <f t="shared" si="2"/>
        <v>VIGO</v>
      </c>
      <c r="F57" s="42">
        <f t="shared" si="9"/>
        <v>2024284</v>
      </c>
      <c r="G57" s="42">
        <f t="shared" si="8"/>
        <v>2078079</v>
      </c>
    </row>
    <row r="58" spans="1:7" x14ac:dyDescent="0.25">
      <c r="A58" s="42" t="str">
        <f t="shared" si="3"/>
        <v>PASAIA</v>
      </c>
      <c r="B58" s="41">
        <f t="shared" si="4"/>
        <v>2042683</v>
      </c>
      <c r="C58" s="41">
        <f t="shared" si="5"/>
        <v>2059958</v>
      </c>
      <c r="D58" s="41">
        <f t="shared" si="6"/>
        <v>19</v>
      </c>
      <c r="E58" s="42" t="str">
        <f t="shared" si="2"/>
        <v>SEVILLA</v>
      </c>
      <c r="F58" s="42">
        <f t="shared" si="9"/>
        <v>1979040</v>
      </c>
      <c r="G58" s="42">
        <f t="shared" si="8"/>
        <v>2005176</v>
      </c>
    </row>
    <row r="59" spans="1:7" x14ac:dyDescent="0.25">
      <c r="A59" s="42" t="str">
        <f t="shared" si="3"/>
        <v>SANTA CRUZ DE TENERIFE</v>
      </c>
      <c r="B59" s="41">
        <f t="shared" si="4"/>
        <v>7564167</v>
      </c>
      <c r="C59" s="41">
        <f t="shared" si="5"/>
        <v>7655941</v>
      </c>
      <c r="D59" s="41">
        <f t="shared" si="6"/>
        <v>10</v>
      </c>
      <c r="E59" s="42" t="str">
        <f t="shared" si="2"/>
        <v>AVILES</v>
      </c>
      <c r="F59" s="42">
        <f t="shared" si="9"/>
        <v>1978681</v>
      </c>
      <c r="G59" s="42">
        <f t="shared" si="8"/>
        <v>2092666</v>
      </c>
    </row>
    <row r="60" spans="1:7" x14ac:dyDescent="0.25">
      <c r="A60" s="42" t="str">
        <f t="shared" si="3"/>
        <v>SANTANDER</v>
      </c>
      <c r="B60" s="41">
        <f t="shared" si="4"/>
        <v>2278329</v>
      </c>
      <c r="C60" s="41">
        <f t="shared" si="5"/>
        <v>2412116</v>
      </c>
      <c r="D60" s="41">
        <f t="shared" si="6"/>
        <v>17</v>
      </c>
      <c r="E60" s="42" t="str">
        <f t="shared" si="2"/>
        <v>ALICANTE</v>
      </c>
      <c r="F60" s="42">
        <f t="shared" si="9"/>
        <v>1267775</v>
      </c>
      <c r="G60" s="42">
        <f t="shared" si="8"/>
        <v>1771067</v>
      </c>
    </row>
    <row r="61" spans="1:7" x14ac:dyDescent="0.25">
      <c r="A61" s="42" t="str">
        <f t="shared" si="3"/>
        <v>SEVILLA</v>
      </c>
      <c r="B61" s="41">
        <f t="shared" si="4"/>
        <v>1979040</v>
      </c>
      <c r="C61" s="41">
        <f t="shared" si="5"/>
        <v>2005176</v>
      </c>
      <c r="D61" s="41">
        <f t="shared" si="6"/>
        <v>21</v>
      </c>
      <c r="E61" s="42" t="str">
        <f t="shared" si="2"/>
        <v>MOTRIL</v>
      </c>
      <c r="F61" s="42">
        <f t="shared" si="9"/>
        <v>1063955</v>
      </c>
      <c r="G61" s="42">
        <f t="shared" si="8"/>
        <v>1182224</v>
      </c>
    </row>
    <row r="62" spans="1:7" x14ac:dyDescent="0.25">
      <c r="A62" s="42" t="str">
        <f t="shared" si="3"/>
        <v>TARRAGONA</v>
      </c>
      <c r="B62" s="41">
        <f t="shared" si="4"/>
        <v>15054281</v>
      </c>
      <c r="C62" s="41">
        <f t="shared" si="5"/>
        <v>14476263</v>
      </c>
      <c r="D62" s="41">
        <f t="shared" si="6"/>
        <v>5</v>
      </c>
      <c r="E62" s="42" t="str">
        <f t="shared" si="2"/>
        <v>CEUTA</v>
      </c>
      <c r="F62" s="42">
        <f t="shared" si="9"/>
        <v>848808</v>
      </c>
      <c r="G62" s="42">
        <f t="shared" si="8"/>
        <v>906453</v>
      </c>
    </row>
    <row r="63" spans="1:7" x14ac:dyDescent="0.25">
      <c r="A63" s="42" t="str">
        <f t="shared" si="3"/>
        <v>VALENCIA</v>
      </c>
      <c r="B63" s="41">
        <f t="shared" si="4"/>
        <v>23297453</v>
      </c>
      <c r="C63" s="41">
        <f t="shared" si="5"/>
        <v>21897636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659639</v>
      </c>
      <c r="G63" s="42">
        <f t="shared" si="8"/>
        <v>712626</v>
      </c>
    </row>
    <row r="64" spans="1:7" x14ac:dyDescent="0.25">
      <c r="A64" s="42" t="str">
        <f t="shared" si="3"/>
        <v>VIGO</v>
      </c>
      <c r="B64" s="41">
        <f t="shared" si="4"/>
        <v>2024284</v>
      </c>
      <c r="C64" s="41">
        <f t="shared" si="5"/>
        <v>2078079</v>
      </c>
      <c r="D64" s="41">
        <f t="shared" si="6"/>
        <v>20</v>
      </c>
      <c r="E64" s="42" t="str">
        <f t="shared" si="2"/>
        <v>VILAGARCIA</v>
      </c>
      <c r="F64" s="42">
        <f t="shared" si="9"/>
        <v>409388</v>
      </c>
      <c r="G64" s="42">
        <f t="shared" si="8"/>
        <v>469036</v>
      </c>
    </row>
    <row r="65" spans="1:7" x14ac:dyDescent="0.25">
      <c r="A65" s="42" t="str">
        <f t="shared" si="3"/>
        <v>VILAGARCIA</v>
      </c>
      <c r="B65" s="41">
        <f t="shared" si="4"/>
        <v>409388</v>
      </c>
      <c r="C65" s="41">
        <f t="shared" si="5"/>
        <v>469036</v>
      </c>
      <c r="D65" s="41">
        <f t="shared" si="6"/>
        <v>27</v>
      </c>
      <c r="E65" s="42" t="str">
        <f t="shared" si="2"/>
        <v>MELILLA</v>
      </c>
      <c r="F65" s="42">
        <f t="shared" si="9"/>
        <v>318410</v>
      </c>
      <c r="G65" s="42">
        <f t="shared" si="8"/>
        <v>322290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742942</v>
      </c>
      <c r="C7" s="37">
        <v>726203</v>
      </c>
      <c r="D7" s="37">
        <v>3548458</v>
      </c>
      <c r="E7" s="37">
        <v>3229463</v>
      </c>
      <c r="F7" s="10">
        <f>((E7*100)/D7)-100</f>
        <v>-8.989679460768599</v>
      </c>
      <c r="G7" s="1"/>
      <c r="H7" s="1"/>
      <c r="I7" s="1"/>
    </row>
    <row r="8" spans="1:12" x14ac:dyDescent="0.25">
      <c r="A8" s="11" t="s">
        <v>42</v>
      </c>
      <c r="B8" s="38">
        <v>17358</v>
      </c>
      <c r="C8" s="38">
        <v>19788</v>
      </c>
      <c r="D8" s="38">
        <v>87415</v>
      </c>
      <c r="E8" s="38">
        <v>46249</v>
      </c>
      <c r="F8" s="13">
        <f t="shared" ref="F8:F35" si="0">((E8*100)/D8)-100</f>
        <v>-47.09260424412286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41405</v>
      </c>
      <c r="C10" s="38">
        <v>39170</v>
      </c>
      <c r="D10" s="38">
        <v>285312</v>
      </c>
      <c r="E10" s="38">
        <v>238572</v>
      </c>
      <c r="F10" s="13">
        <f t="shared" si="0"/>
        <v>-16.382065948855995</v>
      </c>
      <c r="G10" s="1"/>
      <c r="H10" s="1"/>
      <c r="I10" s="1"/>
    </row>
    <row r="11" spans="1:12" x14ac:dyDescent="0.25">
      <c r="A11" s="8" t="s">
        <v>45</v>
      </c>
      <c r="B11" s="37">
        <v>1726364</v>
      </c>
      <c r="C11" s="37">
        <v>1936278</v>
      </c>
      <c r="D11" s="37">
        <v>7875653</v>
      </c>
      <c r="E11" s="37">
        <v>8648497</v>
      </c>
      <c r="F11" s="10">
        <f t="shared" si="0"/>
        <v>9.8130783568041977</v>
      </c>
      <c r="G11" s="1"/>
      <c r="H11" s="1"/>
      <c r="I11" s="1"/>
    </row>
    <row r="12" spans="1:12" x14ac:dyDescent="0.25">
      <c r="A12" s="11" t="s">
        <v>46</v>
      </c>
      <c r="B12" s="38">
        <v>11915</v>
      </c>
      <c r="C12" s="38">
        <v>0</v>
      </c>
      <c r="D12" s="38">
        <v>38088</v>
      </c>
      <c r="E12" s="38">
        <v>40974</v>
      </c>
      <c r="F12" s="13">
        <f t="shared" si="0"/>
        <v>7.5771896660365456</v>
      </c>
      <c r="G12" s="1"/>
      <c r="H12" s="1"/>
      <c r="I12" s="1"/>
    </row>
    <row r="13" spans="1:12" x14ac:dyDescent="0.25">
      <c r="A13" s="8" t="s">
        <v>47</v>
      </c>
      <c r="B13" s="37">
        <v>147165</v>
      </c>
      <c r="C13" s="37">
        <v>178553</v>
      </c>
      <c r="D13" s="37">
        <v>741808</v>
      </c>
      <c r="E13" s="37">
        <v>718187</v>
      </c>
      <c r="F13" s="10">
        <f t="shared" si="0"/>
        <v>-3.1842471367254035</v>
      </c>
      <c r="G13" s="1"/>
      <c r="H13" s="1"/>
      <c r="I13" s="1"/>
    </row>
    <row r="14" spans="1:12" x14ac:dyDescent="0.25">
      <c r="A14" s="11" t="s">
        <v>48</v>
      </c>
      <c r="B14" s="38">
        <v>933679</v>
      </c>
      <c r="C14" s="38">
        <v>1267505</v>
      </c>
      <c r="D14" s="38">
        <v>4414291</v>
      </c>
      <c r="E14" s="38">
        <v>5260685</v>
      </c>
      <c r="F14" s="13">
        <f t="shared" si="0"/>
        <v>19.173951150932282</v>
      </c>
      <c r="G14" s="1"/>
      <c r="H14" s="1"/>
      <c r="I14" s="1"/>
    </row>
    <row r="15" spans="1:12" x14ac:dyDescent="0.25">
      <c r="A15" s="8" t="s">
        <v>49</v>
      </c>
      <c r="B15" s="37">
        <v>1836527</v>
      </c>
      <c r="C15" s="37">
        <v>1886392</v>
      </c>
      <c r="D15" s="37">
        <v>9341595</v>
      </c>
      <c r="E15" s="37">
        <v>9515088</v>
      </c>
      <c r="F15" s="10">
        <f t="shared" si="0"/>
        <v>1.8572096092797921</v>
      </c>
      <c r="G15" s="1"/>
      <c r="H15" s="1"/>
      <c r="I15" s="1"/>
    </row>
    <row r="16" spans="1:12" x14ac:dyDescent="0.25">
      <c r="A16" s="11" t="s">
        <v>50</v>
      </c>
      <c r="B16" s="38">
        <v>1411773</v>
      </c>
      <c r="C16" s="38">
        <v>1779605</v>
      </c>
      <c r="D16" s="38">
        <v>6966059</v>
      </c>
      <c r="E16" s="38">
        <v>8988089</v>
      </c>
      <c r="F16" s="13">
        <f t="shared" si="0"/>
        <v>29.026885933639079</v>
      </c>
      <c r="G16" s="1"/>
      <c r="H16" s="1"/>
      <c r="I16" s="1"/>
    </row>
    <row r="17" spans="1:9" x14ac:dyDescent="0.25">
      <c r="A17" s="8" t="s">
        <v>51</v>
      </c>
      <c r="B17" s="37">
        <v>784174</v>
      </c>
      <c r="C17" s="37">
        <v>539096</v>
      </c>
      <c r="D17" s="37">
        <v>3355671</v>
      </c>
      <c r="E17" s="37">
        <v>3435608</v>
      </c>
      <c r="F17" s="10">
        <f t="shared" si="0"/>
        <v>2.3821465215153665</v>
      </c>
      <c r="G17" s="1"/>
      <c r="H17" s="1"/>
      <c r="I17" s="1"/>
    </row>
    <row r="18" spans="1:9" x14ac:dyDescent="0.25">
      <c r="A18" s="11" t="s">
        <v>52</v>
      </c>
      <c r="B18" s="38">
        <v>146034</v>
      </c>
      <c r="C18" s="38">
        <v>82996</v>
      </c>
      <c r="D18" s="38">
        <v>480047</v>
      </c>
      <c r="E18" s="38">
        <v>417815</v>
      </c>
      <c r="F18" s="13">
        <f t="shared" si="0"/>
        <v>-12.963730634708682</v>
      </c>
      <c r="G18" s="1"/>
      <c r="H18" s="1"/>
      <c r="I18" s="1"/>
    </row>
    <row r="19" spans="1:9" x14ac:dyDescent="0.25">
      <c r="A19" s="8" t="s">
        <v>53</v>
      </c>
      <c r="B19" s="37">
        <v>153534</v>
      </c>
      <c r="C19" s="37">
        <v>191491</v>
      </c>
      <c r="D19" s="37">
        <v>439073</v>
      </c>
      <c r="E19" s="37">
        <v>830319</v>
      </c>
      <c r="F19" s="10">
        <f t="shared" si="0"/>
        <v>89.107278288576168</v>
      </c>
      <c r="G19" s="1"/>
      <c r="H19" s="1"/>
      <c r="I19" s="1"/>
    </row>
    <row r="20" spans="1:9" x14ac:dyDescent="0.25">
      <c r="A20" s="11" t="s">
        <v>54</v>
      </c>
      <c r="B20" s="38">
        <v>109803</v>
      </c>
      <c r="C20" s="38">
        <v>154558</v>
      </c>
      <c r="D20" s="38">
        <v>621002</v>
      </c>
      <c r="E20" s="38">
        <v>631150</v>
      </c>
      <c r="F20" s="13">
        <f t="shared" si="0"/>
        <v>1.6341332234034667</v>
      </c>
      <c r="G20" s="1"/>
      <c r="H20" s="1"/>
      <c r="I20" s="1"/>
    </row>
    <row r="21" spans="1:9" x14ac:dyDescent="0.25">
      <c r="A21" s="8" t="s">
        <v>55</v>
      </c>
      <c r="B21" s="37">
        <v>1313786</v>
      </c>
      <c r="C21" s="37">
        <v>949190</v>
      </c>
      <c r="D21" s="37">
        <v>5448459</v>
      </c>
      <c r="E21" s="37">
        <v>5639543</v>
      </c>
      <c r="F21" s="10">
        <f t="shared" si="0"/>
        <v>3.5071200866153163</v>
      </c>
      <c r="G21" s="1"/>
      <c r="H21" s="1"/>
      <c r="I21" s="1"/>
    </row>
    <row r="22" spans="1:9" x14ac:dyDescent="0.25">
      <c r="A22" s="11" t="s">
        <v>56</v>
      </c>
      <c r="B22" s="38">
        <v>333645</v>
      </c>
      <c r="C22" s="38">
        <v>379587</v>
      </c>
      <c r="D22" s="38">
        <v>1845475</v>
      </c>
      <c r="E22" s="38">
        <v>2058278</v>
      </c>
      <c r="F22" s="13">
        <f t="shared" si="0"/>
        <v>11.531069236917318</v>
      </c>
      <c r="G22" s="1"/>
      <c r="H22" s="1"/>
      <c r="I22" s="1"/>
    </row>
    <row r="23" spans="1:9" x14ac:dyDescent="0.25">
      <c r="A23" s="8" t="s">
        <v>57</v>
      </c>
      <c r="B23" s="37">
        <v>7857</v>
      </c>
      <c r="C23" s="37">
        <v>5584</v>
      </c>
      <c r="D23" s="37">
        <v>49316</v>
      </c>
      <c r="E23" s="37">
        <v>65498</v>
      </c>
      <c r="F23" s="10">
        <f t="shared" si="0"/>
        <v>32.812880201151756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525</v>
      </c>
      <c r="C25" s="37">
        <v>5485</v>
      </c>
      <c r="D25" s="37">
        <v>25028</v>
      </c>
      <c r="E25" s="37">
        <v>31208</v>
      </c>
      <c r="F25" s="10">
        <f t="shared" si="0"/>
        <v>24.69234457407704</v>
      </c>
      <c r="G25" s="1"/>
      <c r="H25" s="1"/>
      <c r="I25" s="1"/>
    </row>
    <row r="26" spans="1:9" x14ac:dyDescent="0.25">
      <c r="A26" s="11" t="s">
        <v>60</v>
      </c>
      <c r="B26" s="38">
        <v>183682</v>
      </c>
      <c r="C26" s="38">
        <v>112072</v>
      </c>
      <c r="D26" s="38">
        <v>664230</v>
      </c>
      <c r="E26" s="38">
        <v>601551</v>
      </c>
      <c r="F26" s="13">
        <f t="shared" si="0"/>
        <v>-9.4363398220495895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835967</v>
      </c>
      <c r="C28" s="38">
        <v>874102</v>
      </c>
      <c r="D28" s="38">
        <v>3862948</v>
      </c>
      <c r="E28" s="38">
        <v>4002339</v>
      </c>
      <c r="F28" s="13">
        <f t="shared" si="0"/>
        <v>3.6084099501210005</v>
      </c>
      <c r="G28" s="1"/>
      <c r="H28" s="1"/>
      <c r="I28" s="1"/>
    </row>
    <row r="29" spans="1:9" x14ac:dyDescent="0.25">
      <c r="A29" s="8" t="s">
        <v>63</v>
      </c>
      <c r="B29" s="37">
        <v>55056</v>
      </c>
      <c r="C29" s="37">
        <v>32044</v>
      </c>
      <c r="D29" s="37">
        <v>211440</v>
      </c>
      <c r="E29" s="37">
        <v>133253</v>
      </c>
      <c r="F29" s="10">
        <f t="shared" si="0"/>
        <v>-36.978339008702235</v>
      </c>
      <c r="G29" s="1"/>
      <c r="H29" s="1"/>
      <c r="I29" s="1"/>
    </row>
    <row r="30" spans="1:9" x14ac:dyDescent="0.25">
      <c r="A30" s="11" t="s">
        <v>64</v>
      </c>
      <c r="B30" s="38">
        <v>29326</v>
      </c>
      <c r="C30" s="38">
        <v>12024</v>
      </c>
      <c r="D30" s="38">
        <v>155112</v>
      </c>
      <c r="E30" s="38">
        <v>127939</v>
      </c>
      <c r="F30" s="13">
        <f t="shared" si="0"/>
        <v>-17.518309350662747</v>
      </c>
      <c r="G30" s="1"/>
      <c r="H30" s="1"/>
      <c r="I30" s="1"/>
    </row>
    <row r="31" spans="1:9" x14ac:dyDescent="0.25">
      <c r="A31" s="8" t="s">
        <v>65</v>
      </c>
      <c r="B31" s="37">
        <v>1804797</v>
      </c>
      <c r="C31" s="37">
        <v>2122442</v>
      </c>
      <c r="D31" s="37">
        <v>8592836</v>
      </c>
      <c r="E31" s="37">
        <v>8478710</v>
      </c>
      <c r="F31" s="10">
        <f t="shared" si="0"/>
        <v>-1.3281528938757816</v>
      </c>
      <c r="G31" s="1"/>
      <c r="H31" s="1"/>
      <c r="I31" s="1"/>
    </row>
    <row r="32" spans="1:9" x14ac:dyDescent="0.25">
      <c r="A32" s="11" t="s">
        <v>66</v>
      </c>
      <c r="B32" s="38">
        <v>470407</v>
      </c>
      <c r="C32" s="38">
        <v>499947</v>
      </c>
      <c r="D32" s="38">
        <v>2124888</v>
      </c>
      <c r="E32" s="38">
        <v>2482180</v>
      </c>
      <c r="F32" s="13">
        <f t="shared" si="0"/>
        <v>16.814627406244469</v>
      </c>
      <c r="G32" s="1"/>
      <c r="H32" s="1"/>
      <c r="I32" s="1"/>
    </row>
    <row r="33" spans="1:9" x14ac:dyDescent="0.25">
      <c r="A33" s="8" t="s">
        <v>67</v>
      </c>
      <c r="B33" s="37">
        <v>5337</v>
      </c>
      <c r="C33" s="37">
        <v>10162</v>
      </c>
      <c r="D33" s="37">
        <v>32591</v>
      </c>
      <c r="E33" s="37">
        <v>30042</v>
      </c>
      <c r="F33" s="10">
        <f t="shared" si="0"/>
        <v>-7.8211776257248999</v>
      </c>
      <c r="G33" s="1"/>
      <c r="H33" s="1"/>
      <c r="I33" s="1"/>
    </row>
    <row r="34" spans="1:9" x14ac:dyDescent="0.25">
      <c r="A34" s="11" t="s">
        <v>68</v>
      </c>
      <c r="B34" s="38">
        <v>15792</v>
      </c>
      <c r="C34" s="38">
        <v>39631</v>
      </c>
      <c r="D34" s="38">
        <v>164410</v>
      </c>
      <c r="E34" s="38">
        <v>149470</v>
      </c>
      <c r="F34" s="13">
        <f t="shared" si="0"/>
        <v>-9.0870385013077026</v>
      </c>
      <c r="G34" s="1"/>
      <c r="H34" s="1"/>
      <c r="I34" s="1"/>
    </row>
    <row r="35" spans="1:9" x14ac:dyDescent="0.25">
      <c r="A35" s="14" t="s">
        <v>69</v>
      </c>
      <c r="B35" s="15">
        <f>SUM(B7:B34)</f>
        <v>13118850</v>
      </c>
      <c r="C35" s="15">
        <f t="shared" ref="C35:E35" si="1">SUM(C7:C34)</f>
        <v>13843905</v>
      </c>
      <c r="D35" s="15">
        <f t="shared" si="1"/>
        <v>61374361</v>
      </c>
      <c r="E35" s="15">
        <f t="shared" si="1"/>
        <v>65802407</v>
      </c>
      <c r="F35" s="16">
        <f t="shared" si="0"/>
        <v>7.2148140165565167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3229463</v>
      </c>
      <c r="C38" s="41">
        <f>D7</f>
        <v>3548458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9515088</v>
      </c>
      <c r="G38" s="42">
        <f>LOOKUP(E38,$A$38:$A$65,$C$38:$C$65)</f>
        <v>9341595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46249</v>
      </c>
      <c r="C39" s="41">
        <f t="shared" ref="C39:C65" si="5">D8</f>
        <v>87415</v>
      </c>
      <c r="D39" s="41">
        <f t="shared" ref="D39:D65" si="6">_xlfn.RANK.EQ(B39,$B$38:$B$65)+COUNTIF($B$38:$B$65,B39)-1</f>
        <v>22</v>
      </c>
      <c r="E39" s="42" t="str">
        <f t="shared" si="2"/>
        <v>CARTAGENA</v>
      </c>
      <c r="F39" s="42">
        <f t="shared" ref="F39:F54" si="7">LOOKUP(E39,$A$38:$A$65,$B$38:$B$65)</f>
        <v>8988089</v>
      </c>
      <c r="G39" s="42">
        <f t="shared" ref="G39:G65" si="8">LOOKUP(E39,$A$38:$A$65,$C$38:$C$65)</f>
        <v>6966059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BAHIA DE ALGECIRAS</v>
      </c>
      <c r="F40" s="42">
        <f t="shared" si="7"/>
        <v>8648497</v>
      </c>
      <c r="G40" s="42">
        <f t="shared" si="8"/>
        <v>7875653</v>
      </c>
    </row>
    <row r="41" spans="1:9" x14ac:dyDescent="0.25">
      <c r="A41" s="42" t="str">
        <f t="shared" si="3"/>
        <v>AVILES</v>
      </c>
      <c r="B41" s="41">
        <f t="shared" si="4"/>
        <v>238572</v>
      </c>
      <c r="C41" s="41">
        <f t="shared" si="5"/>
        <v>285312</v>
      </c>
      <c r="D41" s="41">
        <f t="shared" si="6"/>
        <v>17</v>
      </c>
      <c r="E41" s="42" t="str">
        <f t="shared" si="2"/>
        <v>TARRAGONA</v>
      </c>
      <c r="F41" s="42">
        <f t="shared" si="7"/>
        <v>8478710</v>
      </c>
      <c r="G41" s="42">
        <f t="shared" si="8"/>
        <v>8592836</v>
      </c>
    </row>
    <row r="42" spans="1:9" x14ac:dyDescent="0.25">
      <c r="A42" s="42" t="str">
        <f t="shared" si="3"/>
        <v>BAHIA DE ALGECIRAS</v>
      </c>
      <c r="B42" s="41">
        <f t="shared" si="4"/>
        <v>8648497</v>
      </c>
      <c r="C42" s="41">
        <f t="shared" si="5"/>
        <v>7875653</v>
      </c>
      <c r="D42" s="41">
        <f t="shared" si="6"/>
        <v>3</v>
      </c>
      <c r="E42" s="42" t="str">
        <f t="shared" si="2"/>
        <v>HUELVA</v>
      </c>
      <c r="F42" s="42">
        <f t="shared" si="7"/>
        <v>5639543</v>
      </c>
      <c r="G42" s="42">
        <f t="shared" si="8"/>
        <v>5448459</v>
      </c>
    </row>
    <row r="43" spans="1:9" x14ac:dyDescent="0.25">
      <c r="A43" s="42" t="str">
        <f t="shared" si="3"/>
        <v>BAHIA DE CADIZ</v>
      </c>
      <c r="B43" s="41">
        <f t="shared" si="4"/>
        <v>40974</v>
      </c>
      <c r="C43" s="41">
        <f t="shared" si="5"/>
        <v>38088</v>
      </c>
      <c r="D43" s="41">
        <f t="shared" si="6"/>
        <v>23</v>
      </c>
      <c r="E43" s="42" t="str">
        <f t="shared" si="2"/>
        <v>BARCELONA</v>
      </c>
      <c r="F43" s="42">
        <f t="shared" si="7"/>
        <v>5260685</v>
      </c>
      <c r="G43" s="42">
        <f t="shared" si="8"/>
        <v>4414291</v>
      </c>
    </row>
    <row r="44" spans="1:9" x14ac:dyDescent="0.25">
      <c r="A44" s="42" t="str">
        <f t="shared" si="3"/>
        <v>BALEARES</v>
      </c>
      <c r="B44" s="41">
        <f t="shared" si="4"/>
        <v>718187</v>
      </c>
      <c r="C44" s="41">
        <f t="shared" si="5"/>
        <v>741808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4002339</v>
      </c>
      <c r="G44" s="42">
        <f t="shared" si="8"/>
        <v>3862948</v>
      </c>
    </row>
    <row r="45" spans="1:9" x14ac:dyDescent="0.25">
      <c r="A45" s="42" t="str">
        <f t="shared" si="3"/>
        <v>BARCELONA</v>
      </c>
      <c r="B45" s="41">
        <f t="shared" si="4"/>
        <v>5260685</v>
      </c>
      <c r="C45" s="41">
        <f t="shared" si="5"/>
        <v>4414291</v>
      </c>
      <c r="D45" s="41">
        <f t="shared" si="6"/>
        <v>6</v>
      </c>
      <c r="E45" s="42" t="str">
        <f t="shared" si="2"/>
        <v>CASTELLON</v>
      </c>
      <c r="F45" s="42">
        <f t="shared" si="7"/>
        <v>3435608</v>
      </c>
      <c r="G45" s="42">
        <f t="shared" si="8"/>
        <v>3355671</v>
      </c>
    </row>
    <row r="46" spans="1:9" x14ac:dyDescent="0.25">
      <c r="A46" s="42" t="str">
        <f t="shared" si="3"/>
        <v>BILBAO</v>
      </c>
      <c r="B46" s="41">
        <f t="shared" si="4"/>
        <v>9515088</v>
      </c>
      <c r="C46" s="41">
        <f t="shared" si="5"/>
        <v>9341595</v>
      </c>
      <c r="D46" s="41">
        <f t="shared" si="6"/>
        <v>1</v>
      </c>
      <c r="E46" s="42" t="str">
        <f t="shared" si="2"/>
        <v>A CORUÑA</v>
      </c>
      <c r="F46" s="42">
        <f t="shared" si="7"/>
        <v>3229463</v>
      </c>
      <c r="G46" s="42">
        <f t="shared" si="8"/>
        <v>3548458</v>
      </c>
    </row>
    <row r="47" spans="1:9" x14ac:dyDescent="0.25">
      <c r="A47" s="42" t="str">
        <f t="shared" si="3"/>
        <v>CARTAGENA</v>
      </c>
      <c r="B47" s="41">
        <f t="shared" si="4"/>
        <v>8988089</v>
      </c>
      <c r="C47" s="41">
        <f t="shared" si="5"/>
        <v>6966059</v>
      </c>
      <c r="D47" s="41">
        <f t="shared" si="6"/>
        <v>2</v>
      </c>
      <c r="E47" s="42" t="str">
        <f t="shared" si="2"/>
        <v>VALENCIA</v>
      </c>
      <c r="F47" s="42">
        <f t="shared" si="7"/>
        <v>2482180</v>
      </c>
      <c r="G47" s="42">
        <f t="shared" si="8"/>
        <v>2124888</v>
      </c>
    </row>
    <row r="48" spans="1:9" x14ac:dyDescent="0.25">
      <c r="A48" s="42" t="str">
        <f t="shared" si="3"/>
        <v>CASTELLON</v>
      </c>
      <c r="B48" s="41">
        <f t="shared" si="4"/>
        <v>3435608</v>
      </c>
      <c r="C48" s="41">
        <f t="shared" si="5"/>
        <v>3355671</v>
      </c>
      <c r="D48" s="41">
        <f t="shared" si="6"/>
        <v>8</v>
      </c>
      <c r="E48" s="42" t="str">
        <f t="shared" si="2"/>
        <v>LAS PALMAS</v>
      </c>
      <c r="F48" s="42">
        <f t="shared" si="7"/>
        <v>2058278</v>
      </c>
      <c r="G48" s="42">
        <f t="shared" si="8"/>
        <v>1845475</v>
      </c>
    </row>
    <row r="49" spans="1:7" x14ac:dyDescent="0.25">
      <c r="A49" s="42" t="str">
        <f t="shared" si="3"/>
        <v>CEUTA</v>
      </c>
      <c r="B49" s="41">
        <f t="shared" si="4"/>
        <v>417815</v>
      </c>
      <c r="C49" s="41">
        <f t="shared" si="5"/>
        <v>480047</v>
      </c>
      <c r="D49" s="41">
        <f t="shared" si="6"/>
        <v>16</v>
      </c>
      <c r="E49" s="42" t="str">
        <f t="shared" si="2"/>
        <v>FERROL-SAN CIBRAO</v>
      </c>
      <c r="F49" s="42">
        <f t="shared" si="7"/>
        <v>830319</v>
      </c>
      <c r="G49" s="42">
        <f t="shared" si="8"/>
        <v>439073</v>
      </c>
    </row>
    <row r="50" spans="1:7" x14ac:dyDescent="0.25">
      <c r="A50" s="42" t="str">
        <f t="shared" si="3"/>
        <v>FERROL-SAN CIBRAO</v>
      </c>
      <c r="B50" s="41">
        <f t="shared" si="4"/>
        <v>830319</v>
      </c>
      <c r="C50" s="41">
        <f t="shared" si="5"/>
        <v>439073</v>
      </c>
      <c r="D50" s="41">
        <f t="shared" si="6"/>
        <v>12</v>
      </c>
      <c r="E50" s="42" t="str">
        <f t="shared" si="2"/>
        <v>BALEARES</v>
      </c>
      <c r="F50" s="42">
        <f t="shared" si="7"/>
        <v>718187</v>
      </c>
      <c r="G50" s="42">
        <f t="shared" si="8"/>
        <v>741808</v>
      </c>
    </row>
    <row r="51" spans="1:7" x14ac:dyDescent="0.25">
      <c r="A51" s="42" t="str">
        <f t="shared" si="3"/>
        <v>GIJON</v>
      </c>
      <c r="B51" s="41">
        <f t="shared" si="4"/>
        <v>631150</v>
      </c>
      <c r="C51" s="41">
        <f t="shared" si="5"/>
        <v>621002</v>
      </c>
      <c r="D51" s="41">
        <f t="shared" si="6"/>
        <v>14</v>
      </c>
      <c r="E51" s="42" t="str">
        <f t="shared" si="2"/>
        <v>GIJON</v>
      </c>
      <c r="F51" s="42">
        <f t="shared" si="7"/>
        <v>631150</v>
      </c>
      <c r="G51" s="42">
        <f t="shared" si="8"/>
        <v>621002</v>
      </c>
    </row>
    <row r="52" spans="1:7" x14ac:dyDescent="0.25">
      <c r="A52" s="42" t="str">
        <f t="shared" si="3"/>
        <v>HUELVA</v>
      </c>
      <c r="B52" s="41">
        <f t="shared" si="4"/>
        <v>5639543</v>
      </c>
      <c r="C52" s="41">
        <f t="shared" si="5"/>
        <v>5448459</v>
      </c>
      <c r="D52" s="41">
        <f t="shared" si="6"/>
        <v>5</v>
      </c>
      <c r="E52" s="42" t="str">
        <f t="shared" si="2"/>
        <v>MOTRIL</v>
      </c>
      <c r="F52" s="42">
        <f t="shared" si="7"/>
        <v>601551</v>
      </c>
      <c r="G52" s="42">
        <f t="shared" si="8"/>
        <v>664230</v>
      </c>
    </row>
    <row r="53" spans="1:7" x14ac:dyDescent="0.25">
      <c r="A53" s="42" t="str">
        <f t="shared" si="3"/>
        <v>LAS PALMAS</v>
      </c>
      <c r="B53" s="41">
        <f t="shared" si="4"/>
        <v>2058278</v>
      </c>
      <c r="C53" s="41">
        <f t="shared" si="5"/>
        <v>1845475</v>
      </c>
      <c r="D53" s="41">
        <f t="shared" si="6"/>
        <v>11</v>
      </c>
      <c r="E53" s="42" t="str">
        <f t="shared" si="2"/>
        <v>CEUTA</v>
      </c>
      <c r="F53" s="42">
        <f t="shared" si="7"/>
        <v>417815</v>
      </c>
      <c r="G53" s="42">
        <f t="shared" si="8"/>
        <v>480047</v>
      </c>
    </row>
    <row r="54" spans="1:7" x14ac:dyDescent="0.25">
      <c r="A54" s="42" t="str">
        <f t="shared" si="3"/>
        <v>MALAGA</v>
      </c>
      <c r="B54" s="41">
        <f t="shared" si="4"/>
        <v>65498</v>
      </c>
      <c r="C54" s="41">
        <f t="shared" si="5"/>
        <v>49316</v>
      </c>
      <c r="D54" s="41">
        <f t="shared" si="6"/>
        <v>21</v>
      </c>
      <c r="E54" s="42" t="str">
        <f t="shared" si="2"/>
        <v>AVILES</v>
      </c>
      <c r="F54" s="42">
        <f t="shared" si="7"/>
        <v>238572</v>
      </c>
      <c r="G54" s="42">
        <f t="shared" si="8"/>
        <v>285312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149470</v>
      </c>
      <c r="G55" s="42">
        <f t="shared" si="8"/>
        <v>164410</v>
      </c>
    </row>
    <row r="56" spans="1:7" x14ac:dyDescent="0.25">
      <c r="A56" s="42" t="str">
        <f t="shared" si="3"/>
        <v>MELILLA</v>
      </c>
      <c r="B56" s="41">
        <f t="shared" si="4"/>
        <v>31208</v>
      </c>
      <c r="C56" s="41">
        <f t="shared" si="5"/>
        <v>25028</v>
      </c>
      <c r="D56" s="41">
        <f t="shared" si="6"/>
        <v>24</v>
      </c>
      <c r="E56" s="42" t="str">
        <f t="shared" si="2"/>
        <v>SANTANDER</v>
      </c>
      <c r="F56" s="42">
        <f t="shared" si="9"/>
        <v>133253</v>
      </c>
      <c r="G56" s="42">
        <f t="shared" si="8"/>
        <v>211440</v>
      </c>
    </row>
    <row r="57" spans="1:7" x14ac:dyDescent="0.25">
      <c r="A57" s="42" t="str">
        <f t="shared" si="3"/>
        <v>MOTRIL</v>
      </c>
      <c r="B57" s="41">
        <f t="shared" si="4"/>
        <v>601551</v>
      </c>
      <c r="C57" s="41">
        <f t="shared" si="5"/>
        <v>664230</v>
      </c>
      <c r="D57" s="41">
        <f t="shared" si="6"/>
        <v>15</v>
      </c>
      <c r="E57" s="42" t="str">
        <f t="shared" si="2"/>
        <v>SEVILLA</v>
      </c>
      <c r="F57" s="42">
        <f t="shared" si="9"/>
        <v>127939</v>
      </c>
      <c r="G57" s="42">
        <f t="shared" si="8"/>
        <v>155112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65498</v>
      </c>
      <c r="G58" s="42">
        <f t="shared" si="8"/>
        <v>49316</v>
      </c>
    </row>
    <row r="59" spans="1:7" x14ac:dyDescent="0.25">
      <c r="A59" s="42" t="str">
        <f t="shared" si="3"/>
        <v>SANTA CRUZ DE TENERIFE</v>
      </c>
      <c r="B59" s="41">
        <f t="shared" si="4"/>
        <v>4002339</v>
      </c>
      <c r="C59" s="41">
        <f t="shared" si="5"/>
        <v>3862948</v>
      </c>
      <c r="D59" s="41">
        <f t="shared" si="6"/>
        <v>7</v>
      </c>
      <c r="E59" s="42" t="str">
        <f t="shared" si="2"/>
        <v>ALICANTE</v>
      </c>
      <c r="F59" s="42">
        <f t="shared" si="9"/>
        <v>46249</v>
      </c>
      <c r="G59" s="42">
        <f t="shared" si="8"/>
        <v>87415</v>
      </c>
    </row>
    <row r="60" spans="1:7" x14ac:dyDescent="0.25">
      <c r="A60" s="42" t="str">
        <f t="shared" si="3"/>
        <v>SANTANDER</v>
      </c>
      <c r="B60" s="41">
        <f t="shared" si="4"/>
        <v>133253</v>
      </c>
      <c r="C60" s="41">
        <f t="shared" si="5"/>
        <v>211440</v>
      </c>
      <c r="D60" s="41">
        <f t="shared" si="6"/>
        <v>19</v>
      </c>
      <c r="E60" s="42" t="str">
        <f t="shared" si="2"/>
        <v>BAHIA DE CADIZ</v>
      </c>
      <c r="F60" s="42">
        <f t="shared" si="9"/>
        <v>40974</v>
      </c>
      <c r="G60" s="42">
        <f t="shared" si="8"/>
        <v>38088</v>
      </c>
    </row>
    <row r="61" spans="1:7" x14ac:dyDescent="0.25">
      <c r="A61" s="42" t="str">
        <f t="shared" si="3"/>
        <v>SEVILLA</v>
      </c>
      <c r="B61" s="41">
        <f t="shared" si="4"/>
        <v>127939</v>
      </c>
      <c r="C61" s="41">
        <f t="shared" si="5"/>
        <v>155112</v>
      </c>
      <c r="D61" s="41">
        <f t="shared" si="6"/>
        <v>20</v>
      </c>
      <c r="E61" s="42" t="str">
        <f t="shared" si="2"/>
        <v>MELILLA</v>
      </c>
      <c r="F61" s="42">
        <f t="shared" si="9"/>
        <v>31208</v>
      </c>
      <c r="G61" s="42">
        <f t="shared" si="8"/>
        <v>25028</v>
      </c>
    </row>
    <row r="62" spans="1:7" x14ac:dyDescent="0.25">
      <c r="A62" s="42" t="str">
        <f t="shared" si="3"/>
        <v>TARRAGONA</v>
      </c>
      <c r="B62" s="41">
        <f t="shared" si="4"/>
        <v>8478710</v>
      </c>
      <c r="C62" s="41">
        <f t="shared" si="5"/>
        <v>8592836</v>
      </c>
      <c r="D62" s="41">
        <f t="shared" si="6"/>
        <v>4</v>
      </c>
      <c r="E62" s="42" t="str">
        <f t="shared" si="2"/>
        <v>VIGO</v>
      </c>
      <c r="F62" s="42">
        <f t="shared" si="9"/>
        <v>30042</v>
      </c>
      <c r="G62" s="42">
        <f t="shared" si="8"/>
        <v>32591</v>
      </c>
    </row>
    <row r="63" spans="1:7" x14ac:dyDescent="0.25">
      <c r="A63" s="42" t="str">
        <f t="shared" si="3"/>
        <v>VALENCIA</v>
      </c>
      <c r="B63" s="41">
        <f t="shared" si="4"/>
        <v>2482180</v>
      </c>
      <c r="C63" s="41">
        <f t="shared" si="5"/>
        <v>2124888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30042</v>
      </c>
      <c r="C64" s="41">
        <f t="shared" si="5"/>
        <v>32591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149470</v>
      </c>
      <c r="C65" s="41">
        <f t="shared" si="5"/>
        <v>164410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470175</v>
      </c>
      <c r="C7" s="19">
        <v>276775</v>
      </c>
      <c r="D7" s="19">
        <v>1818467</v>
      </c>
      <c r="E7" s="19">
        <v>1509875</v>
      </c>
      <c r="F7" s="10">
        <f>((E7*100)/D7)-100</f>
        <v>-16.969898271456117</v>
      </c>
      <c r="G7" s="1"/>
      <c r="H7" s="1"/>
      <c r="I7" s="1"/>
    </row>
    <row r="8" spans="1:12" x14ac:dyDescent="0.25">
      <c r="A8" s="11" t="s">
        <v>42</v>
      </c>
      <c r="B8" s="20">
        <v>64761</v>
      </c>
      <c r="C8" s="20">
        <v>98337</v>
      </c>
      <c r="D8" s="20">
        <v>834591</v>
      </c>
      <c r="E8" s="20">
        <v>525495</v>
      </c>
      <c r="F8" s="13">
        <f t="shared" ref="F8:F35" si="0">((E8*100)/D8)-100</f>
        <v>-37.035625833492091</v>
      </c>
      <c r="G8" s="1"/>
      <c r="H8" s="1"/>
      <c r="I8" s="1"/>
    </row>
    <row r="9" spans="1:12" x14ac:dyDescent="0.25">
      <c r="A9" s="8" t="s">
        <v>43</v>
      </c>
      <c r="B9" s="19">
        <v>610978</v>
      </c>
      <c r="C9" s="19">
        <v>586010</v>
      </c>
      <c r="D9" s="19">
        <v>2414311</v>
      </c>
      <c r="E9" s="19">
        <v>2322977</v>
      </c>
      <c r="F9" s="10">
        <f t="shared" si="0"/>
        <v>-3.7830254677214299</v>
      </c>
      <c r="G9" s="1"/>
      <c r="H9" s="1"/>
      <c r="I9" s="1"/>
    </row>
    <row r="10" spans="1:12" x14ac:dyDescent="0.25">
      <c r="A10" s="11" t="s">
        <v>44</v>
      </c>
      <c r="B10" s="20">
        <v>312037</v>
      </c>
      <c r="C10" s="20">
        <v>222422</v>
      </c>
      <c r="D10" s="20">
        <v>1172455</v>
      </c>
      <c r="E10" s="20">
        <v>1221306</v>
      </c>
      <c r="F10" s="13">
        <f t="shared" si="0"/>
        <v>4.1665564989701096</v>
      </c>
      <c r="G10" s="1"/>
      <c r="H10" s="1"/>
      <c r="I10" s="1"/>
    </row>
    <row r="11" spans="1:12" x14ac:dyDescent="0.25">
      <c r="A11" s="8" t="s">
        <v>45</v>
      </c>
      <c r="B11" s="19">
        <v>260054</v>
      </c>
      <c r="C11" s="19">
        <v>98849</v>
      </c>
      <c r="D11" s="19">
        <v>1223898</v>
      </c>
      <c r="E11" s="19">
        <v>900745</v>
      </c>
      <c r="F11" s="10">
        <f t="shared" si="0"/>
        <v>-26.40358918798789</v>
      </c>
      <c r="G11" s="1"/>
      <c r="H11" s="1"/>
      <c r="I11" s="1"/>
    </row>
    <row r="12" spans="1:12" x14ac:dyDescent="0.25">
      <c r="A12" s="11" t="s">
        <v>46</v>
      </c>
      <c r="B12" s="20">
        <v>669408</v>
      </c>
      <c r="C12" s="20">
        <v>95256</v>
      </c>
      <c r="D12" s="20">
        <v>1862486</v>
      </c>
      <c r="E12" s="20">
        <v>872398</v>
      </c>
      <c r="F12" s="13">
        <f t="shared" si="0"/>
        <v>-53.159486836411119</v>
      </c>
      <c r="G12" s="1"/>
      <c r="H12" s="1"/>
      <c r="I12" s="1"/>
    </row>
    <row r="13" spans="1:12" x14ac:dyDescent="0.25">
      <c r="A13" s="8" t="s">
        <v>47</v>
      </c>
      <c r="B13" s="19">
        <v>226443</v>
      </c>
      <c r="C13" s="19">
        <v>175402</v>
      </c>
      <c r="D13" s="19">
        <v>1081475</v>
      </c>
      <c r="E13" s="19">
        <v>955124</v>
      </c>
      <c r="F13" s="10">
        <f t="shared" si="0"/>
        <v>-11.683210430199495</v>
      </c>
      <c r="G13" s="1"/>
      <c r="H13" s="1"/>
      <c r="I13" s="1"/>
    </row>
    <row r="14" spans="1:12" x14ac:dyDescent="0.25">
      <c r="A14" s="11" t="s">
        <v>48</v>
      </c>
      <c r="B14" s="20">
        <v>373377</v>
      </c>
      <c r="C14" s="20">
        <v>250950</v>
      </c>
      <c r="D14" s="20">
        <v>1588339</v>
      </c>
      <c r="E14" s="20">
        <v>1326055</v>
      </c>
      <c r="F14" s="13">
        <f t="shared" si="0"/>
        <v>-16.513099533537869</v>
      </c>
      <c r="G14" s="1"/>
      <c r="H14" s="1"/>
      <c r="I14" s="1"/>
    </row>
    <row r="15" spans="1:12" x14ac:dyDescent="0.25">
      <c r="A15" s="8" t="s">
        <v>49</v>
      </c>
      <c r="B15" s="19">
        <v>524792</v>
      </c>
      <c r="C15" s="19">
        <v>270628</v>
      </c>
      <c r="D15" s="19">
        <v>2065864</v>
      </c>
      <c r="E15" s="19">
        <v>2156314</v>
      </c>
      <c r="F15" s="10">
        <f t="shared" si="0"/>
        <v>4.3783133836496546</v>
      </c>
      <c r="G15" s="1"/>
      <c r="H15" s="1"/>
      <c r="I15" s="1"/>
    </row>
    <row r="16" spans="1:12" x14ac:dyDescent="0.25">
      <c r="A16" s="11" t="s">
        <v>50</v>
      </c>
      <c r="B16" s="20">
        <v>445292</v>
      </c>
      <c r="C16" s="20">
        <v>406542</v>
      </c>
      <c r="D16" s="20">
        <v>1897758</v>
      </c>
      <c r="E16" s="20">
        <v>2356966</v>
      </c>
      <c r="F16" s="13">
        <f t="shared" si="0"/>
        <v>24.197395031400205</v>
      </c>
      <c r="G16" s="1"/>
      <c r="H16" s="1"/>
      <c r="I16" s="1"/>
    </row>
    <row r="17" spans="1:9" x14ac:dyDescent="0.25">
      <c r="A17" s="8" t="s">
        <v>51</v>
      </c>
      <c r="B17" s="19">
        <v>322751</v>
      </c>
      <c r="C17" s="19">
        <v>512500</v>
      </c>
      <c r="D17" s="19">
        <v>1582944</v>
      </c>
      <c r="E17" s="19">
        <v>1962209</v>
      </c>
      <c r="F17" s="10">
        <f t="shared" si="0"/>
        <v>23.959470455050848</v>
      </c>
      <c r="G17" s="1"/>
      <c r="H17" s="1"/>
      <c r="I17" s="1"/>
    </row>
    <row r="18" spans="1:9" x14ac:dyDescent="0.25">
      <c r="A18" s="11" t="s">
        <v>52</v>
      </c>
      <c r="B18" s="20">
        <v>7375</v>
      </c>
      <c r="C18" s="20">
        <v>6555</v>
      </c>
      <c r="D18" s="20">
        <v>34010</v>
      </c>
      <c r="E18" s="20">
        <v>29109</v>
      </c>
      <c r="F18" s="13">
        <f t="shared" si="0"/>
        <v>-14.410467509556014</v>
      </c>
      <c r="G18" s="1"/>
      <c r="H18" s="1"/>
      <c r="I18" s="1"/>
    </row>
    <row r="19" spans="1:9" x14ac:dyDescent="0.25">
      <c r="A19" s="8" t="s">
        <v>53</v>
      </c>
      <c r="B19" s="19">
        <v>832464</v>
      </c>
      <c r="C19" s="19">
        <v>814670</v>
      </c>
      <c r="D19" s="19">
        <v>3500228</v>
      </c>
      <c r="E19" s="19">
        <v>4085631</v>
      </c>
      <c r="F19" s="10">
        <f t="shared" si="0"/>
        <v>16.72471050457284</v>
      </c>
      <c r="G19" s="1"/>
      <c r="H19" s="1"/>
      <c r="I19" s="1"/>
    </row>
    <row r="20" spans="1:9" x14ac:dyDescent="0.25">
      <c r="A20" s="11" t="s">
        <v>54</v>
      </c>
      <c r="B20" s="20">
        <v>1452981</v>
      </c>
      <c r="C20" s="20">
        <v>1568224</v>
      </c>
      <c r="D20" s="20">
        <v>6830400</v>
      </c>
      <c r="E20" s="20">
        <v>7680421</v>
      </c>
      <c r="F20" s="13">
        <f t="shared" si="0"/>
        <v>12.444673811197006</v>
      </c>
      <c r="G20" s="1"/>
      <c r="H20" s="1"/>
      <c r="I20" s="1"/>
    </row>
    <row r="21" spans="1:9" x14ac:dyDescent="0.25">
      <c r="A21" s="8" t="s">
        <v>55</v>
      </c>
      <c r="B21" s="19">
        <v>674510</v>
      </c>
      <c r="C21" s="19">
        <v>282256</v>
      </c>
      <c r="D21" s="19">
        <v>2538444</v>
      </c>
      <c r="E21" s="19">
        <v>2562338</v>
      </c>
      <c r="F21" s="10">
        <f t="shared" si="0"/>
        <v>0.94128529130443894</v>
      </c>
      <c r="G21" s="1"/>
      <c r="H21" s="1"/>
      <c r="I21" s="1"/>
    </row>
    <row r="22" spans="1:9" x14ac:dyDescent="0.25">
      <c r="A22" s="11" t="s">
        <v>56</v>
      </c>
      <c r="B22" s="20">
        <v>142998</v>
      </c>
      <c r="C22" s="20">
        <v>105103</v>
      </c>
      <c r="D22" s="20">
        <v>760043</v>
      </c>
      <c r="E22" s="20">
        <v>572219</v>
      </c>
      <c r="F22" s="13">
        <f t="shared" si="0"/>
        <v>-24.712286015396501</v>
      </c>
      <c r="G22" s="1"/>
      <c r="H22" s="1"/>
      <c r="I22" s="1"/>
    </row>
    <row r="23" spans="1:9" x14ac:dyDescent="0.25">
      <c r="A23" s="8" t="s">
        <v>57</v>
      </c>
      <c r="B23" s="19">
        <v>116171</v>
      </c>
      <c r="C23" s="19">
        <v>127887</v>
      </c>
      <c r="D23" s="19">
        <v>658231</v>
      </c>
      <c r="E23" s="19">
        <v>771232</v>
      </c>
      <c r="F23" s="10">
        <f t="shared" si="0"/>
        <v>17.167377410058165</v>
      </c>
      <c r="G23" s="1"/>
      <c r="H23" s="1"/>
      <c r="I23" s="1"/>
    </row>
    <row r="24" spans="1:9" x14ac:dyDescent="0.25">
      <c r="A24" s="11" t="s">
        <v>58</v>
      </c>
      <c r="B24" s="20">
        <v>117760</v>
      </c>
      <c r="C24" s="20">
        <v>83989</v>
      </c>
      <c r="D24" s="20">
        <v>330125</v>
      </c>
      <c r="E24" s="20">
        <v>312813</v>
      </c>
      <c r="F24" s="13">
        <f t="shared" si="0"/>
        <v>-5.2440742143127608</v>
      </c>
      <c r="G24" s="1"/>
      <c r="H24" s="1"/>
      <c r="I24" s="1"/>
    </row>
    <row r="25" spans="1:9" x14ac:dyDescent="0.25">
      <c r="A25" s="8" t="s">
        <v>59</v>
      </c>
      <c r="B25" s="19">
        <v>3237</v>
      </c>
      <c r="C25" s="19">
        <v>4169</v>
      </c>
      <c r="D25" s="19">
        <v>18628</v>
      </c>
      <c r="E25" s="19">
        <v>18398</v>
      </c>
      <c r="F25" s="10">
        <f t="shared" si="0"/>
        <v>-1.2347004509340707</v>
      </c>
      <c r="G25" s="1"/>
      <c r="H25" s="1"/>
      <c r="I25" s="1"/>
    </row>
    <row r="26" spans="1:9" x14ac:dyDescent="0.25">
      <c r="A26" s="11" t="s">
        <v>60</v>
      </c>
      <c r="B26" s="20">
        <v>99103</v>
      </c>
      <c r="C26" s="20">
        <v>70604</v>
      </c>
      <c r="D26" s="20">
        <v>434430</v>
      </c>
      <c r="E26" s="20">
        <v>370267</v>
      </c>
      <c r="F26" s="13">
        <f t="shared" si="0"/>
        <v>-14.769468038579291</v>
      </c>
      <c r="G26" s="1"/>
      <c r="H26" s="1"/>
      <c r="I26" s="1"/>
    </row>
    <row r="27" spans="1:9" x14ac:dyDescent="0.25">
      <c r="A27" s="8" t="s">
        <v>61</v>
      </c>
      <c r="B27" s="19">
        <v>306922</v>
      </c>
      <c r="C27" s="19">
        <v>225261</v>
      </c>
      <c r="D27" s="19">
        <v>1107360</v>
      </c>
      <c r="E27" s="19">
        <v>1045434</v>
      </c>
      <c r="F27" s="10">
        <f t="shared" si="0"/>
        <v>-5.5922193324664136</v>
      </c>
      <c r="G27" s="1"/>
      <c r="H27" s="1"/>
      <c r="I27" s="1"/>
    </row>
    <row r="28" spans="1:9" x14ac:dyDescent="0.25">
      <c r="A28" s="11" t="s">
        <v>62</v>
      </c>
      <c r="B28" s="20">
        <v>163005</v>
      </c>
      <c r="C28" s="20">
        <v>139832</v>
      </c>
      <c r="D28" s="20">
        <v>597069</v>
      </c>
      <c r="E28" s="20">
        <v>773034</v>
      </c>
      <c r="F28" s="13">
        <f t="shared" si="0"/>
        <v>29.471468121774876</v>
      </c>
      <c r="G28" s="1"/>
      <c r="H28" s="1"/>
      <c r="I28" s="1"/>
    </row>
    <row r="29" spans="1:9" x14ac:dyDescent="0.25">
      <c r="A29" s="8" t="s">
        <v>63</v>
      </c>
      <c r="B29" s="19">
        <v>455758</v>
      </c>
      <c r="C29" s="19">
        <v>274423</v>
      </c>
      <c r="D29" s="19">
        <v>1621738</v>
      </c>
      <c r="E29" s="19">
        <v>1560812</v>
      </c>
      <c r="F29" s="10">
        <f t="shared" si="0"/>
        <v>-3.7568337179001787</v>
      </c>
      <c r="G29" s="1"/>
      <c r="H29" s="1"/>
      <c r="I29" s="1"/>
    </row>
    <row r="30" spans="1:9" x14ac:dyDescent="0.25">
      <c r="A30" s="11" t="s">
        <v>64</v>
      </c>
      <c r="B30" s="20">
        <v>175083</v>
      </c>
      <c r="C30" s="20">
        <v>265686</v>
      </c>
      <c r="D30" s="20">
        <v>949755</v>
      </c>
      <c r="E30" s="20">
        <v>1046357</v>
      </c>
      <c r="F30" s="13">
        <f t="shared" si="0"/>
        <v>10.171254691999522</v>
      </c>
      <c r="G30" s="1"/>
      <c r="H30" s="1"/>
      <c r="I30" s="1"/>
    </row>
    <row r="31" spans="1:9" x14ac:dyDescent="0.25">
      <c r="A31" s="8" t="s">
        <v>65</v>
      </c>
      <c r="B31" s="19">
        <v>1080990</v>
      </c>
      <c r="C31" s="19">
        <v>1365084</v>
      </c>
      <c r="D31" s="19">
        <v>5186190</v>
      </c>
      <c r="E31" s="19">
        <v>5867264</v>
      </c>
      <c r="F31" s="10">
        <f t="shared" si="0"/>
        <v>13.132453689510029</v>
      </c>
      <c r="G31" s="1"/>
      <c r="H31" s="1"/>
      <c r="I31" s="1"/>
    </row>
    <row r="32" spans="1:9" x14ac:dyDescent="0.25">
      <c r="A32" s="11" t="s">
        <v>66</v>
      </c>
      <c r="B32" s="20">
        <v>709592</v>
      </c>
      <c r="C32" s="20">
        <v>433913</v>
      </c>
      <c r="D32" s="20">
        <v>3060889</v>
      </c>
      <c r="E32" s="20">
        <v>2331721</v>
      </c>
      <c r="F32" s="13">
        <f t="shared" si="0"/>
        <v>-23.822098743208258</v>
      </c>
      <c r="G32" s="1"/>
      <c r="H32" s="1"/>
      <c r="I32" s="1"/>
    </row>
    <row r="33" spans="1:9" x14ac:dyDescent="0.25">
      <c r="A33" s="8" t="s">
        <v>67</v>
      </c>
      <c r="B33" s="19">
        <v>62726</v>
      </c>
      <c r="C33" s="19">
        <v>41123</v>
      </c>
      <c r="D33" s="19">
        <v>268763</v>
      </c>
      <c r="E33" s="19">
        <v>199475</v>
      </c>
      <c r="F33" s="10">
        <f t="shared" si="0"/>
        <v>-25.78033434661765</v>
      </c>
      <c r="G33" s="1"/>
      <c r="H33" s="1"/>
      <c r="I33" s="1"/>
    </row>
    <row r="34" spans="1:9" x14ac:dyDescent="0.25">
      <c r="A34" s="11" t="s">
        <v>68</v>
      </c>
      <c r="B34" s="20">
        <v>53936</v>
      </c>
      <c r="C34" s="20">
        <v>27478</v>
      </c>
      <c r="D34" s="20">
        <v>214338</v>
      </c>
      <c r="E34" s="20">
        <v>172629</v>
      </c>
      <c r="F34" s="13">
        <f t="shared" si="0"/>
        <v>-19.459451893737935</v>
      </c>
      <c r="G34" s="1"/>
      <c r="H34" s="1"/>
      <c r="I34" s="1"/>
    </row>
    <row r="35" spans="1:9" x14ac:dyDescent="0.25">
      <c r="A35" s="14" t="s">
        <v>69</v>
      </c>
      <c r="B35" s="15">
        <f>SUM(B7:B34)</f>
        <v>10734679</v>
      </c>
      <c r="C35" s="15">
        <f t="shared" ref="C35:E35" si="1">SUM(C7:C34)</f>
        <v>8829928</v>
      </c>
      <c r="D35" s="15">
        <f t="shared" si="1"/>
        <v>45653229</v>
      </c>
      <c r="E35" s="15">
        <f t="shared" si="1"/>
        <v>45508618</v>
      </c>
      <c r="F35" s="16">
        <f t="shared" si="0"/>
        <v>-0.31675963161335119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1509875</v>
      </c>
      <c r="C38" s="41">
        <f>D7</f>
        <v>1818467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7680421</v>
      </c>
      <c r="G38" s="42">
        <f>LOOKUP(E38,$A$38:$A$65,$C$38:$C$65)</f>
        <v>6830400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525495</v>
      </c>
      <c r="C39" s="41">
        <f t="shared" ref="C39:C65" si="5">D8</f>
        <v>834591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5867264</v>
      </c>
      <c r="G39" s="42">
        <f t="shared" ref="G39:G65" si="8">LOOKUP(E39,$A$38:$A$65,$C$38:$C$65)</f>
        <v>5186190</v>
      </c>
    </row>
    <row r="40" spans="1:9" x14ac:dyDescent="0.25">
      <c r="A40" s="42" t="str">
        <f t="shared" si="3"/>
        <v>ALMERIA</v>
      </c>
      <c r="B40" s="41">
        <f t="shared" si="4"/>
        <v>2322977</v>
      </c>
      <c r="C40" s="41">
        <f t="shared" si="5"/>
        <v>2414311</v>
      </c>
      <c r="D40" s="41">
        <f t="shared" si="6"/>
        <v>7</v>
      </c>
      <c r="E40" s="42" t="str">
        <f t="shared" si="2"/>
        <v>FERROL-SAN CIBRAO</v>
      </c>
      <c r="F40" s="42">
        <f t="shared" si="7"/>
        <v>4085631</v>
      </c>
      <c r="G40" s="42">
        <f t="shared" si="8"/>
        <v>3500228</v>
      </c>
    </row>
    <row r="41" spans="1:9" x14ac:dyDescent="0.25">
      <c r="A41" s="42" t="str">
        <f t="shared" si="3"/>
        <v>AVILES</v>
      </c>
      <c r="B41" s="41">
        <f t="shared" si="4"/>
        <v>1221306</v>
      </c>
      <c r="C41" s="41">
        <f t="shared" si="5"/>
        <v>1172455</v>
      </c>
      <c r="D41" s="41">
        <f t="shared" si="6"/>
        <v>13</v>
      </c>
      <c r="E41" s="42" t="str">
        <f t="shared" si="2"/>
        <v>HUELVA</v>
      </c>
      <c r="F41" s="42">
        <f t="shared" si="7"/>
        <v>2562338</v>
      </c>
      <c r="G41" s="42">
        <f t="shared" si="8"/>
        <v>2538444</v>
      </c>
    </row>
    <row r="42" spans="1:9" x14ac:dyDescent="0.25">
      <c r="A42" s="42" t="str">
        <f t="shared" si="3"/>
        <v>BAHIA DE ALGECIRAS</v>
      </c>
      <c r="B42" s="41">
        <f t="shared" si="4"/>
        <v>900745</v>
      </c>
      <c r="C42" s="41">
        <f t="shared" si="5"/>
        <v>1223898</v>
      </c>
      <c r="D42" s="41">
        <f t="shared" si="6"/>
        <v>17</v>
      </c>
      <c r="E42" s="42" t="str">
        <f t="shared" si="2"/>
        <v>CARTAGENA</v>
      </c>
      <c r="F42" s="42">
        <f t="shared" si="7"/>
        <v>2356966</v>
      </c>
      <c r="G42" s="42">
        <f t="shared" si="8"/>
        <v>1897758</v>
      </c>
    </row>
    <row r="43" spans="1:9" x14ac:dyDescent="0.25">
      <c r="A43" s="42" t="str">
        <f t="shared" si="3"/>
        <v>BAHIA DE CADIZ</v>
      </c>
      <c r="B43" s="41">
        <f t="shared" si="4"/>
        <v>872398</v>
      </c>
      <c r="C43" s="41">
        <f t="shared" si="5"/>
        <v>1862486</v>
      </c>
      <c r="D43" s="41">
        <f t="shared" si="6"/>
        <v>18</v>
      </c>
      <c r="E43" s="42" t="str">
        <f t="shared" si="2"/>
        <v>VALENCIA</v>
      </c>
      <c r="F43" s="42">
        <f t="shared" si="7"/>
        <v>2331721</v>
      </c>
      <c r="G43" s="42">
        <f t="shared" si="8"/>
        <v>3060889</v>
      </c>
    </row>
    <row r="44" spans="1:9" x14ac:dyDescent="0.25">
      <c r="A44" s="42" t="str">
        <f t="shared" si="3"/>
        <v>BALEARES</v>
      </c>
      <c r="B44" s="41">
        <f t="shared" si="4"/>
        <v>955124</v>
      </c>
      <c r="C44" s="41">
        <f t="shared" si="5"/>
        <v>1081475</v>
      </c>
      <c r="D44" s="41">
        <f t="shared" si="6"/>
        <v>16</v>
      </c>
      <c r="E44" s="42" t="str">
        <f t="shared" si="2"/>
        <v>ALMERIA</v>
      </c>
      <c r="F44" s="42">
        <f t="shared" si="7"/>
        <v>2322977</v>
      </c>
      <c r="G44" s="42">
        <f t="shared" si="8"/>
        <v>2414311</v>
      </c>
    </row>
    <row r="45" spans="1:9" x14ac:dyDescent="0.25">
      <c r="A45" s="42" t="str">
        <f t="shared" si="3"/>
        <v>BARCELONA</v>
      </c>
      <c r="B45" s="41">
        <f t="shared" si="4"/>
        <v>1326055</v>
      </c>
      <c r="C45" s="41">
        <f t="shared" si="5"/>
        <v>1588339</v>
      </c>
      <c r="D45" s="41">
        <f t="shared" si="6"/>
        <v>12</v>
      </c>
      <c r="E45" s="42" t="str">
        <f t="shared" si="2"/>
        <v>BILBAO</v>
      </c>
      <c r="F45" s="42">
        <f t="shared" si="7"/>
        <v>2156314</v>
      </c>
      <c r="G45" s="42">
        <f t="shared" si="8"/>
        <v>2065864</v>
      </c>
    </row>
    <row r="46" spans="1:9" x14ac:dyDescent="0.25">
      <c r="A46" s="42" t="str">
        <f t="shared" si="3"/>
        <v>BILBAO</v>
      </c>
      <c r="B46" s="41">
        <f t="shared" si="4"/>
        <v>2156314</v>
      </c>
      <c r="C46" s="41">
        <f t="shared" si="5"/>
        <v>2065864</v>
      </c>
      <c r="D46" s="41">
        <f t="shared" si="6"/>
        <v>8</v>
      </c>
      <c r="E46" s="42" t="str">
        <f t="shared" si="2"/>
        <v>CASTELLON</v>
      </c>
      <c r="F46" s="42">
        <f t="shared" si="7"/>
        <v>1962209</v>
      </c>
      <c r="G46" s="42">
        <f t="shared" si="8"/>
        <v>1582944</v>
      </c>
    </row>
    <row r="47" spans="1:9" x14ac:dyDescent="0.25">
      <c r="A47" s="42" t="str">
        <f t="shared" si="3"/>
        <v>CARTAGENA</v>
      </c>
      <c r="B47" s="41">
        <f t="shared" si="4"/>
        <v>2356966</v>
      </c>
      <c r="C47" s="41">
        <f t="shared" si="5"/>
        <v>1897758</v>
      </c>
      <c r="D47" s="41">
        <f t="shared" si="6"/>
        <v>5</v>
      </c>
      <c r="E47" s="42" t="str">
        <f t="shared" si="2"/>
        <v>SANTANDER</v>
      </c>
      <c r="F47" s="42">
        <f t="shared" si="7"/>
        <v>1560812</v>
      </c>
      <c r="G47" s="42">
        <f t="shared" si="8"/>
        <v>1621738</v>
      </c>
    </row>
    <row r="48" spans="1:9" x14ac:dyDescent="0.25">
      <c r="A48" s="42" t="str">
        <f t="shared" si="3"/>
        <v>CASTELLON</v>
      </c>
      <c r="B48" s="41">
        <f t="shared" si="4"/>
        <v>1962209</v>
      </c>
      <c r="C48" s="41">
        <f t="shared" si="5"/>
        <v>1582944</v>
      </c>
      <c r="D48" s="41">
        <f t="shared" si="6"/>
        <v>9</v>
      </c>
      <c r="E48" s="42" t="str">
        <f t="shared" si="2"/>
        <v>A CORUÑA</v>
      </c>
      <c r="F48" s="42">
        <f t="shared" si="7"/>
        <v>1509875</v>
      </c>
      <c r="G48" s="42">
        <f t="shared" si="8"/>
        <v>1818467</v>
      </c>
    </row>
    <row r="49" spans="1:7" x14ac:dyDescent="0.25">
      <c r="A49" s="42" t="str">
        <f t="shared" si="3"/>
        <v>CEUTA</v>
      </c>
      <c r="B49" s="41">
        <f t="shared" si="4"/>
        <v>29109</v>
      </c>
      <c r="C49" s="41">
        <f t="shared" si="5"/>
        <v>34010</v>
      </c>
      <c r="D49" s="41">
        <f t="shared" si="6"/>
        <v>27</v>
      </c>
      <c r="E49" s="42" t="str">
        <f t="shared" si="2"/>
        <v>BARCELONA</v>
      </c>
      <c r="F49" s="42">
        <f t="shared" si="7"/>
        <v>1326055</v>
      </c>
      <c r="G49" s="42">
        <f t="shared" si="8"/>
        <v>1588339</v>
      </c>
    </row>
    <row r="50" spans="1:7" x14ac:dyDescent="0.25">
      <c r="A50" s="42" t="str">
        <f t="shared" si="3"/>
        <v>FERROL-SAN CIBRAO</v>
      </c>
      <c r="B50" s="41">
        <f t="shared" si="4"/>
        <v>4085631</v>
      </c>
      <c r="C50" s="41">
        <f t="shared" si="5"/>
        <v>3500228</v>
      </c>
      <c r="D50" s="41">
        <f t="shared" si="6"/>
        <v>3</v>
      </c>
      <c r="E50" s="42" t="str">
        <f t="shared" si="2"/>
        <v>AVILES</v>
      </c>
      <c r="F50" s="42">
        <f t="shared" si="7"/>
        <v>1221306</v>
      </c>
      <c r="G50" s="42">
        <f t="shared" si="8"/>
        <v>1172455</v>
      </c>
    </row>
    <row r="51" spans="1:7" x14ac:dyDescent="0.25">
      <c r="A51" s="42" t="str">
        <f t="shared" si="3"/>
        <v>GIJON</v>
      </c>
      <c r="B51" s="41">
        <f t="shared" si="4"/>
        <v>7680421</v>
      </c>
      <c r="C51" s="41">
        <f t="shared" si="5"/>
        <v>6830400</v>
      </c>
      <c r="D51" s="41">
        <f t="shared" si="6"/>
        <v>1</v>
      </c>
      <c r="E51" s="42" t="str">
        <f t="shared" si="2"/>
        <v>SEVILLA</v>
      </c>
      <c r="F51" s="42">
        <f t="shared" si="7"/>
        <v>1046357</v>
      </c>
      <c r="G51" s="42">
        <f t="shared" si="8"/>
        <v>949755</v>
      </c>
    </row>
    <row r="52" spans="1:7" x14ac:dyDescent="0.25">
      <c r="A52" s="42" t="str">
        <f t="shared" si="3"/>
        <v>HUELVA</v>
      </c>
      <c r="B52" s="41">
        <f t="shared" si="4"/>
        <v>2562338</v>
      </c>
      <c r="C52" s="41">
        <f t="shared" si="5"/>
        <v>2538444</v>
      </c>
      <c r="D52" s="41">
        <f t="shared" si="6"/>
        <v>4</v>
      </c>
      <c r="E52" s="42" t="str">
        <f t="shared" si="2"/>
        <v>PASAIA</v>
      </c>
      <c r="F52" s="42">
        <f t="shared" si="7"/>
        <v>1045434</v>
      </c>
      <c r="G52" s="42">
        <f t="shared" si="8"/>
        <v>1107360</v>
      </c>
    </row>
    <row r="53" spans="1:7" x14ac:dyDescent="0.25">
      <c r="A53" s="42" t="str">
        <f t="shared" si="3"/>
        <v>LAS PALMAS</v>
      </c>
      <c r="B53" s="41">
        <f t="shared" si="4"/>
        <v>572219</v>
      </c>
      <c r="C53" s="41">
        <f t="shared" si="5"/>
        <v>760043</v>
      </c>
      <c r="D53" s="41">
        <f t="shared" si="6"/>
        <v>21</v>
      </c>
      <c r="E53" s="42" t="str">
        <f t="shared" si="2"/>
        <v>BALEARES</v>
      </c>
      <c r="F53" s="42">
        <f t="shared" si="7"/>
        <v>955124</v>
      </c>
      <c r="G53" s="42">
        <f t="shared" si="8"/>
        <v>1081475</v>
      </c>
    </row>
    <row r="54" spans="1:7" x14ac:dyDescent="0.25">
      <c r="A54" s="42" t="str">
        <f t="shared" si="3"/>
        <v>MALAGA</v>
      </c>
      <c r="B54" s="41">
        <f t="shared" si="4"/>
        <v>771232</v>
      </c>
      <c r="C54" s="41">
        <f t="shared" si="5"/>
        <v>658231</v>
      </c>
      <c r="D54" s="41">
        <f t="shared" si="6"/>
        <v>20</v>
      </c>
      <c r="E54" s="42" t="str">
        <f t="shared" si="2"/>
        <v>BAHIA DE ALGECIRAS</v>
      </c>
      <c r="F54" s="42">
        <f t="shared" si="7"/>
        <v>900745</v>
      </c>
      <c r="G54" s="42">
        <f t="shared" si="8"/>
        <v>1223898</v>
      </c>
    </row>
    <row r="55" spans="1:7" x14ac:dyDescent="0.25">
      <c r="A55" s="42" t="str">
        <f t="shared" si="3"/>
        <v>MARIN Y RIA DE PONTEVEDRA</v>
      </c>
      <c r="B55" s="41">
        <f t="shared" si="4"/>
        <v>312813</v>
      </c>
      <c r="C55" s="41">
        <f t="shared" si="5"/>
        <v>330125</v>
      </c>
      <c r="D55" s="41">
        <f t="shared" si="6"/>
        <v>24</v>
      </c>
      <c r="E55" s="42" t="str">
        <f t="shared" si="2"/>
        <v>BAHIA DE CADIZ</v>
      </c>
      <c r="F55" s="42">
        <f t="shared" ref="F55:F65" si="9">LOOKUP(E55,$A$38:$A$65,$B$38:$B$65)</f>
        <v>872398</v>
      </c>
      <c r="G55" s="42">
        <f t="shared" si="8"/>
        <v>1862486</v>
      </c>
    </row>
    <row r="56" spans="1:7" x14ac:dyDescent="0.25">
      <c r="A56" s="42" t="str">
        <f t="shared" si="3"/>
        <v>MELILLA</v>
      </c>
      <c r="B56" s="41">
        <f t="shared" si="4"/>
        <v>18398</v>
      </c>
      <c r="C56" s="41">
        <f t="shared" si="5"/>
        <v>18628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773034</v>
      </c>
      <c r="G56" s="42">
        <f t="shared" si="8"/>
        <v>597069</v>
      </c>
    </row>
    <row r="57" spans="1:7" x14ac:dyDescent="0.25">
      <c r="A57" s="42" t="str">
        <f t="shared" si="3"/>
        <v>MOTRIL</v>
      </c>
      <c r="B57" s="41">
        <f t="shared" si="4"/>
        <v>370267</v>
      </c>
      <c r="C57" s="41">
        <f t="shared" si="5"/>
        <v>434430</v>
      </c>
      <c r="D57" s="41">
        <f t="shared" si="6"/>
        <v>23</v>
      </c>
      <c r="E57" s="42" t="str">
        <f t="shared" si="2"/>
        <v>MALAGA</v>
      </c>
      <c r="F57" s="42">
        <f t="shared" si="9"/>
        <v>771232</v>
      </c>
      <c r="G57" s="42">
        <f t="shared" si="8"/>
        <v>658231</v>
      </c>
    </row>
    <row r="58" spans="1:7" x14ac:dyDescent="0.25">
      <c r="A58" s="42" t="str">
        <f t="shared" si="3"/>
        <v>PASAIA</v>
      </c>
      <c r="B58" s="41">
        <f t="shared" si="4"/>
        <v>1045434</v>
      </c>
      <c r="C58" s="41">
        <f t="shared" si="5"/>
        <v>1107360</v>
      </c>
      <c r="D58" s="41">
        <f t="shared" si="6"/>
        <v>15</v>
      </c>
      <c r="E58" s="42" t="str">
        <f t="shared" si="2"/>
        <v>LAS PALMAS</v>
      </c>
      <c r="F58" s="42">
        <f t="shared" si="9"/>
        <v>572219</v>
      </c>
      <c r="G58" s="42">
        <f t="shared" si="8"/>
        <v>760043</v>
      </c>
    </row>
    <row r="59" spans="1:7" x14ac:dyDescent="0.25">
      <c r="A59" s="42" t="str">
        <f t="shared" si="3"/>
        <v>SANTA CRUZ DE TENERIFE</v>
      </c>
      <c r="B59" s="41">
        <f t="shared" si="4"/>
        <v>773034</v>
      </c>
      <c r="C59" s="41">
        <f t="shared" si="5"/>
        <v>597069</v>
      </c>
      <c r="D59" s="41">
        <f t="shared" si="6"/>
        <v>19</v>
      </c>
      <c r="E59" s="42" t="str">
        <f t="shared" si="2"/>
        <v>ALICANTE</v>
      </c>
      <c r="F59" s="42">
        <f t="shared" si="9"/>
        <v>525495</v>
      </c>
      <c r="G59" s="42">
        <f t="shared" si="8"/>
        <v>834591</v>
      </c>
    </row>
    <row r="60" spans="1:7" x14ac:dyDescent="0.25">
      <c r="A60" s="42" t="str">
        <f t="shared" si="3"/>
        <v>SANTANDER</v>
      </c>
      <c r="B60" s="41">
        <f t="shared" si="4"/>
        <v>1560812</v>
      </c>
      <c r="C60" s="41">
        <f t="shared" si="5"/>
        <v>1621738</v>
      </c>
      <c r="D60" s="41">
        <f t="shared" si="6"/>
        <v>10</v>
      </c>
      <c r="E60" s="42" t="str">
        <f t="shared" si="2"/>
        <v>MOTRIL</v>
      </c>
      <c r="F60" s="42">
        <f t="shared" si="9"/>
        <v>370267</v>
      </c>
      <c r="G60" s="42">
        <f t="shared" si="8"/>
        <v>434430</v>
      </c>
    </row>
    <row r="61" spans="1:7" x14ac:dyDescent="0.25">
      <c r="A61" s="42" t="str">
        <f t="shared" si="3"/>
        <v>SEVILLA</v>
      </c>
      <c r="B61" s="41">
        <f t="shared" si="4"/>
        <v>1046357</v>
      </c>
      <c r="C61" s="41">
        <f t="shared" si="5"/>
        <v>949755</v>
      </c>
      <c r="D61" s="41">
        <f t="shared" si="6"/>
        <v>14</v>
      </c>
      <c r="E61" s="42" t="str">
        <f t="shared" si="2"/>
        <v>MARIN Y RIA DE PONTEVEDRA</v>
      </c>
      <c r="F61" s="42">
        <f t="shared" si="9"/>
        <v>312813</v>
      </c>
      <c r="G61" s="42">
        <f t="shared" si="8"/>
        <v>330125</v>
      </c>
    </row>
    <row r="62" spans="1:7" x14ac:dyDescent="0.25">
      <c r="A62" s="42" t="str">
        <f t="shared" si="3"/>
        <v>TARRAGONA</v>
      </c>
      <c r="B62" s="41">
        <f t="shared" si="4"/>
        <v>5867264</v>
      </c>
      <c r="C62" s="41">
        <f t="shared" si="5"/>
        <v>5186190</v>
      </c>
      <c r="D62" s="41">
        <f t="shared" si="6"/>
        <v>2</v>
      </c>
      <c r="E62" s="42" t="str">
        <f t="shared" si="2"/>
        <v>VIGO</v>
      </c>
      <c r="F62" s="42">
        <f t="shared" si="9"/>
        <v>199475</v>
      </c>
      <c r="G62" s="42">
        <f t="shared" si="8"/>
        <v>268763</v>
      </c>
    </row>
    <row r="63" spans="1:7" x14ac:dyDescent="0.25">
      <c r="A63" s="42" t="str">
        <f t="shared" si="3"/>
        <v>VALENCIA</v>
      </c>
      <c r="B63" s="41">
        <f t="shared" si="4"/>
        <v>2331721</v>
      </c>
      <c r="C63" s="41">
        <f t="shared" si="5"/>
        <v>3060889</v>
      </c>
      <c r="D63" s="41">
        <f t="shared" si="6"/>
        <v>6</v>
      </c>
      <c r="E63" s="42" t="str">
        <f t="shared" si="2"/>
        <v>VILAGARCIA</v>
      </c>
      <c r="F63" s="42">
        <f t="shared" si="9"/>
        <v>172629</v>
      </c>
      <c r="G63" s="42">
        <f t="shared" si="8"/>
        <v>214338</v>
      </c>
    </row>
    <row r="64" spans="1:7" x14ac:dyDescent="0.25">
      <c r="A64" s="42" t="str">
        <f t="shared" si="3"/>
        <v>VIGO</v>
      </c>
      <c r="B64" s="41">
        <f t="shared" si="4"/>
        <v>199475</v>
      </c>
      <c r="C64" s="41">
        <f t="shared" si="5"/>
        <v>268763</v>
      </c>
      <c r="D64" s="41">
        <f t="shared" si="6"/>
        <v>25</v>
      </c>
      <c r="E64" s="42" t="str">
        <f t="shared" si="2"/>
        <v>CEUTA</v>
      </c>
      <c r="F64" s="42">
        <f t="shared" si="9"/>
        <v>29109</v>
      </c>
      <c r="G64" s="42">
        <f t="shared" si="8"/>
        <v>34010</v>
      </c>
    </row>
    <row r="65" spans="1:7" x14ac:dyDescent="0.25">
      <c r="A65" s="42" t="str">
        <f t="shared" si="3"/>
        <v>VILAGARCIA</v>
      </c>
      <c r="B65" s="41">
        <f t="shared" si="4"/>
        <v>172629</v>
      </c>
      <c r="C65" s="41">
        <f t="shared" si="5"/>
        <v>214338</v>
      </c>
      <c r="D65" s="41">
        <f t="shared" si="6"/>
        <v>26</v>
      </c>
      <c r="E65" s="42" t="str">
        <f t="shared" si="2"/>
        <v>MELILLA</v>
      </c>
      <c r="F65" s="42">
        <f t="shared" si="9"/>
        <v>18398</v>
      </c>
      <c r="G65" s="42">
        <f t="shared" si="8"/>
        <v>18628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115574</v>
      </c>
      <c r="C7" s="21">
        <v>151041</v>
      </c>
      <c r="D7" s="21">
        <v>489538</v>
      </c>
      <c r="E7" s="21">
        <v>639838</v>
      </c>
      <c r="F7" s="10">
        <f>((E7*100)/D7)-100</f>
        <v>30.70241738128604</v>
      </c>
      <c r="G7" s="1"/>
      <c r="H7" s="1"/>
      <c r="I7" s="1"/>
    </row>
    <row r="8" spans="1:12" x14ac:dyDescent="0.25">
      <c r="A8" s="11" t="s">
        <v>42</v>
      </c>
      <c r="B8" s="22">
        <v>157756</v>
      </c>
      <c r="C8" s="22">
        <v>151998</v>
      </c>
      <c r="D8" s="22">
        <v>849061</v>
      </c>
      <c r="E8" s="22">
        <v>696031</v>
      </c>
      <c r="F8" s="13">
        <f t="shared" ref="F8:F35" si="0">((E8*100)/D8)-100</f>
        <v>-18.023440011966159</v>
      </c>
      <c r="G8" s="1"/>
      <c r="H8" s="1"/>
      <c r="I8" s="1"/>
    </row>
    <row r="9" spans="1:12" x14ac:dyDescent="0.25">
      <c r="A9" s="8" t="s">
        <v>43</v>
      </c>
      <c r="B9" s="21">
        <v>59506</v>
      </c>
      <c r="C9" s="21">
        <v>48216</v>
      </c>
      <c r="D9" s="21">
        <v>268097</v>
      </c>
      <c r="E9" s="21">
        <v>264942</v>
      </c>
      <c r="F9" s="10">
        <f t="shared" si="0"/>
        <v>-1.1768128699686997</v>
      </c>
      <c r="G9" s="1"/>
      <c r="H9" s="1"/>
      <c r="I9" s="1"/>
    </row>
    <row r="10" spans="1:12" x14ac:dyDescent="0.25">
      <c r="A10" s="11" t="s">
        <v>44</v>
      </c>
      <c r="B10" s="22">
        <v>142894</v>
      </c>
      <c r="C10" s="22">
        <v>79338</v>
      </c>
      <c r="D10" s="22">
        <v>634899</v>
      </c>
      <c r="E10" s="22">
        <v>518803</v>
      </c>
      <c r="F10" s="13">
        <f t="shared" si="0"/>
        <v>-18.285743086695675</v>
      </c>
      <c r="G10" s="1"/>
      <c r="H10" s="1"/>
      <c r="I10" s="1"/>
    </row>
    <row r="11" spans="1:12" x14ac:dyDescent="0.25">
      <c r="A11" s="8" t="s">
        <v>45</v>
      </c>
      <c r="B11" s="21">
        <v>4066207</v>
      </c>
      <c r="C11" s="21">
        <v>4513645</v>
      </c>
      <c r="D11" s="21">
        <v>19296244</v>
      </c>
      <c r="E11" s="21">
        <v>20909094</v>
      </c>
      <c r="F11" s="10">
        <f t="shared" si="0"/>
        <v>8.3583623838919152</v>
      </c>
      <c r="G11" s="1"/>
      <c r="H11" s="1"/>
      <c r="I11" s="1"/>
    </row>
    <row r="12" spans="1:12" x14ac:dyDescent="0.25">
      <c r="A12" s="11" t="s">
        <v>46</v>
      </c>
      <c r="B12" s="22">
        <v>230077</v>
      </c>
      <c r="C12" s="22">
        <v>233374</v>
      </c>
      <c r="D12" s="22">
        <v>1035854</v>
      </c>
      <c r="E12" s="22">
        <v>1175001</v>
      </c>
      <c r="F12" s="13">
        <f t="shared" si="0"/>
        <v>13.43307068370639</v>
      </c>
      <c r="G12" s="1"/>
      <c r="H12" s="1"/>
      <c r="I12" s="1"/>
    </row>
    <row r="13" spans="1:12" x14ac:dyDescent="0.25">
      <c r="A13" s="8" t="s">
        <v>47</v>
      </c>
      <c r="B13" s="21">
        <v>966866</v>
      </c>
      <c r="C13" s="21">
        <v>884277</v>
      </c>
      <c r="D13" s="21">
        <v>4189477</v>
      </c>
      <c r="E13" s="21">
        <v>3946030</v>
      </c>
      <c r="F13" s="10">
        <f t="shared" si="0"/>
        <v>-5.8109162551793503</v>
      </c>
      <c r="G13" s="1"/>
      <c r="H13" s="1"/>
      <c r="I13" s="1"/>
    </row>
    <row r="14" spans="1:12" x14ac:dyDescent="0.25">
      <c r="A14" s="11" t="s">
        <v>48</v>
      </c>
      <c r="B14" s="22">
        <v>3070283</v>
      </c>
      <c r="C14" s="22">
        <v>3348950</v>
      </c>
      <c r="D14" s="22">
        <v>14390065</v>
      </c>
      <c r="E14" s="22">
        <v>15139714</v>
      </c>
      <c r="F14" s="13">
        <f t="shared" si="0"/>
        <v>5.2094900196767639</v>
      </c>
      <c r="G14" s="1"/>
      <c r="H14" s="1"/>
      <c r="I14" s="1"/>
    </row>
    <row r="15" spans="1:12" x14ac:dyDescent="0.25">
      <c r="A15" s="8" t="s">
        <v>49</v>
      </c>
      <c r="B15" s="21">
        <v>870476</v>
      </c>
      <c r="C15" s="21">
        <v>672587</v>
      </c>
      <c r="D15" s="21">
        <v>3868229</v>
      </c>
      <c r="E15" s="21">
        <v>3916326</v>
      </c>
      <c r="F15" s="10">
        <f t="shared" si="0"/>
        <v>1.2433855389636932</v>
      </c>
      <c r="G15" s="1"/>
      <c r="H15" s="1"/>
      <c r="I15" s="1"/>
    </row>
    <row r="16" spans="1:12" x14ac:dyDescent="0.25">
      <c r="A16" s="11" t="s">
        <v>50</v>
      </c>
      <c r="B16" s="22">
        <v>89397</v>
      </c>
      <c r="C16" s="22">
        <v>94634</v>
      </c>
      <c r="D16" s="22">
        <v>375823</v>
      </c>
      <c r="E16" s="22">
        <v>375681</v>
      </c>
      <c r="F16" s="13">
        <f t="shared" si="0"/>
        <v>-3.7783743943293757E-2</v>
      </c>
      <c r="G16" s="1"/>
      <c r="H16" s="1"/>
      <c r="I16" s="1"/>
    </row>
    <row r="17" spans="1:9" x14ac:dyDescent="0.25">
      <c r="A17" s="8" t="s">
        <v>51</v>
      </c>
      <c r="B17" s="21">
        <v>159467</v>
      </c>
      <c r="C17" s="21">
        <v>200152</v>
      </c>
      <c r="D17" s="21">
        <v>734496</v>
      </c>
      <c r="E17" s="21">
        <v>775495</v>
      </c>
      <c r="F17" s="10">
        <f t="shared" si="0"/>
        <v>5.5819228423299734</v>
      </c>
      <c r="G17" s="1"/>
      <c r="H17" s="1"/>
      <c r="I17" s="1"/>
    </row>
    <row r="18" spans="1:9" x14ac:dyDescent="0.25">
      <c r="A18" s="11" t="s">
        <v>52</v>
      </c>
      <c r="B18" s="22">
        <v>84188</v>
      </c>
      <c r="C18" s="22">
        <v>81792</v>
      </c>
      <c r="D18" s="22">
        <v>392396</v>
      </c>
      <c r="E18" s="22">
        <v>401884</v>
      </c>
      <c r="F18" s="13">
        <f t="shared" si="0"/>
        <v>2.4179655246230851</v>
      </c>
      <c r="G18" s="1"/>
      <c r="H18" s="1"/>
      <c r="I18" s="1"/>
    </row>
    <row r="19" spans="1:9" x14ac:dyDescent="0.25">
      <c r="A19" s="8" t="s">
        <v>53</v>
      </c>
      <c r="B19" s="21">
        <v>78237</v>
      </c>
      <c r="C19" s="21">
        <v>80368</v>
      </c>
      <c r="D19" s="21">
        <v>305404</v>
      </c>
      <c r="E19" s="21">
        <v>370325</v>
      </c>
      <c r="F19" s="10">
        <f t="shared" si="0"/>
        <v>21.257416405810005</v>
      </c>
      <c r="G19" s="1"/>
      <c r="H19" s="1"/>
      <c r="I19" s="1"/>
    </row>
    <row r="20" spans="1:9" x14ac:dyDescent="0.25">
      <c r="A20" s="11" t="s">
        <v>54</v>
      </c>
      <c r="B20" s="22">
        <v>78129</v>
      </c>
      <c r="C20" s="22">
        <v>86395</v>
      </c>
      <c r="D20" s="22">
        <v>320205</v>
      </c>
      <c r="E20" s="22">
        <v>364294</v>
      </c>
      <c r="F20" s="13">
        <f t="shared" si="0"/>
        <v>13.768991739666774</v>
      </c>
      <c r="G20" s="1"/>
      <c r="H20" s="1"/>
      <c r="I20" s="1"/>
    </row>
    <row r="21" spans="1:9" x14ac:dyDescent="0.25">
      <c r="A21" s="8" t="s">
        <v>55</v>
      </c>
      <c r="B21" s="21">
        <v>24136</v>
      </c>
      <c r="C21" s="21">
        <v>16343</v>
      </c>
      <c r="D21" s="21">
        <v>232736</v>
      </c>
      <c r="E21" s="21">
        <v>178097</v>
      </c>
      <c r="F21" s="10">
        <f t="shared" si="0"/>
        <v>-23.476814931940055</v>
      </c>
      <c r="G21" s="1"/>
      <c r="H21" s="1"/>
      <c r="I21" s="1"/>
    </row>
    <row r="22" spans="1:9" x14ac:dyDescent="0.25">
      <c r="A22" s="11" t="s">
        <v>56</v>
      </c>
      <c r="B22" s="22">
        <v>1265678</v>
      </c>
      <c r="C22" s="22">
        <v>1464786</v>
      </c>
      <c r="D22" s="22">
        <v>7044316</v>
      </c>
      <c r="E22" s="22">
        <v>7270138</v>
      </c>
      <c r="F22" s="13">
        <f t="shared" si="0"/>
        <v>3.205733530409475</v>
      </c>
      <c r="G22" s="1"/>
      <c r="H22" s="1"/>
      <c r="I22" s="1"/>
    </row>
    <row r="23" spans="1:9" x14ac:dyDescent="0.25">
      <c r="A23" s="8" t="s">
        <v>57</v>
      </c>
      <c r="B23" s="21">
        <v>323691</v>
      </c>
      <c r="C23" s="21">
        <v>228397</v>
      </c>
      <c r="D23" s="21">
        <v>1755378</v>
      </c>
      <c r="E23" s="21">
        <v>1474110</v>
      </c>
      <c r="F23" s="10">
        <f t="shared" si="0"/>
        <v>-16.023215512556277</v>
      </c>
      <c r="G23" s="1"/>
      <c r="H23" s="1"/>
      <c r="I23" s="1"/>
    </row>
    <row r="24" spans="1:9" x14ac:dyDescent="0.25">
      <c r="A24" s="11" t="s">
        <v>58</v>
      </c>
      <c r="B24" s="22">
        <v>84108</v>
      </c>
      <c r="C24" s="22">
        <v>78611</v>
      </c>
      <c r="D24" s="22">
        <v>382491</v>
      </c>
      <c r="E24" s="22">
        <v>346826</v>
      </c>
      <c r="F24" s="13">
        <f t="shared" si="0"/>
        <v>-9.3244024042395779</v>
      </c>
      <c r="G24" s="1"/>
      <c r="H24" s="1"/>
      <c r="I24" s="1"/>
    </row>
    <row r="25" spans="1:9" x14ac:dyDescent="0.25">
      <c r="A25" s="8" t="s">
        <v>59</v>
      </c>
      <c r="B25" s="21">
        <v>62846</v>
      </c>
      <c r="C25" s="21">
        <v>55285</v>
      </c>
      <c r="D25" s="21">
        <v>278634</v>
      </c>
      <c r="E25" s="21">
        <v>268804</v>
      </c>
      <c r="F25" s="10">
        <f t="shared" si="0"/>
        <v>-3.5279255223698414</v>
      </c>
      <c r="G25" s="1"/>
      <c r="H25" s="1"/>
      <c r="I25" s="1"/>
    </row>
    <row r="26" spans="1:9" x14ac:dyDescent="0.25">
      <c r="A26" s="11" t="s">
        <v>60</v>
      </c>
      <c r="B26" s="22">
        <v>14501</v>
      </c>
      <c r="C26" s="22">
        <v>12380</v>
      </c>
      <c r="D26" s="22">
        <v>83564</v>
      </c>
      <c r="E26" s="22">
        <v>92137</v>
      </c>
      <c r="F26" s="13">
        <f t="shared" si="0"/>
        <v>10.259202527404142</v>
      </c>
      <c r="G26" s="1"/>
      <c r="H26" s="1"/>
      <c r="I26" s="1"/>
    </row>
    <row r="27" spans="1:9" x14ac:dyDescent="0.25">
      <c r="A27" s="8" t="s">
        <v>61</v>
      </c>
      <c r="B27" s="21">
        <v>214621</v>
      </c>
      <c r="C27" s="21">
        <v>229215</v>
      </c>
      <c r="D27" s="21">
        <v>952598</v>
      </c>
      <c r="E27" s="21">
        <v>997249</v>
      </c>
      <c r="F27" s="10">
        <f t="shared" si="0"/>
        <v>4.687286767345725</v>
      </c>
      <c r="G27" s="1"/>
      <c r="H27" s="1"/>
      <c r="I27" s="1"/>
    </row>
    <row r="28" spans="1:9" x14ac:dyDescent="0.25">
      <c r="A28" s="11" t="s">
        <v>62</v>
      </c>
      <c r="B28" s="22">
        <v>657636</v>
      </c>
      <c r="C28" s="22">
        <v>525450</v>
      </c>
      <c r="D28" s="22">
        <v>3195924</v>
      </c>
      <c r="E28" s="22">
        <v>2788794</v>
      </c>
      <c r="F28" s="13">
        <f t="shared" si="0"/>
        <v>-12.739038850736122</v>
      </c>
      <c r="G28" s="1"/>
      <c r="H28" s="1"/>
      <c r="I28" s="1"/>
    </row>
    <row r="29" spans="1:9" x14ac:dyDescent="0.25">
      <c r="A29" s="8" t="s">
        <v>63</v>
      </c>
      <c r="B29" s="21">
        <v>128017</v>
      </c>
      <c r="C29" s="21">
        <v>116399</v>
      </c>
      <c r="D29" s="21">
        <v>578938</v>
      </c>
      <c r="E29" s="21">
        <v>584264</v>
      </c>
      <c r="F29" s="10">
        <f t="shared" si="0"/>
        <v>0.91996034117643433</v>
      </c>
      <c r="G29" s="1"/>
      <c r="H29" s="1"/>
      <c r="I29" s="1"/>
    </row>
    <row r="30" spans="1:9" x14ac:dyDescent="0.25">
      <c r="A30" s="11" t="s">
        <v>64</v>
      </c>
      <c r="B30" s="22">
        <v>183301</v>
      </c>
      <c r="C30" s="22">
        <v>208249</v>
      </c>
      <c r="D30" s="22">
        <v>900309</v>
      </c>
      <c r="E30" s="22">
        <v>804744</v>
      </c>
      <c r="F30" s="13">
        <f t="shared" si="0"/>
        <v>-10.614688956791497</v>
      </c>
      <c r="G30" s="1"/>
      <c r="H30" s="1"/>
      <c r="I30" s="1"/>
    </row>
    <row r="31" spans="1:9" x14ac:dyDescent="0.25">
      <c r="A31" s="8" t="s">
        <v>65</v>
      </c>
      <c r="B31" s="21">
        <v>172739</v>
      </c>
      <c r="C31" s="21">
        <v>117501</v>
      </c>
      <c r="D31" s="21">
        <v>697237</v>
      </c>
      <c r="E31" s="21">
        <v>708307</v>
      </c>
      <c r="F31" s="10">
        <f t="shared" si="0"/>
        <v>1.5876954321127528</v>
      </c>
      <c r="G31" s="1"/>
      <c r="H31" s="1"/>
      <c r="I31" s="1"/>
    </row>
    <row r="32" spans="1:9" x14ac:dyDescent="0.25">
      <c r="A32" s="11" t="s">
        <v>66</v>
      </c>
      <c r="B32" s="22">
        <v>3487192</v>
      </c>
      <c r="C32" s="22">
        <v>3938910</v>
      </c>
      <c r="D32" s="22">
        <v>16711859</v>
      </c>
      <c r="E32" s="22">
        <v>18483552</v>
      </c>
      <c r="F32" s="13">
        <f t="shared" si="0"/>
        <v>10.601411847718438</v>
      </c>
      <c r="G32" s="1"/>
      <c r="H32" s="1"/>
      <c r="I32" s="1"/>
    </row>
    <row r="33" spans="1:9" x14ac:dyDescent="0.25">
      <c r="A33" s="8" t="s">
        <v>67</v>
      </c>
      <c r="B33" s="21">
        <v>452495</v>
      </c>
      <c r="C33" s="21">
        <v>421581</v>
      </c>
      <c r="D33" s="21">
        <v>1776725</v>
      </c>
      <c r="E33" s="21">
        <v>1794767</v>
      </c>
      <c r="F33" s="10">
        <f t="shared" si="0"/>
        <v>1.0154638449957076</v>
      </c>
      <c r="G33" s="1"/>
      <c r="H33" s="1"/>
      <c r="I33" s="1"/>
    </row>
    <row r="34" spans="1:9" x14ac:dyDescent="0.25">
      <c r="A34" s="11" t="s">
        <v>68</v>
      </c>
      <c r="B34" s="22">
        <v>20787</v>
      </c>
      <c r="C34" s="22">
        <v>21505</v>
      </c>
      <c r="D34" s="22">
        <v>90288</v>
      </c>
      <c r="E34" s="22">
        <v>87289</v>
      </c>
      <c r="F34" s="13">
        <f t="shared" si="0"/>
        <v>-3.3215931242247052</v>
      </c>
      <c r="G34" s="1"/>
      <c r="H34" s="1"/>
      <c r="I34" s="1"/>
    </row>
    <row r="35" spans="1:9" x14ac:dyDescent="0.25">
      <c r="A35" s="14" t="s">
        <v>69</v>
      </c>
      <c r="B35" s="15">
        <f>SUM(B7:B34)</f>
        <v>17260805</v>
      </c>
      <c r="C35" s="15">
        <f t="shared" ref="C35:E35" si="1">SUM(C7:C34)</f>
        <v>18061379</v>
      </c>
      <c r="D35" s="15">
        <f t="shared" si="1"/>
        <v>81830785</v>
      </c>
      <c r="E35" s="15">
        <f t="shared" si="1"/>
        <v>85372536</v>
      </c>
      <c r="F35" s="16">
        <f t="shared" si="0"/>
        <v>4.3281400758895359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639838</v>
      </c>
      <c r="C38" s="41">
        <f>D7</f>
        <v>489538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20909094</v>
      </c>
      <c r="G38" s="42">
        <f>LOOKUP(E38,$A$38:$A$65,$C$38:$C$65)</f>
        <v>19296244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696031</v>
      </c>
      <c r="C39" s="41">
        <f t="shared" ref="C39:C65" si="5">D8</f>
        <v>849061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18483552</v>
      </c>
      <c r="G39" s="42">
        <f t="shared" ref="G39:G65" si="8">LOOKUP(E39,$A$38:$A$65,$C$38:$C$65)</f>
        <v>16711859</v>
      </c>
    </row>
    <row r="40" spans="1:9" x14ac:dyDescent="0.25">
      <c r="A40" s="42" t="str">
        <f t="shared" si="3"/>
        <v>ALMERIA</v>
      </c>
      <c r="B40" s="41">
        <f t="shared" si="4"/>
        <v>264942</v>
      </c>
      <c r="C40" s="41">
        <f t="shared" si="5"/>
        <v>268097</v>
      </c>
      <c r="D40" s="41">
        <f t="shared" si="6"/>
        <v>25</v>
      </c>
      <c r="E40" s="42" t="str">
        <f t="shared" si="2"/>
        <v>BARCELONA</v>
      </c>
      <c r="F40" s="42">
        <f t="shared" si="7"/>
        <v>15139714</v>
      </c>
      <c r="G40" s="42">
        <f t="shared" si="8"/>
        <v>14390065</v>
      </c>
    </row>
    <row r="41" spans="1:9" x14ac:dyDescent="0.25">
      <c r="A41" s="42" t="str">
        <f t="shared" si="3"/>
        <v>AVILES</v>
      </c>
      <c r="B41" s="41">
        <f t="shared" si="4"/>
        <v>518803</v>
      </c>
      <c r="C41" s="41">
        <f t="shared" si="5"/>
        <v>634899</v>
      </c>
      <c r="D41" s="41">
        <f t="shared" si="6"/>
        <v>18</v>
      </c>
      <c r="E41" s="42" t="str">
        <f t="shared" si="2"/>
        <v>LAS PALMAS</v>
      </c>
      <c r="F41" s="42">
        <f t="shared" si="7"/>
        <v>7270138</v>
      </c>
      <c r="G41" s="42">
        <f t="shared" si="8"/>
        <v>7044316</v>
      </c>
    </row>
    <row r="42" spans="1:9" x14ac:dyDescent="0.25">
      <c r="A42" s="42" t="str">
        <f t="shared" si="3"/>
        <v>BAHIA DE ALGECIRAS</v>
      </c>
      <c r="B42" s="41">
        <f t="shared" si="4"/>
        <v>20909094</v>
      </c>
      <c r="C42" s="41">
        <f t="shared" si="5"/>
        <v>19296244</v>
      </c>
      <c r="D42" s="41">
        <f t="shared" si="6"/>
        <v>1</v>
      </c>
      <c r="E42" s="42" t="str">
        <f t="shared" si="2"/>
        <v>BALEARES</v>
      </c>
      <c r="F42" s="42">
        <f t="shared" si="7"/>
        <v>3946030</v>
      </c>
      <c r="G42" s="42">
        <f t="shared" si="8"/>
        <v>4189477</v>
      </c>
    </row>
    <row r="43" spans="1:9" x14ac:dyDescent="0.25">
      <c r="A43" s="42" t="str">
        <f t="shared" si="3"/>
        <v>BAHIA DE CADIZ</v>
      </c>
      <c r="B43" s="41">
        <f t="shared" si="4"/>
        <v>1175001</v>
      </c>
      <c r="C43" s="41">
        <f t="shared" si="5"/>
        <v>1035854</v>
      </c>
      <c r="D43" s="41">
        <f t="shared" si="6"/>
        <v>10</v>
      </c>
      <c r="E43" s="42" t="str">
        <f t="shared" si="2"/>
        <v>BILBAO</v>
      </c>
      <c r="F43" s="42">
        <f t="shared" si="7"/>
        <v>3916326</v>
      </c>
      <c r="G43" s="42">
        <f t="shared" si="8"/>
        <v>3868229</v>
      </c>
    </row>
    <row r="44" spans="1:9" x14ac:dyDescent="0.25">
      <c r="A44" s="42" t="str">
        <f t="shared" si="3"/>
        <v>BALEARES</v>
      </c>
      <c r="B44" s="41">
        <f t="shared" si="4"/>
        <v>3946030</v>
      </c>
      <c r="C44" s="41">
        <f t="shared" si="5"/>
        <v>4189477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2788794</v>
      </c>
      <c r="G44" s="42">
        <f t="shared" si="8"/>
        <v>3195924</v>
      </c>
    </row>
    <row r="45" spans="1:9" x14ac:dyDescent="0.25">
      <c r="A45" s="42" t="str">
        <f t="shared" si="3"/>
        <v>BARCELONA</v>
      </c>
      <c r="B45" s="41">
        <f t="shared" si="4"/>
        <v>15139714</v>
      </c>
      <c r="C45" s="41">
        <f t="shared" si="5"/>
        <v>14390065</v>
      </c>
      <c r="D45" s="41">
        <f t="shared" si="6"/>
        <v>3</v>
      </c>
      <c r="E45" s="42" t="str">
        <f t="shared" si="2"/>
        <v>VIGO</v>
      </c>
      <c r="F45" s="42">
        <f t="shared" si="7"/>
        <v>1794767</v>
      </c>
      <c r="G45" s="42">
        <f t="shared" si="8"/>
        <v>1776725</v>
      </c>
    </row>
    <row r="46" spans="1:9" x14ac:dyDescent="0.25">
      <c r="A46" s="42" t="str">
        <f t="shared" si="3"/>
        <v>BILBAO</v>
      </c>
      <c r="B46" s="41">
        <f t="shared" si="4"/>
        <v>3916326</v>
      </c>
      <c r="C46" s="41">
        <f t="shared" si="5"/>
        <v>3868229</v>
      </c>
      <c r="D46" s="41">
        <f t="shared" si="6"/>
        <v>6</v>
      </c>
      <c r="E46" s="42" t="str">
        <f t="shared" si="2"/>
        <v>MALAGA</v>
      </c>
      <c r="F46" s="42">
        <f t="shared" si="7"/>
        <v>1474110</v>
      </c>
      <c r="G46" s="42">
        <f t="shared" si="8"/>
        <v>1755378</v>
      </c>
    </row>
    <row r="47" spans="1:9" x14ac:dyDescent="0.25">
      <c r="A47" s="42" t="str">
        <f t="shared" si="3"/>
        <v>CARTAGENA</v>
      </c>
      <c r="B47" s="41">
        <f t="shared" si="4"/>
        <v>375681</v>
      </c>
      <c r="C47" s="41">
        <f t="shared" si="5"/>
        <v>375823</v>
      </c>
      <c r="D47" s="41">
        <f t="shared" si="6"/>
        <v>20</v>
      </c>
      <c r="E47" s="42" t="str">
        <f t="shared" si="2"/>
        <v>BAHIA DE CADIZ</v>
      </c>
      <c r="F47" s="42">
        <f t="shared" si="7"/>
        <v>1175001</v>
      </c>
      <c r="G47" s="42">
        <f t="shared" si="8"/>
        <v>1035854</v>
      </c>
    </row>
    <row r="48" spans="1:9" x14ac:dyDescent="0.25">
      <c r="A48" s="42" t="str">
        <f t="shared" si="3"/>
        <v>CASTELLON</v>
      </c>
      <c r="B48" s="41">
        <f t="shared" si="4"/>
        <v>775495</v>
      </c>
      <c r="C48" s="41">
        <f t="shared" si="5"/>
        <v>734496</v>
      </c>
      <c r="D48" s="41">
        <f t="shared" si="6"/>
        <v>13</v>
      </c>
      <c r="E48" s="42" t="str">
        <f t="shared" si="2"/>
        <v>PASAIA</v>
      </c>
      <c r="F48" s="42">
        <f t="shared" si="7"/>
        <v>997249</v>
      </c>
      <c r="G48" s="42">
        <f t="shared" si="8"/>
        <v>952598</v>
      </c>
    </row>
    <row r="49" spans="1:7" x14ac:dyDescent="0.25">
      <c r="A49" s="42" t="str">
        <f t="shared" si="3"/>
        <v>CEUTA</v>
      </c>
      <c r="B49" s="41">
        <f t="shared" si="4"/>
        <v>401884</v>
      </c>
      <c r="C49" s="41">
        <f t="shared" si="5"/>
        <v>392396</v>
      </c>
      <c r="D49" s="41">
        <f t="shared" si="6"/>
        <v>19</v>
      </c>
      <c r="E49" s="42" t="str">
        <f t="shared" si="2"/>
        <v>SEVILLA</v>
      </c>
      <c r="F49" s="42">
        <f t="shared" si="7"/>
        <v>804744</v>
      </c>
      <c r="G49" s="42">
        <f t="shared" si="8"/>
        <v>900309</v>
      </c>
    </row>
    <row r="50" spans="1:7" x14ac:dyDescent="0.25">
      <c r="A50" s="42" t="str">
        <f t="shared" si="3"/>
        <v>FERROL-SAN CIBRAO</v>
      </c>
      <c r="B50" s="41">
        <f t="shared" si="4"/>
        <v>370325</v>
      </c>
      <c r="C50" s="41">
        <f t="shared" si="5"/>
        <v>305404</v>
      </c>
      <c r="D50" s="41">
        <f t="shared" si="6"/>
        <v>21</v>
      </c>
      <c r="E50" s="42" t="str">
        <f t="shared" si="2"/>
        <v>CASTELLON</v>
      </c>
      <c r="F50" s="42">
        <f t="shared" si="7"/>
        <v>775495</v>
      </c>
      <c r="G50" s="42">
        <f t="shared" si="8"/>
        <v>734496</v>
      </c>
    </row>
    <row r="51" spans="1:7" x14ac:dyDescent="0.25">
      <c r="A51" s="42" t="str">
        <f t="shared" si="3"/>
        <v>GIJON</v>
      </c>
      <c r="B51" s="41">
        <f t="shared" si="4"/>
        <v>364294</v>
      </c>
      <c r="C51" s="41">
        <f t="shared" si="5"/>
        <v>320205</v>
      </c>
      <c r="D51" s="41">
        <f t="shared" si="6"/>
        <v>22</v>
      </c>
      <c r="E51" s="42" t="str">
        <f t="shared" si="2"/>
        <v>TARRAGONA</v>
      </c>
      <c r="F51" s="42">
        <f t="shared" si="7"/>
        <v>708307</v>
      </c>
      <c r="G51" s="42">
        <f t="shared" si="8"/>
        <v>697237</v>
      </c>
    </row>
    <row r="52" spans="1:7" x14ac:dyDescent="0.25">
      <c r="A52" s="42" t="str">
        <f t="shared" si="3"/>
        <v>HUELVA</v>
      </c>
      <c r="B52" s="41">
        <f t="shared" si="4"/>
        <v>178097</v>
      </c>
      <c r="C52" s="41">
        <f t="shared" si="5"/>
        <v>232736</v>
      </c>
      <c r="D52" s="41">
        <f t="shared" si="6"/>
        <v>26</v>
      </c>
      <c r="E52" s="42" t="str">
        <f t="shared" si="2"/>
        <v>ALICANTE</v>
      </c>
      <c r="F52" s="42">
        <f t="shared" si="7"/>
        <v>696031</v>
      </c>
      <c r="G52" s="42">
        <f t="shared" si="8"/>
        <v>849061</v>
      </c>
    </row>
    <row r="53" spans="1:7" x14ac:dyDescent="0.25">
      <c r="A53" s="42" t="str">
        <f t="shared" si="3"/>
        <v>LAS PALMAS</v>
      </c>
      <c r="B53" s="41">
        <f t="shared" si="4"/>
        <v>7270138</v>
      </c>
      <c r="C53" s="41">
        <f t="shared" si="5"/>
        <v>7044316</v>
      </c>
      <c r="D53" s="41">
        <f t="shared" si="6"/>
        <v>4</v>
      </c>
      <c r="E53" s="42" t="str">
        <f t="shared" si="2"/>
        <v>A CORUÑA</v>
      </c>
      <c r="F53" s="42">
        <f t="shared" si="7"/>
        <v>639838</v>
      </c>
      <c r="G53" s="42">
        <f t="shared" si="8"/>
        <v>489538</v>
      </c>
    </row>
    <row r="54" spans="1:7" x14ac:dyDescent="0.25">
      <c r="A54" s="42" t="str">
        <f t="shared" si="3"/>
        <v>MALAGA</v>
      </c>
      <c r="B54" s="41">
        <f t="shared" si="4"/>
        <v>1474110</v>
      </c>
      <c r="C54" s="41">
        <f t="shared" si="5"/>
        <v>1755378</v>
      </c>
      <c r="D54" s="41">
        <f t="shared" si="6"/>
        <v>9</v>
      </c>
      <c r="E54" s="42" t="str">
        <f t="shared" si="2"/>
        <v>SANTANDER</v>
      </c>
      <c r="F54" s="42">
        <f t="shared" si="7"/>
        <v>584264</v>
      </c>
      <c r="G54" s="42">
        <f t="shared" si="8"/>
        <v>578938</v>
      </c>
    </row>
    <row r="55" spans="1:7" x14ac:dyDescent="0.25">
      <c r="A55" s="42" t="str">
        <f t="shared" si="3"/>
        <v>MARIN Y RIA DE PONTEVEDRA</v>
      </c>
      <c r="B55" s="41">
        <f t="shared" si="4"/>
        <v>346826</v>
      </c>
      <c r="C55" s="41">
        <f t="shared" si="5"/>
        <v>382491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518803</v>
      </c>
      <c r="G55" s="42">
        <f t="shared" si="8"/>
        <v>634899</v>
      </c>
    </row>
    <row r="56" spans="1:7" x14ac:dyDescent="0.25">
      <c r="A56" s="42" t="str">
        <f t="shared" si="3"/>
        <v>MELILLA</v>
      </c>
      <c r="B56" s="41">
        <f t="shared" si="4"/>
        <v>268804</v>
      </c>
      <c r="C56" s="41">
        <f t="shared" si="5"/>
        <v>278634</v>
      </c>
      <c r="D56" s="41">
        <f t="shared" si="6"/>
        <v>24</v>
      </c>
      <c r="E56" s="42" t="str">
        <f t="shared" si="2"/>
        <v>CEUTA</v>
      </c>
      <c r="F56" s="42">
        <f t="shared" si="9"/>
        <v>401884</v>
      </c>
      <c r="G56" s="42">
        <f t="shared" si="8"/>
        <v>392396</v>
      </c>
    </row>
    <row r="57" spans="1:7" x14ac:dyDescent="0.25">
      <c r="A57" s="42" t="str">
        <f t="shared" si="3"/>
        <v>MOTRIL</v>
      </c>
      <c r="B57" s="41">
        <f t="shared" si="4"/>
        <v>92137</v>
      </c>
      <c r="C57" s="41">
        <f t="shared" si="5"/>
        <v>83564</v>
      </c>
      <c r="D57" s="41">
        <f t="shared" si="6"/>
        <v>27</v>
      </c>
      <c r="E57" s="42" t="str">
        <f t="shared" si="2"/>
        <v>CARTAGENA</v>
      </c>
      <c r="F57" s="42">
        <f t="shared" si="9"/>
        <v>375681</v>
      </c>
      <c r="G57" s="42">
        <f t="shared" si="8"/>
        <v>375823</v>
      </c>
    </row>
    <row r="58" spans="1:7" x14ac:dyDescent="0.25">
      <c r="A58" s="42" t="str">
        <f t="shared" si="3"/>
        <v>PASAIA</v>
      </c>
      <c r="B58" s="41">
        <f t="shared" si="4"/>
        <v>997249</v>
      </c>
      <c r="C58" s="41">
        <f t="shared" si="5"/>
        <v>952598</v>
      </c>
      <c r="D58" s="41">
        <f t="shared" si="6"/>
        <v>11</v>
      </c>
      <c r="E58" s="42" t="str">
        <f t="shared" si="2"/>
        <v>FERROL-SAN CIBRAO</v>
      </c>
      <c r="F58" s="42">
        <f t="shared" si="9"/>
        <v>370325</v>
      </c>
      <c r="G58" s="42">
        <f t="shared" si="8"/>
        <v>305404</v>
      </c>
    </row>
    <row r="59" spans="1:7" x14ac:dyDescent="0.25">
      <c r="A59" s="42" t="str">
        <f t="shared" si="3"/>
        <v>SANTA CRUZ DE TENERIFE</v>
      </c>
      <c r="B59" s="41">
        <f t="shared" si="4"/>
        <v>2788794</v>
      </c>
      <c r="C59" s="41">
        <f t="shared" si="5"/>
        <v>3195924</v>
      </c>
      <c r="D59" s="41">
        <f t="shared" si="6"/>
        <v>7</v>
      </c>
      <c r="E59" s="42" t="str">
        <f t="shared" si="2"/>
        <v>GIJON</v>
      </c>
      <c r="F59" s="42">
        <f t="shared" si="9"/>
        <v>364294</v>
      </c>
      <c r="G59" s="42">
        <f t="shared" si="8"/>
        <v>320205</v>
      </c>
    </row>
    <row r="60" spans="1:7" x14ac:dyDescent="0.25">
      <c r="A60" s="42" t="str">
        <f t="shared" si="3"/>
        <v>SANTANDER</v>
      </c>
      <c r="B60" s="41">
        <f t="shared" si="4"/>
        <v>584264</v>
      </c>
      <c r="C60" s="41">
        <f t="shared" si="5"/>
        <v>578938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346826</v>
      </c>
      <c r="G60" s="42">
        <f t="shared" si="8"/>
        <v>382491</v>
      </c>
    </row>
    <row r="61" spans="1:7" x14ac:dyDescent="0.25">
      <c r="A61" s="42" t="str">
        <f t="shared" si="3"/>
        <v>SEVILLA</v>
      </c>
      <c r="B61" s="41">
        <f t="shared" si="4"/>
        <v>804744</v>
      </c>
      <c r="C61" s="41">
        <f t="shared" si="5"/>
        <v>900309</v>
      </c>
      <c r="D61" s="41">
        <f t="shared" si="6"/>
        <v>12</v>
      </c>
      <c r="E61" s="42" t="str">
        <f t="shared" si="2"/>
        <v>MELILLA</v>
      </c>
      <c r="F61" s="42">
        <f t="shared" si="9"/>
        <v>268804</v>
      </c>
      <c r="G61" s="42">
        <f t="shared" si="8"/>
        <v>278634</v>
      </c>
    </row>
    <row r="62" spans="1:7" x14ac:dyDescent="0.25">
      <c r="A62" s="42" t="str">
        <f t="shared" si="3"/>
        <v>TARRAGONA</v>
      </c>
      <c r="B62" s="41">
        <f t="shared" si="4"/>
        <v>708307</v>
      </c>
      <c r="C62" s="41">
        <f t="shared" si="5"/>
        <v>697237</v>
      </c>
      <c r="D62" s="41">
        <f t="shared" si="6"/>
        <v>14</v>
      </c>
      <c r="E62" s="42" t="str">
        <f t="shared" si="2"/>
        <v>ALMERIA</v>
      </c>
      <c r="F62" s="42">
        <f t="shared" si="9"/>
        <v>264942</v>
      </c>
      <c r="G62" s="42">
        <f t="shared" si="8"/>
        <v>268097</v>
      </c>
    </row>
    <row r="63" spans="1:7" x14ac:dyDescent="0.25">
      <c r="A63" s="42" t="str">
        <f t="shared" si="3"/>
        <v>VALENCIA</v>
      </c>
      <c r="B63" s="41">
        <f t="shared" si="4"/>
        <v>18483552</v>
      </c>
      <c r="C63" s="41">
        <f t="shared" si="5"/>
        <v>16711859</v>
      </c>
      <c r="D63" s="41">
        <f t="shared" si="6"/>
        <v>2</v>
      </c>
      <c r="E63" s="42" t="str">
        <f t="shared" si="2"/>
        <v>HUELVA</v>
      </c>
      <c r="F63" s="42">
        <f t="shared" si="9"/>
        <v>178097</v>
      </c>
      <c r="G63" s="42">
        <f t="shared" si="8"/>
        <v>232736</v>
      </c>
    </row>
    <row r="64" spans="1:7" x14ac:dyDescent="0.25">
      <c r="A64" s="42" t="str">
        <f t="shared" si="3"/>
        <v>VIGO</v>
      </c>
      <c r="B64" s="41">
        <f t="shared" si="4"/>
        <v>1794767</v>
      </c>
      <c r="C64" s="41">
        <f t="shared" si="5"/>
        <v>1776725</v>
      </c>
      <c r="D64" s="41">
        <f t="shared" si="6"/>
        <v>8</v>
      </c>
      <c r="E64" s="42" t="str">
        <f t="shared" si="2"/>
        <v>MOTRIL</v>
      </c>
      <c r="F64" s="42">
        <f t="shared" si="9"/>
        <v>92137</v>
      </c>
      <c r="G64" s="42">
        <f t="shared" si="8"/>
        <v>83564</v>
      </c>
    </row>
    <row r="65" spans="1:7" x14ac:dyDescent="0.25">
      <c r="A65" s="42" t="str">
        <f t="shared" si="3"/>
        <v>VILAGARCIA</v>
      </c>
      <c r="B65" s="41">
        <f t="shared" si="4"/>
        <v>87289</v>
      </c>
      <c r="C65" s="41">
        <f t="shared" si="5"/>
        <v>90288</v>
      </c>
      <c r="D65" s="41">
        <f t="shared" si="6"/>
        <v>28</v>
      </c>
      <c r="E65" s="42" t="str">
        <f t="shared" si="2"/>
        <v>VILAGARCIA</v>
      </c>
      <c r="F65" s="42">
        <f t="shared" si="9"/>
        <v>87289</v>
      </c>
      <c r="G65" s="42">
        <f t="shared" si="8"/>
        <v>90288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2921</v>
      </c>
      <c r="C7" s="23">
        <v>3187</v>
      </c>
      <c r="D7" s="23">
        <v>13400</v>
      </c>
      <c r="E7" s="23">
        <v>12924</v>
      </c>
      <c r="F7" s="10">
        <f>((E7*100)/D7)-100</f>
        <v>-3.5522388059701484</v>
      </c>
      <c r="G7" s="1"/>
      <c r="H7" s="1"/>
      <c r="I7" s="1"/>
    </row>
    <row r="8" spans="1:12" x14ac:dyDescent="0.25">
      <c r="A8" s="11" t="s">
        <v>42</v>
      </c>
      <c r="B8" s="24">
        <v>119</v>
      </c>
      <c r="C8" s="24">
        <v>64</v>
      </c>
      <c r="D8" s="24">
        <v>527</v>
      </c>
      <c r="E8" s="24">
        <v>307</v>
      </c>
      <c r="F8" s="13">
        <f t="shared" ref="F8:F35" si="0">((E8*100)/D8)-100</f>
        <v>-41.745730550284627</v>
      </c>
      <c r="G8" s="1"/>
      <c r="H8" s="1"/>
      <c r="I8" s="1"/>
    </row>
    <row r="9" spans="1:12" x14ac:dyDescent="0.25">
      <c r="A9" s="8" t="s">
        <v>43</v>
      </c>
      <c r="B9" s="23">
        <v>530</v>
      </c>
      <c r="C9" s="23">
        <v>0</v>
      </c>
      <c r="D9" s="23">
        <v>1452</v>
      </c>
      <c r="E9" s="23">
        <v>1139</v>
      </c>
      <c r="F9" s="10">
        <f t="shared" si="0"/>
        <v>-21.556473829201096</v>
      </c>
      <c r="G9" s="1"/>
      <c r="H9" s="1"/>
      <c r="I9" s="1"/>
    </row>
    <row r="10" spans="1:12" x14ac:dyDescent="0.25">
      <c r="A10" s="11" t="s">
        <v>44</v>
      </c>
      <c r="B10" s="24">
        <v>256</v>
      </c>
      <c r="C10" s="24">
        <v>390</v>
      </c>
      <c r="D10" s="24">
        <v>4843</v>
      </c>
      <c r="E10" s="24">
        <v>6542</v>
      </c>
      <c r="F10" s="13">
        <f t="shared" si="0"/>
        <v>35.08156101589924</v>
      </c>
      <c r="G10" s="1"/>
      <c r="H10" s="1"/>
      <c r="I10" s="1"/>
    </row>
    <row r="11" spans="1:12" x14ac:dyDescent="0.25">
      <c r="A11" s="8" t="s">
        <v>45</v>
      </c>
      <c r="B11" s="23">
        <v>230</v>
      </c>
      <c r="C11" s="23">
        <v>402</v>
      </c>
      <c r="D11" s="23">
        <v>527</v>
      </c>
      <c r="E11" s="23">
        <v>731</v>
      </c>
      <c r="F11" s="10">
        <f t="shared" si="0"/>
        <v>38.709677419354847</v>
      </c>
      <c r="G11" s="1"/>
      <c r="H11" s="1"/>
      <c r="I11" s="1"/>
    </row>
    <row r="12" spans="1:12" x14ac:dyDescent="0.25">
      <c r="A12" s="11" t="s">
        <v>46</v>
      </c>
      <c r="B12" s="24">
        <v>1744</v>
      </c>
      <c r="C12" s="24">
        <v>1396</v>
      </c>
      <c r="D12" s="24">
        <v>8642</v>
      </c>
      <c r="E12" s="24">
        <v>6790</v>
      </c>
      <c r="F12" s="13">
        <f t="shared" si="0"/>
        <v>-21.430224485072898</v>
      </c>
      <c r="G12" s="1"/>
      <c r="H12" s="1"/>
      <c r="I12" s="1"/>
    </row>
    <row r="13" spans="1:12" x14ac:dyDescent="0.25">
      <c r="A13" s="8" t="s">
        <v>47</v>
      </c>
      <c r="B13" s="23">
        <v>260</v>
      </c>
      <c r="C13" s="23">
        <v>223</v>
      </c>
      <c r="D13" s="23">
        <v>1187</v>
      </c>
      <c r="E13" s="23">
        <v>972</v>
      </c>
      <c r="F13" s="10">
        <f t="shared" si="0"/>
        <v>-18.112889637742214</v>
      </c>
      <c r="G13" s="1"/>
      <c r="H13" s="1"/>
      <c r="I13" s="1"/>
    </row>
    <row r="14" spans="1:12" x14ac:dyDescent="0.25">
      <c r="A14" s="11" t="s">
        <v>48</v>
      </c>
      <c r="B14" s="24">
        <v>392</v>
      </c>
      <c r="C14" s="24">
        <v>0</v>
      </c>
      <c r="D14" s="24">
        <v>1537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73</v>
      </c>
      <c r="C16" s="24">
        <v>69</v>
      </c>
      <c r="D16" s="24">
        <v>510</v>
      </c>
      <c r="E16" s="24">
        <v>539</v>
      </c>
      <c r="F16" s="13">
        <f t="shared" si="0"/>
        <v>5.6862745098039227</v>
      </c>
      <c r="G16" s="1"/>
      <c r="H16" s="1"/>
      <c r="I16" s="1"/>
    </row>
    <row r="17" spans="1:9" x14ac:dyDescent="0.25">
      <c r="A17" s="8" t="s">
        <v>51</v>
      </c>
      <c r="B17" s="23">
        <v>680</v>
      </c>
      <c r="C17" s="23">
        <v>672</v>
      </c>
      <c r="D17" s="23">
        <v>2897</v>
      </c>
      <c r="E17" s="23">
        <v>1954</v>
      </c>
      <c r="F17" s="10">
        <f t="shared" si="0"/>
        <v>-32.550914739385576</v>
      </c>
      <c r="G17" s="1"/>
      <c r="H17" s="1"/>
      <c r="I17" s="1"/>
    </row>
    <row r="18" spans="1:9" x14ac:dyDescent="0.25">
      <c r="A18" s="11" t="s">
        <v>52</v>
      </c>
      <c r="B18" s="24">
        <v>1</v>
      </c>
      <c r="C18" s="24">
        <v>0</v>
      </c>
      <c r="D18" s="24">
        <v>22</v>
      </c>
      <c r="E18" s="24">
        <v>21</v>
      </c>
      <c r="F18" s="13">
        <f t="shared" si="0"/>
        <v>-4.5454545454545467</v>
      </c>
      <c r="G18" s="1"/>
      <c r="H18" s="1"/>
      <c r="I18" s="1"/>
    </row>
    <row r="19" spans="1:9" x14ac:dyDescent="0.25">
      <c r="A19" s="8" t="s">
        <v>53</v>
      </c>
      <c r="B19" s="23">
        <v>2</v>
      </c>
      <c r="C19" s="23">
        <v>0</v>
      </c>
      <c r="D19" s="23">
        <v>50</v>
      </c>
      <c r="E19" s="23">
        <v>23</v>
      </c>
      <c r="F19" s="10">
        <f t="shared" si="0"/>
        <v>-54</v>
      </c>
      <c r="G19" s="1"/>
      <c r="H19" s="1"/>
      <c r="I19" s="1"/>
    </row>
    <row r="20" spans="1:9" x14ac:dyDescent="0.25">
      <c r="A20" s="11" t="s">
        <v>54</v>
      </c>
      <c r="B20" s="24">
        <v>254</v>
      </c>
      <c r="C20" s="24">
        <v>349</v>
      </c>
      <c r="D20" s="24">
        <v>3697</v>
      </c>
      <c r="E20" s="24">
        <v>3892</v>
      </c>
      <c r="F20" s="13">
        <f t="shared" si="0"/>
        <v>5.2745469299431988</v>
      </c>
      <c r="G20" s="1"/>
      <c r="H20" s="1"/>
      <c r="I20" s="1"/>
    </row>
    <row r="21" spans="1:9" x14ac:dyDescent="0.25">
      <c r="A21" s="8" t="s">
        <v>55</v>
      </c>
      <c r="B21" s="23">
        <v>445</v>
      </c>
      <c r="C21" s="23">
        <v>184</v>
      </c>
      <c r="D21" s="23">
        <v>1958</v>
      </c>
      <c r="E21" s="23">
        <v>981</v>
      </c>
      <c r="F21" s="10">
        <f t="shared" si="0"/>
        <v>-49.897854954034727</v>
      </c>
      <c r="G21" s="1"/>
      <c r="H21" s="1"/>
      <c r="I21" s="1"/>
    </row>
    <row r="22" spans="1:9" x14ac:dyDescent="0.25">
      <c r="A22" s="11" t="s">
        <v>56</v>
      </c>
      <c r="B22" s="24">
        <v>362</v>
      </c>
      <c r="C22" s="24">
        <v>229</v>
      </c>
      <c r="D22" s="24">
        <v>1692</v>
      </c>
      <c r="E22" s="24">
        <v>843</v>
      </c>
      <c r="F22" s="13">
        <f t="shared" si="0"/>
        <v>-50.177304964539005</v>
      </c>
      <c r="G22" s="1"/>
      <c r="H22" s="1"/>
      <c r="I22" s="1"/>
    </row>
    <row r="23" spans="1:9" x14ac:dyDescent="0.25">
      <c r="A23" s="8" t="s">
        <v>57</v>
      </c>
      <c r="B23" s="23">
        <v>58</v>
      </c>
      <c r="C23" s="23">
        <v>34</v>
      </c>
      <c r="D23" s="23">
        <v>552</v>
      </c>
      <c r="E23" s="23">
        <v>370</v>
      </c>
      <c r="F23" s="10">
        <f t="shared" si="0"/>
        <v>-32.971014492753625</v>
      </c>
      <c r="G23" s="1"/>
      <c r="H23" s="1"/>
      <c r="I23" s="1"/>
    </row>
    <row r="24" spans="1:9" x14ac:dyDescent="0.25">
      <c r="A24" s="11" t="s">
        <v>58</v>
      </c>
      <c r="B24" s="24">
        <v>373</v>
      </c>
      <c r="C24" s="24">
        <v>319</v>
      </c>
      <c r="D24" s="24">
        <v>1695</v>
      </c>
      <c r="E24" s="24">
        <v>1533</v>
      </c>
      <c r="F24" s="13">
        <f t="shared" si="0"/>
        <v>-9.5575221238938042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282</v>
      </c>
      <c r="C26" s="24">
        <v>232</v>
      </c>
      <c r="D26" s="24">
        <v>865</v>
      </c>
      <c r="E26" s="24">
        <v>793</v>
      </c>
      <c r="F26" s="13">
        <f t="shared" si="0"/>
        <v>-8.3236994219653155</v>
      </c>
      <c r="G26" s="1"/>
      <c r="H26" s="1"/>
      <c r="I26" s="1"/>
    </row>
    <row r="27" spans="1:9" x14ac:dyDescent="0.25">
      <c r="A27" s="8" t="s">
        <v>61</v>
      </c>
      <c r="B27" s="23">
        <v>1105</v>
      </c>
      <c r="C27" s="23">
        <v>792</v>
      </c>
      <c r="D27" s="23">
        <v>4564</v>
      </c>
      <c r="E27" s="23">
        <v>5104</v>
      </c>
      <c r="F27" s="10">
        <f t="shared" si="0"/>
        <v>11.831726555652935</v>
      </c>
      <c r="G27" s="1"/>
      <c r="H27" s="1"/>
      <c r="I27" s="1"/>
    </row>
    <row r="28" spans="1:9" x14ac:dyDescent="0.25">
      <c r="A28" s="11" t="s">
        <v>62</v>
      </c>
      <c r="B28" s="24">
        <v>452</v>
      </c>
      <c r="C28" s="24">
        <v>463</v>
      </c>
      <c r="D28" s="24">
        <v>1578</v>
      </c>
      <c r="E28" s="24">
        <v>1793</v>
      </c>
      <c r="F28" s="13">
        <f t="shared" si="0"/>
        <v>13.624841571609636</v>
      </c>
      <c r="G28" s="1"/>
      <c r="H28" s="1"/>
      <c r="I28" s="1"/>
    </row>
    <row r="29" spans="1:9" x14ac:dyDescent="0.25">
      <c r="A29" s="8" t="s">
        <v>63</v>
      </c>
      <c r="B29" s="23">
        <v>413</v>
      </c>
      <c r="C29" s="23">
        <v>156</v>
      </c>
      <c r="D29" s="23">
        <v>4911</v>
      </c>
      <c r="E29" s="23">
        <v>4969</v>
      </c>
      <c r="F29" s="10">
        <f t="shared" si="0"/>
        <v>1.1810221950722877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319</v>
      </c>
      <c r="C31" s="23">
        <v>3304</v>
      </c>
      <c r="D31" s="23">
        <v>1666</v>
      </c>
      <c r="E31" s="23">
        <v>4194</v>
      </c>
      <c r="F31" s="10">
        <f t="shared" si="0"/>
        <v>151.74069627851139</v>
      </c>
      <c r="G31" s="1"/>
      <c r="H31" s="1"/>
      <c r="I31" s="1"/>
    </row>
    <row r="32" spans="1:9" x14ac:dyDescent="0.25">
      <c r="A32" s="11" t="s">
        <v>66</v>
      </c>
      <c r="B32" s="24">
        <v>102</v>
      </c>
      <c r="C32" s="24">
        <v>104</v>
      </c>
      <c r="D32" s="24">
        <v>512</v>
      </c>
      <c r="E32" s="24">
        <v>524</v>
      </c>
      <c r="F32" s="13">
        <f t="shared" si="0"/>
        <v>2.34375</v>
      </c>
      <c r="G32" s="1"/>
      <c r="H32" s="1"/>
      <c r="I32" s="1"/>
    </row>
    <row r="33" spans="1:9" x14ac:dyDescent="0.25">
      <c r="A33" s="8" t="s">
        <v>67</v>
      </c>
      <c r="B33" s="23">
        <v>7495</v>
      </c>
      <c r="C33" s="23">
        <v>7177</v>
      </c>
      <c r="D33" s="23">
        <v>28310</v>
      </c>
      <c r="E33" s="23">
        <v>28872</v>
      </c>
      <c r="F33" s="10">
        <f t="shared" si="0"/>
        <v>1.98516425291416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18868</v>
      </c>
      <c r="C35" s="15">
        <f t="shared" ref="C35:E35" si="1">SUM(C7:C34)</f>
        <v>19746</v>
      </c>
      <c r="D35" s="15">
        <f t="shared" si="1"/>
        <v>87594</v>
      </c>
      <c r="E35" s="15">
        <f t="shared" si="1"/>
        <v>85810</v>
      </c>
      <c r="F35" s="16">
        <f t="shared" si="0"/>
        <v>-2.0366691782542148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12924</v>
      </c>
      <c r="C38" s="41">
        <f>D7</f>
        <v>13400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28872</v>
      </c>
      <c r="G38" s="42">
        <f>LOOKUP(E38,$A$38:$A$65,$C$38:$C$65)</f>
        <v>28310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307</v>
      </c>
      <c r="C39" s="41">
        <f t="shared" ref="C39:C65" si="5">D8</f>
        <v>527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12924</v>
      </c>
      <c r="G39" s="42">
        <f t="shared" ref="G39:G65" si="8">LOOKUP(E39,$A$38:$A$65,$C$38:$C$65)</f>
        <v>13400</v>
      </c>
    </row>
    <row r="40" spans="1:9" x14ac:dyDescent="0.25">
      <c r="A40" s="42" t="str">
        <f t="shared" si="3"/>
        <v>ALMERIA</v>
      </c>
      <c r="B40" s="41">
        <f t="shared" si="4"/>
        <v>1139</v>
      </c>
      <c r="C40" s="41">
        <f t="shared" si="5"/>
        <v>1452</v>
      </c>
      <c r="D40" s="41">
        <f t="shared" si="6"/>
        <v>12</v>
      </c>
      <c r="E40" s="42" t="str">
        <f t="shared" si="2"/>
        <v>BAHIA DE CADIZ</v>
      </c>
      <c r="F40" s="42">
        <f t="shared" si="7"/>
        <v>6790</v>
      </c>
      <c r="G40" s="42">
        <f t="shared" si="8"/>
        <v>8642</v>
      </c>
    </row>
    <row r="41" spans="1:9" x14ac:dyDescent="0.25">
      <c r="A41" s="42" t="str">
        <f t="shared" si="3"/>
        <v>AVILES</v>
      </c>
      <c r="B41" s="41">
        <f t="shared" si="4"/>
        <v>6542</v>
      </c>
      <c r="C41" s="41">
        <f t="shared" si="5"/>
        <v>4843</v>
      </c>
      <c r="D41" s="41">
        <f t="shared" si="6"/>
        <v>4</v>
      </c>
      <c r="E41" s="42" t="str">
        <f t="shared" si="2"/>
        <v>AVILES</v>
      </c>
      <c r="F41" s="42">
        <f t="shared" si="7"/>
        <v>6542</v>
      </c>
      <c r="G41" s="42">
        <f t="shared" si="8"/>
        <v>4843</v>
      </c>
    </row>
    <row r="42" spans="1:9" x14ac:dyDescent="0.25">
      <c r="A42" s="42" t="str">
        <f t="shared" si="3"/>
        <v>BAHIA DE ALGECIRAS</v>
      </c>
      <c r="B42" s="41">
        <f t="shared" si="4"/>
        <v>731</v>
      </c>
      <c r="C42" s="41">
        <f t="shared" si="5"/>
        <v>527</v>
      </c>
      <c r="D42" s="41">
        <f t="shared" si="6"/>
        <v>17</v>
      </c>
      <c r="E42" s="42" t="str">
        <f t="shared" si="2"/>
        <v>PASAIA</v>
      </c>
      <c r="F42" s="42">
        <f t="shared" si="7"/>
        <v>5104</v>
      </c>
      <c r="G42" s="42">
        <f t="shared" si="8"/>
        <v>4564</v>
      </c>
    </row>
    <row r="43" spans="1:9" x14ac:dyDescent="0.25">
      <c r="A43" s="42" t="str">
        <f t="shared" si="3"/>
        <v>BAHIA DE CADIZ</v>
      </c>
      <c r="B43" s="41">
        <f t="shared" si="4"/>
        <v>6790</v>
      </c>
      <c r="C43" s="41">
        <f t="shared" si="5"/>
        <v>8642</v>
      </c>
      <c r="D43" s="41">
        <f t="shared" si="6"/>
        <v>3</v>
      </c>
      <c r="E43" s="42" t="str">
        <f t="shared" si="2"/>
        <v>SANTANDER</v>
      </c>
      <c r="F43" s="42">
        <f t="shared" si="7"/>
        <v>4969</v>
      </c>
      <c r="G43" s="42">
        <f t="shared" si="8"/>
        <v>4911</v>
      </c>
    </row>
    <row r="44" spans="1:9" x14ac:dyDescent="0.25">
      <c r="A44" s="42" t="str">
        <f t="shared" si="3"/>
        <v>BALEARES</v>
      </c>
      <c r="B44" s="41">
        <f t="shared" si="4"/>
        <v>972</v>
      </c>
      <c r="C44" s="41">
        <f t="shared" si="5"/>
        <v>1187</v>
      </c>
      <c r="D44" s="41">
        <f t="shared" si="6"/>
        <v>14</v>
      </c>
      <c r="E44" s="42" t="str">
        <f t="shared" si="2"/>
        <v>TARRAGONA</v>
      </c>
      <c r="F44" s="42">
        <f t="shared" si="7"/>
        <v>4194</v>
      </c>
      <c r="G44" s="42">
        <f t="shared" si="8"/>
        <v>1666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1537</v>
      </c>
      <c r="D45" s="41">
        <f t="shared" si="6"/>
        <v>28</v>
      </c>
      <c r="E45" s="42" t="str">
        <f t="shared" si="2"/>
        <v>GIJON</v>
      </c>
      <c r="F45" s="42">
        <f t="shared" si="7"/>
        <v>3892</v>
      </c>
      <c r="G45" s="42">
        <f t="shared" si="8"/>
        <v>3697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1954</v>
      </c>
      <c r="G46" s="42">
        <f t="shared" si="8"/>
        <v>2897</v>
      </c>
    </row>
    <row r="47" spans="1:9" x14ac:dyDescent="0.25">
      <c r="A47" s="42" t="str">
        <f t="shared" si="3"/>
        <v>CARTAGENA</v>
      </c>
      <c r="B47" s="41">
        <f t="shared" si="4"/>
        <v>539</v>
      </c>
      <c r="C47" s="41">
        <f t="shared" si="5"/>
        <v>510</v>
      </c>
      <c r="D47" s="41">
        <f t="shared" si="6"/>
        <v>18</v>
      </c>
      <c r="E47" s="42" t="str">
        <f t="shared" si="2"/>
        <v>SANTA CRUZ DE TENERIFE</v>
      </c>
      <c r="F47" s="42">
        <f t="shared" si="7"/>
        <v>1793</v>
      </c>
      <c r="G47" s="42">
        <f t="shared" si="8"/>
        <v>1578</v>
      </c>
    </row>
    <row r="48" spans="1:9" x14ac:dyDescent="0.25">
      <c r="A48" s="42" t="str">
        <f t="shared" si="3"/>
        <v>CASTELLON</v>
      </c>
      <c r="B48" s="41">
        <f t="shared" si="4"/>
        <v>1954</v>
      </c>
      <c r="C48" s="41">
        <f t="shared" si="5"/>
        <v>2897</v>
      </c>
      <c r="D48" s="41">
        <f t="shared" si="6"/>
        <v>9</v>
      </c>
      <c r="E48" s="42" t="str">
        <f t="shared" si="2"/>
        <v>MARIN Y RIA DE PONTEVEDRA</v>
      </c>
      <c r="F48" s="42">
        <f t="shared" si="7"/>
        <v>1533</v>
      </c>
      <c r="G48" s="42">
        <f t="shared" si="8"/>
        <v>1695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22</v>
      </c>
      <c r="D49" s="41">
        <f t="shared" si="6"/>
        <v>23</v>
      </c>
      <c r="E49" s="42" t="str">
        <f t="shared" si="2"/>
        <v>ALMERIA</v>
      </c>
      <c r="F49" s="42">
        <f t="shared" si="7"/>
        <v>1139</v>
      </c>
      <c r="G49" s="42">
        <f t="shared" si="8"/>
        <v>1452</v>
      </c>
    </row>
    <row r="50" spans="1:7" x14ac:dyDescent="0.25">
      <c r="A50" s="42" t="str">
        <f t="shared" si="3"/>
        <v>FERROL-SAN CIBRAO</v>
      </c>
      <c r="B50" s="41">
        <f t="shared" si="4"/>
        <v>23</v>
      </c>
      <c r="C50" s="41">
        <f t="shared" si="5"/>
        <v>50</v>
      </c>
      <c r="D50" s="41">
        <f t="shared" si="6"/>
        <v>22</v>
      </c>
      <c r="E50" s="42" t="str">
        <f t="shared" si="2"/>
        <v>HUELVA</v>
      </c>
      <c r="F50" s="42">
        <f t="shared" si="7"/>
        <v>981</v>
      </c>
      <c r="G50" s="42">
        <f t="shared" si="8"/>
        <v>1958</v>
      </c>
    </row>
    <row r="51" spans="1:7" x14ac:dyDescent="0.25">
      <c r="A51" s="42" t="str">
        <f t="shared" si="3"/>
        <v>GIJON</v>
      </c>
      <c r="B51" s="41">
        <f t="shared" si="4"/>
        <v>3892</v>
      </c>
      <c r="C51" s="41">
        <f t="shared" si="5"/>
        <v>3697</v>
      </c>
      <c r="D51" s="41">
        <f t="shared" si="6"/>
        <v>8</v>
      </c>
      <c r="E51" s="42" t="str">
        <f t="shared" si="2"/>
        <v>BALEARES</v>
      </c>
      <c r="F51" s="42">
        <f t="shared" si="7"/>
        <v>972</v>
      </c>
      <c r="G51" s="42">
        <f t="shared" si="8"/>
        <v>1187</v>
      </c>
    </row>
    <row r="52" spans="1:7" x14ac:dyDescent="0.25">
      <c r="A52" s="42" t="str">
        <f t="shared" si="3"/>
        <v>HUELVA</v>
      </c>
      <c r="B52" s="41">
        <f t="shared" si="4"/>
        <v>981</v>
      </c>
      <c r="C52" s="41">
        <f t="shared" si="5"/>
        <v>1958</v>
      </c>
      <c r="D52" s="41">
        <f t="shared" si="6"/>
        <v>13</v>
      </c>
      <c r="E52" s="42" t="str">
        <f t="shared" si="2"/>
        <v>LAS PALMAS</v>
      </c>
      <c r="F52" s="42">
        <f t="shared" si="7"/>
        <v>843</v>
      </c>
      <c r="G52" s="42">
        <f t="shared" si="8"/>
        <v>1692</v>
      </c>
    </row>
    <row r="53" spans="1:7" x14ac:dyDescent="0.25">
      <c r="A53" s="42" t="str">
        <f t="shared" si="3"/>
        <v>LAS PALMAS</v>
      </c>
      <c r="B53" s="41">
        <f t="shared" si="4"/>
        <v>843</v>
      </c>
      <c r="C53" s="41">
        <f t="shared" si="5"/>
        <v>1692</v>
      </c>
      <c r="D53" s="41">
        <f t="shared" si="6"/>
        <v>15</v>
      </c>
      <c r="E53" s="42" t="str">
        <f t="shared" si="2"/>
        <v>MOTRIL</v>
      </c>
      <c r="F53" s="42">
        <f t="shared" si="7"/>
        <v>793</v>
      </c>
      <c r="G53" s="42">
        <f t="shared" si="8"/>
        <v>865</v>
      </c>
    </row>
    <row r="54" spans="1:7" x14ac:dyDescent="0.25">
      <c r="A54" s="42" t="str">
        <f t="shared" si="3"/>
        <v>MALAGA</v>
      </c>
      <c r="B54" s="41">
        <f t="shared" si="4"/>
        <v>370</v>
      </c>
      <c r="C54" s="41">
        <f t="shared" si="5"/>
        <v>552</v>
      </c>
      <c r="D54" s="41">
        <f t="shared" si="6"/>
        <v>20</v>
      </c>
      <c r="E54" s="42" t="str">
        <f t="shared" si="2"/>
        <v>BAHIA DE ALGECIRAS</v>
      </c>
      <c r="F54" s="42">
        <f t="shared" si="7"/>
        <v>731</v>
      </c>
      <c r="G54" s="42">
        <f t="shared" si="8"/>
        <v>527</v>
      </c>
    </row>
    <row r="55" spans="1:7" x14ac:dyDescent="0.25">
      <c r="A55" s="42" t="str">
        <f t="shared" si="3"/>
        <v>MARIN Y RIA DE PONTEVEDRA</v>
      </c>
      <c r="B55" s="41">
        <f t="shared" si="4"/>
        <v>1533</v>
      </c>
      <c r="C55" s="41">
        <f t="shared" si="5"/>
        <v>1695</v>
      </c>
      <c r="D55" s="41">
        <f t="shared" si="6"/>
        <v>11</v>
      </c>
      <c r="E55" s="42" t="str">
        <f t="shared" si="2"/>
        <v>CARTAGENA</v>
      </c>
      <c r="F55" s="42">
        <f t="shared" ref="F55:F65" si="9">LOOKUP(E55,$A$38:$A$65,$B$38:$B$65)</f>
        <v>539</v>
      </c>
      <c r="G55" s="42">
        <f t="shared" si="8"/>
        <v>510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524</v>
      </c>
      <c r="G56" s="42">
        <f t="shared" si="8"/>
        <v>512</v>
      </c>
    </row>
    <row r="57" spans="1:7" x14ac:dyDescent="0.25">
      <c r="A57" s="42" t="str">
        <f t="shared" si="3"/>
        <v>MOTRIL</v>
      </c>
      <c r="B57" s="41">
        <f t="shared" si="4"/>
        <v>793</v>
      </c>
      <c r="C57" s="41">
        <f t="shared" si="5"/>
        <v>865</v>
      </c>
      <c r="D57" s="41">
        <f t="shared" si="6"/>
        <v>16</v>
      </c>
      <c r="E57" s="42" t="str">
        <f t="shared" si="2"/>
        <v>MALAGA</v>
      </c>
      <c r="F57" s="42">
        <f t="shared" si="9"/>
        <v>370</v>
      </c>
      <c r="G57" s="42">
        <f t="shared" si="8"/>
        <v>552</v>
      </c>
    </row>
    <row r="58" spans="1:7" x14ac:dyDescent="0.25">
      <c r="A58" s="42" t="str">
        <f t="shared" si="3"/>
        <v>PASAIA</v>
      </c>
      <c r="B58" s="41">
        <f t="shared" si="4"/>
        <v>5104</v>
      </c>
      <c r="C58" s="41">
        <f t="shared" si="5"/>
        <v>4564</v>
      </c>
      <c r="D58" s="41">
        <f t="shared" si="6"/>
        <v>5</v>
      </c>
      <c r="E58" s="42" t="str">
        <f t="shared" si="2"/>
        <v>ALICANTE</v>
      </c>
      <c r="F58" s="42">
        <f t="shared" si="9"/>
        <v>307</v>
      </c>
      <c r="G58" s="42">
        <f t="shared" si="8"/>
        <v>527</v>
      </c>
    </row>
    <row r="59" spans="1:7" x14ac:dyDescent="0.25">
      <c r="A59" s="42" t="str">
        <f t="shared" si="3"/>
        <v>SANTA CRUZ DE TENERIFE</v>
      </c>
      <c r="B59" s="41">
        <f t="shared" si="4"/>
        <v>1793</v>
      </c>
      <c r="C59" s="41">
        <f t="shared" si="5"/>
        <v>1578</v>
      </c>
      <c r="D59" s="41">
        <f t="shared" si="6"/>
        <v>10</v>
      </c>
      <c r="E59" s="42" t="str">
        <f t="shared" si="2"/>
        <v>FERROL-SAN CIBRAO</v>
      </c>
      <c r="F59" s="42">
        <f t="shared" si="9"/>
        <v>23</v>
      </c>
      <c r="G59" s="42">
        <f t="shared" si="8"/>
        <v>50</v>
      </c>
    </row>
    <row r="60" spans="1:7" x14ac:dyDescent="0.25">
      <c r="A60" s="42" t="str">
        <f t="shared" si="3"/>
        <v>SANTANDER</v>
      </c>
      <c r="B60" s="41">
        <f t="shared" si="4"/>
        <v>4969</v>
      </c>
      <c r="C60" s="41">
        <f t="shared" si="5"/>
        <v>4911</v>
      </c>
      <c r="D60" s="41">
        <f t="shared" si="6"/>
        <v>6</v>
      </c>
      <c r="E60" s="42" t="str">
        <f t="shared" si="2"/>
        <v>CEUTA</v>
      </c>
      <c r="F60" s="42">
        <f t="shared" si="9"/>
        <v>21</v>
      </c>
      <c r="G60" s="42">
        <f t="shared" si="8"/>
        <v>22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4194</v>
      </c>
      <c r="C62" s="41">
        <f t="shared" si="5"/>
        <v>1666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524</v>
      </c>
      <c r="C63" s="41">
        <f t="shared" si="5"/>
        <v>512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28872</v>
      </c>
      <c r="C64" s="41">
        <f t="shared" si="5"/>
        <v>28310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1537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6447</v>
      </c>
      <c r="C7" s="25">
        <v>4697</v>
      </c>
      <c r="D7" s="25">
        <v>28934</v>
      </c>
      <c r="E7" s="25">
        <v>26555</v>
      </c>
      <c r="F7" s="10">
        <f>((E7*100)/D7)-100</f>
        <v>-8.2221607797055327</v>
      </c>
      <c r="G7" s="1"/>
      <c r="H7" s="1"/>
      <c r="I7" s="1"/>
    </row>
    <row r="8" spans="1:12" x14ac:dyDescent="0.25">
      <c r="A8" s="11" t="s">
        <v>42</v>
      </c>
      <c r="B8" s="26">
        <v>6786</v>
      </c>
      <c r="C8" s="26">
        <v>3244</v>
      </c>
      <c r="D8" s="26">
        <v>24550</v>
      </c>
      <c r="E8" s="26">
        <v>12428</v>
      </c>
      <c r="F8" s="13">
        <f t="shared" ref="F8:F35" si="0">((E8*100)/D8)-100</f>
        <v>-49.376782077393074</v>
      </c>
      <c r="G8" s="1"/>
      <c r="H8" s="1"/>
      <c r="I8" s="1"/>
    </row>
    <row r="9" spans="1:12" x14ac:dyDescent="0.25">
      <c r="A9" s="8" t="s">
        <v>43</v>
      </c>
      <c r="B9" s="25">
        <v>8609</v>
      </c>
      <c r="C9" s="25">
        <v>20112</v>
      </c>
      <c r="D9" s="25">
        <v>41938</v>
      </c>
      <c r="E9" s="25">
        <v>54414</v>
      </c>
      <c r="F9" s="10">
        <f t="shared" si="0"/>
        <v>29.748676617864476</v>
      </c>
      <c r="G9" s="1"/>
      <c r="H9" s="1"/>
      <c r="I9" s="1"/>
    </row>
    <row r="10" spans="1:12" x14ac:dyDescent="0.25">
      <c r="A10" s="11" t="s">
        <v>44</v>
      </c>
      <c r="B10" s="26">
        <v>3485</v>
      </c>
      <c r="C10" s="26">
        <v>2875</v>
      </c>
      <c r="D10" s="26">
        <v>18170</v>
      </c>
      <c r="E10" s="26">
        <v>18943</v>
      </c>
      <c r="F10" s="13">
        <f t="shared" si="0"/>
        <v>4.2542652724270766</v>
      </c>
      <c r="G10" s="1"/>
      <c r="H10" s="1"/>
      <c r="I10" s="1"/>
    </row>
    <row r="11" spans="1:12" x14ac:dyDescent="0.25">
      <c r="A11" s="8" t="s">
        <v>45</v>
      </c>
      <c r="B11" s="25">
        <v>265488</v>
      </c>
      <c r="C11" s="25">
        <v>241852</v>
      </c>
      <c r="D11" s="25">
        <v>1345985</v>
      </c>
      <c r="E11" s="25">
        <v>1160139</v>
      </c>
      <c r="F11" s="10">
        <f t="shared" si="0"/>
        <v>-13.807434703952865</v>
      </c>
      <c r="G11" s="1"/>
      <c r="H11" s="1"/>
      <c r="I11" s="1"/>
    </row>
    <row r="12" spans="1:12" x14ac:dyDescent="0.25">
      <c r="A12" s="11" t="s">
        <v>46</v>
      </c>
      <c r="B12" s="26">
        <v>9216</v>
      </c>
      <c r="C12" s="26">
        <v>12848</v>
      </c>
      <c r="D12" s="26">
        <v>31435</v>
      </c>
      <c r="E12" s="26">
        <v>34441</v>
      </c>
      <c r="F12" s="13">
        <f t="shared" si="0"/>
        <v>9.5625894703356096</v>
      </c>
      <c r="G12" s="1"/>
      <c r="H12" s="1"/>
      <c r="I12" s="1"/>
    </row>
    <row r="13" spans="1:12" x14ac:dyDescent="0.25">
      <c r="A13" s="8" t="s">
        <v>47</v>
      </c>
      <c r="B13" s="25">
        <v>42752</v>
      </c>
      <c r="C13" s="25">
        <v>34685</v>
      </c>
      <c r="D13" s="25">
        <v>69818</v>
      </c>
      <c r="E13" s="25">
        <v>57625</v>
      </c>
      <c r="F13" s="10">
        <f t="shared" si="0"/>
        <v>-17.463977770775443</v>
      </c>
      <c r="G13" s="1"/>
      <c r="H13" s="1"/>
      <c r="I13" s="1"/>
    </row>
    <row r="14" spans="1:12" x14ac:dyDescent="0.25">
      <c r="A14" s="11" t="s">
        <v>48</v>
      </c>
      <c r="B14" s="26">
        <v>127772</v>
      </c>
      <c r="C14" s="26">
        <v>126268</v>
      </c>
      <c r="D14" s="26">
        <v>479620</v>
      </c>
      <c r="E14" s="26">
        <v>467175</v>
      </c>
      <c r="F14" s="13">
        <f t="shared" si="0"/>
        <v>-2.5947625203285867</v>
      </c>
      <c r="G14" s="1"/>
      <c r="H14" s="1"/>
      <c r="I14" s="1"/>
    </row>
    <row r="15" spans="1:12" x14ac:dyDescent="0.25">
      <c r="A15" s="8" t="s">
        <v>49</v>
      </c>
      <c r="B15" s="25">
        <v>11965</v>
      </c>
      <c r="C15" s="25">
        <v>12695</v>
      </c>
      <c r="D15" s="25">
        <v>58125</v>
      </c>
      <c r="E15" s="25">
        <v>64340</v>
      </c>
      <c r="F15" s="10">
        <f t="shared" si="0"/>
        <v>10.692473118279565</v>
      </c>
      <c r="G15" s="1"/>
      <c r="H15" s="1"/>
      <c r="I15" s="1"/>
    </row>
    <row r="16" spans="1:12" x14ac:dyDescent="0.25">
      <c r="A16" s="11" t="s">
        <v>50</v>
      </c>
      <c r="B16" s="26">
        <v>10691</v>
      </c>
      <c r="C16" s="26">
        <v>11374</v>
      </c>
      <c r="D16" s="26">
        <v>38478</v>
      </c>
      <c r="E16" s="26">
        <v>42630</v>
      </c>
      <c r="F16" s="13">
        <f t="shared" si="0"/>
        <v>10.790581631061912</v>
      </c>
      <c r="G16" s="1"/>
      <c r="H16" s="1"/>
      <c r="I16" s="1"/>
    </row>
    <row r="17" spans="1:9" x14ac:dyDescent="0.25">
      <c r="A17" s="8" t="s">
        <v>51</v>
      </c>
      <c r="B17" s="25">
        <v>6047</v>
      </c>
      <c r="C17" s="25">
        <v>7196</v>
      </c>
      <c r="D17" s="25">
        <v>23449</v>
      </c>
      <c r="E17" s="25">
        <v>25989</v>
      </c>
      <c r="F17" s="10">
        <f t="shared" si="0"/>
        <v>10.832018422960473</v>
      </c>
      <c r="G17" s="1"/>
      <c r="H17" s="1"/>
      <c r="I17" s="1"/>
    </row>
    <row r="18" spans="1:9" x14ac:dyDescent="0.25">
      <c r="A18" s="11" t="s">
        <v>52</v>
      </c>
      <c r="B18" s="26">
        <v>42922</v>
      </c>
      <c r="C18" s="26">
        <v>46634</v>
      </c>
      <c r="D18" s="26">
        <v>225790</v>
      </c>
      <c r="E18" s="26">
        <v>237416</v>
      </c>
      <c r="F18" s="13">
        <f t="shared" si="0"/>
        <v>5.1490322866380325</v>
      </c>
      <c r="G18" s="1"/>
      <c r="H18" s="1"/>
      <c r="I18" s="1"/>
    </row>
    <row r="19" spans="1:9" x14ac:dyDescent="0.25">
      <c r="A19" s="8" t="s">
        <v>53</v>
      </c>
      <c r="B19" s="25">
        <v>2193</v>
      </c>
      <c r="C19" s="25">
        <v>2805</v>
      </c>
      <c r="D19" s="25">
        <v>10349</v>
      </c>
      <c r="E19" s="25">
        <v>13325</v>
      </c>
      <c r="F19" s="10">
        <f t="shared" si="0"/>
        <v>28.756401584694174</v>
      </c>
      <c r="G19" s="1"/>
      <c r="H19" s="1"/>
      <c r="I19" s="1"/>
    </row>
    <row r="20" spans="1:9" x14ac:dyDescent="0.25">
      <c r="A20" s="11" t="s">
        <v>54</v>
      </c>
      <c r="B20" s="26">
        <v>22148</v>
      </c>
      <c r="C20" s="26">
        <v>9515</v>
      </c>
      <c r="D20" s="26">
        <v>102268</v>
      </c>
      <c r="E20" s="26">
        <v>38451</v>
      </c>
      <c r="F20" s="13">
        <f t="shared" si="0"/>
        <v>-62.401728791019671</v>
      </c>
      <c r="G20" s="1"/>
      <c r="H20" s="1"/>
      <c r="I20" s="1"/>
    </row>
    <row r="21" spans="1:9" x14ac:dyDescent="0.25">
      <c r="A21" s="8" t="s">
        <v>55</v>
      </c>
      <c r="B21" s="25">
        <v>6630</v>
      </c>
      <c r="C21" s="25">
        <v>2302</v>
      </c>
      <c r="D21" s="25">
        <v>35495</v>
      </c>
      <c r="E21" s="25">
        <v>17771</v>
      </c>
      <c r="F21" s="10">
        <f t="shared" si="0"/>
        <v>-49.933793492041133</v>
      </c>
      <c r="G21" s="1"/>
      <c r="H21" s="1"/>
      <c r="I21" s="1"/>
    </row>
    <row r="22" spans="1:9" x14ac:dyDescent="0.25">
      <c r="A22" s="11" t="s">
        <v>56</v>
      </c>
      <c r="B22" s="26">
        <v>161633</v>
      </c>
      <c r="C22" s="26">
        <v>167996</v>
      </c>
      <c r="D22" s="26">
        <v>970426</v>
      </c>
      <c r="E22" s="26">
        <v>926000</v>
      </c>
      <c r="F22" s="13">
        <f t="shared" si="0"/>
        <v>-4.5779894602988804</v>
      </c>
      <c r="G22" s="1"/>
      <c r="H22" s="1"/>
      <c r="I22" s="1"/>
    </row>
    <row r="23" spans="1:9" x14ac:dyDescent="0.25">
      <c r="A23" s="8" t="s">
        <v>57</v>
      </c>
      <c r="B23" s="25">
        <v>6674</v>
      </c>
      <c r="C23" s="25">
        <v>7549</v>
      </c>
      <c r="D23" s="25">
        <v>27158</v>
      </c>
      <c r="E23" s="25">
        <v>31228</v>
      </c>
      <c r="F23" s="10">
        <f t="shared" si="0"/>
        <v>14.986376021798364</v>
      </c>
      <c r="G23" s="1"/>
      <c r="H23" s="1"/>
      <c r="I23" s="1"/>
    </row>
    <row r="24" spans="1:9" x14ac:dyDescent="0.25">
      <c r="A24" s="11" t="s">
        <v>58</v>
      </c>
      <c r="B24" s="26">
        <v>4542</v>
      </c>
      <c r="C24" s="26">
        <v>3513</v>
      </c>
      <c r="D24" s="26">
        <v>24406</v>
      </c>
      <c r="E24" s="26">
        <v>17855</v>
      </c>
      <c r="F24" s="13">
        <f t="shared" si="0"/>
        <v>-26.841760222896013</v>
      </c>
      <c r="G24" s="1"/>
      <c r="H24" s="1"/>
      <c r="I24" s="1"/>
    </row>
    <row r="25" spans="1:9" x14ac:dyDescent="0.25">
      <c r="A25" s="8" t="s">
        <v>59</v>
      </c>
      <c r="B25" s="25">
        <v>799</v>
      </c>
      <c r="C25" s="25">
        <v>21</v>
      </c>
      <c r="D25" s="25">
        <v>7578</v>
      </c>
      <c r="E25" s="25">
        <v>66</v>
      </c>
      <c r="F25" s="10">
        <f t="shared" si="0"/>
        <v>-99.129057798891523</v>
      </c>
      <c r="G25" s="1"/>
      <c r="H25" s="1"/>
      <c r="I25" s="1"/>
    </row>
    <row r="26" spans="1:9" x14ac:dyDescent="0.25">
      <c r="A26" s="11" t="s">
        <v>60</v>
      </c>
      <c r="B26" s="26">
        <v>1821</v>
      </c>
      <c r="C26" s="26">
        <v>1418</v>
      </c>
      <c r="D26" s="26">
        <v>6396</v>
      </c>
      <c r="E26" s="26">
        <v>6524</v>
      </c>
      <c r="F26" s="13">
        <f t="shared" si="0"/>
        <v>2.0012507817385909</v>
      </c>
      <c r="G26" s="1"/>
      <c r="H26" s="1"/>
      <c r="I26" s="1"/>
    </row>
    <row r="27" spans="1:9" x14ac:dyDescent="0.25">
      <c r="A27" s="8" t="s">
        <v>61</v>
      </c>
      <c r="B27" s="25">
        <v>4077</v>
      </c>
      <c r="C27" s="25">
        <v>3655</v>
      </c>
      <c r="D27" s="25">
        <v>19308</v>
      </c>
      <c r="E27" s="25">
        <v>17097</v>
      </c>
      <c r="F27" s="10">
        <f t="shared" si="0"/>
        <v>-11.45121193287757</v>
      </c>
      <c r="G27" s="1"/>
      <c r="H27" s="1"/>
      <c r="I27" s="1"/>
    </row>
    <row r="28" spans="1:9" x14ac:dyDescent="0.25">
      <c r="A28" s="11" t="s">
        <v>62</v>
      </c>
      <c r="B28" s="26">
        <v>74157</v>
      </c>
      <c r="C28" s="26">
        <v>67937</v>
      </c>
      <c r="D28" s="26">
        <v>414746</v>
      </c>
      <c r="E28" s="26">
        <v>446555</v>
      </c>
      <c r="F28" s="13">
        <f t="shared" si="0"/>
        <v>7.6695133889175509</v>
      </c>
      <c r="G28" s="1"/>
      <c r="H28" s="1"/>
      <c r="I28" s="1"/>
    </row>
    <row r="29" spans="1:9" x14ac:dyDescent="0.25">
      <c r="A29" s="8" t="s">
        <v>63</v>
      </c>
      <c r="B29" s="25">
        <v>7729</v>
      </c>
      <c r="C29" s="25">
        <v>2878</v>
      </c>
      <c r="D29" s="25">
        <v>29085</v>
      </c>
      <c r="E29" s="25">
        <v>20237</v>
      </c>
      <c r="F29" s="10">
        <f t="shared" si="0"/>
        <v>-30.421179302045729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17625</v>
      </c>
      <c r="C31" s="25">
        <v>17603</v>
      </c>
      <c r="D31" s="25">
        <v>80841</v>
      </c>
      <c r="E31" s="25">
        <v>66586</v>
      </c>
      <c r="F31" s="10">
        <f t="shared" si="0"/>
        <v>-17.633379102188243</v>
      </c>
      <c r="G31" s="1"/>
      <c r="H31" s="1"/>
      <c r="I31" s="1"/>
    </row>
    <row r="32" spans="1:9" x14ac:dyDescent="0.25">
      <c r="A32" s="11" t="s">
        <v>66</v>
      </c>
      <c r="B32" s="26">
        <v>29493</v>
      </c>
      <c r="C32" s="26">
        <v>32682</v>
      </c>
      <c r="D32" s="26">
        <v>132665</v>
      </c>
      <c r="E32" s="26">
        <v>110049</v>
      </c>
      <c r="F32" s="13">
        <f t="shared" si="0"/>
        <v>-17.047450344853573</v>
      </c>
      <c r="G32" s="1"/>
      <c r="H32" s="1"/>
      <c r="I32" s="1"/>
    </row>
    <row r="33" spans="1:9" x14ac:dyDescent="0.25">
      <c r="A33" s="8" t="s">
        <v>67</v>
      </c>
      <c r="B33" s="25">
        <v>35822</v>
      </c>
      <c r="C33" s="25">
        <v>29451</v>
      </c>
      <c r="D33" s="25">
        <v>161360</v>
      </c>
      <c r="E33" s="25">
        <v>150316</v>
      </c>
      <c r="F33" s="10">
        <f t="shared" si="0"/>
        <v>-6.8443232523549824</v>
      </c>
      <c r="G33" s="1"/>
      <c r="H33" s="1"/>
      <c r="I33" s="1"/>
    </row>
    <row r="34" spans="1:9" x14ac:dyDescent="0.25">
      <c r="A34" s="11" t="s">
        <v>68</v>
      </c>
      <c r="B34" s="26">
        <v>715</v>
      </c>
      <c r="C34" s="26">
        <v>466</v>
      </c>
      <c r="D34" s="26">
        <v>4317</v>
      </c>
      <c r="E34" s="26">
        <v>1500</v>
      </c>
      <c r="F34" s="13">
        <f t="shared" si="0"/>
        <v>-65.253648366921482</v>
      </c>
      <c r="G34" s="1"/>
      <c r="H34" s="1"/>
      <c r="I34" s="1"/>
    </row>
    <row r="35" spans="1:9" x14ac:dyDescent="0.25">
      <c r="A35" s="14" t="s">
        <v>69</v>
      </c>
      <c r="B35" s="15">
        <f>SUM(B7:B34)</f>
        <v>918238</v>
      </c>
      <c r="C35" s="15">
        <f t="shared" ref="C35:E35" si="1">SUM(C7:C34)</f>
        <v>874271</v>
      </c>
      <c r="D35" s="15">
        <f t="shared" si="1"/>
        <v>4412690</v>
      </c>
      <c r="E35" s="15">
        <f t="shared" si="1"/>
        <v>4065655</v>
      </c>
      <c r="F35" s="16">
        <f t="shared" si="0"/>
        <v>-7.8644772236436324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26555</v>
      </c>
      <c r="C38" s="41">
        <f>D7</f>
        <v>28934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1160139</v>
      </c>
      <c r="G38" s="42">
        <f>LOOKUP(E38,$A$38:$A$65,$C$38:$C$65)</f>
        <v>1345985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12428</v>
      </c>
      <c r="C39" s="41">
        <f t="shared" ref="C39:C65" si="5">D8</f>
        <v>24550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926000</v>
      </c>
      <c r="G39" s="42">
        <f t="shared" ref="G39:G65" si="8">LOOKUP(E39,$A$38:$A$65,$C$38:$C$65)</f>
        <v>970426</v>
      </c>
    </row>
    <row r="40" spans="1:9" x14ac:dyDescent="0.25">
      <c r="A40" s="42" t="str">
        <f t="shared" si="3"/>
        <v>ALMERIA</v>
      </c>
      <c r="B40" s="41">
        <f t="shared" si="4"/>
        <v>54414</v>
      </c>
      <c r="C40" s="41">
        <f t="shared" si="5"/>
        <v>41938</v>
      </c>
      <c r="D40" s="41">
        <f t="shared" si="6"/>
        <v>11</v>
      </c>
      <c r="E40" s="42" t="str">
        <f t="shared" si="2"/>
        <v>BARCELONA</v>
      </c>
      <c r="F40" s="42">
        <f t="shared" si="7"/>
        <v>467175</v>
      </c>
      <c r="G40" s="42">
        <f t="shared" si="8"/>
        <v>479620</v>
      </c>
    </row>
    <row r="41" spans="1:9" x14ac:dyDescent="0.25">
      <c r="A41" s="42" t="str">
        <f t="shared" si="3"/>
        <v>AVILES</v>
      </c>
      <c r="B41" s="41">
        <f t="shared" si="4"/>
        <v>18943</v>
      </c>
      <c r="C41" s="41">
        <f t="shared" si="5"/>
        <v>18170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446555</v>
      </c>
      <c r="G41" s="42">
        <f t="shared" si="8"/>
        <v>414746</v>
      </c>
    </row>
    <row r="42" spans="1:9" x14ac:dyDescent="0.25">
      <c r="A42" s="42" t="str">
        <f t="shared" si="3"/>
        <v>BAHIA DE ALGECIRAS</v>
      </c>
      <c r="B42" s="41">
        <f t="shared" si="4"/>
        <v>1160139</v>
      </c>
      <c r="C42" s="41">
        <f t="shared" si="5"/>
        <v>1345985</v>
      </c>
      <c r="D42" s="41">
        <f t="shared" si="6"/>
        <v>1</v>
      </c>
      <c r="E42" s="42" t="str">
        <f t="shared" si="2"/>
        <v>CEUTA</v>
      </c>
      <c r="F42" s="42">
        <f t="shared" si="7"/>
        <v>237416</v>
      </c>
      <c r="G42" s="42">
        <f t="shared" si="8"/>
        <v>225790</v>
      </c>
    </row>
    <row r="43" spans="1:9" x14ac:dyDescent="0.25">
      <c r="A43" s="42" t="str">
        <f t="shared" si="3"/>
        <v>BAHIA DE CADIZ</v>
      </c>
      <c r="B43" s="41">
        <f t="shared" si="4"/>
        <v>34441</v>
      </c>
      <c r="C43" s="41">
        <f t="shared" si="5"/>
        <v>31435</v>
      </c>
      <c r="D43" s="41">
        <f t="shared" si="6"/>
        <v>14</v>
      </c>
      <c r="E43" s="42" t="str">
        <f t="shared" si="2"/>
        <v>VIGO</v>
      </c>
      <c r="F43" s="42">
        <f t="shared" si="7"/>
        <v>150316</v>
      </c>
      <c r="G43" s="42">
        <f t="shared" si="8"/>
        <v>161360</v>
      </c>
    </row>
    <row r="44" spans="1:9" x14ac:dyDescent="0.25">
      <c r="A44" s="42" t="str">
        <f t="shared" si="3"/>
        <v>BALEARES</v>
      </c>
      <c r="B44" s="41">
        <f t="shared" si="4"/>
        <v>57625</v>
      </c>
      <c r="C44" s="41">
        <f t="shared" si="5"/>
        <v>69818</v>
      </c>
      <c r="D44" s="41">
        <f t="shared" si="6"/>
        <v>10</v>
      </c>
      <c r="E44" s="42" t="str">
        <f t="shared" si="2"/>
        <v>VALENCIA</v>
      </c>
      <c r="F44" s="42">
        <f t="shared" si="7"/>
        <v>110049</v>
      </c>
      <c r="G44" s="42">
        <f t="shared" si="8"/>
        <v>132665</v>
      </c>
    </row>
    <row r="45" spans="1:9" x14ac:dyDescent="0.25">
      <c r="A45" s="42" t="str">
        <f t="shared" si="3"/>
        <v>BARCELONA</v>
      </c>
      <c r="B45" s="41">
        <f t="shared" si="4"/>
        <v>467175</v>
      </c>
      <c r="C45" s="41">
        <f t="shared" si="5"/>
        <v>479620</v>
      </c>
      <c r="D45" s="41">
        <f t="shared" si="6"/>
        <v>3</v>
      </c>
      <c r="E45" s="42" t="str">
        <f t="shared" si="2"/>
        <v>TARRAGONA</v>
      </c>
      <c r="F45" s="42">
        <f t="shared" si="7"/>
        <v>66586</v>
      </c>
      <c r="G45" s="42">
        <f t="shared" si="8"/>
        <v>80841</v>
      </c>
    </row>
    <row r="46" spans="1:9" x14ac:dyDescent="0.25">
      <c r="A46" s="42" t="str">
        <f t="shared" si="3"/>
        <v>BILBAO</v>
      </c>
      <c r="B46" s="41">
        <f t="shared" si="4"/>
        <v>64340</v>
      </c>
      <c r="C46" s="41">
        <f t="shared" si="5"/>
        <v>58125</v>
      </c>
      <c r="D46" s="41">
        <f t="shared" si="6"/>
        <v>9</v>
      </c>
      <c r="E46" s="42" t="str">
        <f t="shared" si="2"/>
        <v>BILBAO</v>
      </c>
      <c r="F46" s="42">
        <f t="shared" si="7"/>
        <v>64340</v>
      </c>
      <c r="G46" s="42">
        <f t="shared" si="8"/>
        <v>58125</v>
      </c>
    </row>
    <row r="47" spans="1:9" x14ac:dyDescent="0.25">
      <c r="A47" s="42" t="str">
        <f t="shared" si="3"/>
        <v>CARTAGENA</v>
      </c>
      <c r="B47" s="41">
        <f t="shared" si="4"/>
        <v>42630</v>
      </c>
      <c r="C47" s="41">
        <f t="shared" si="5"/>
        <v>38478</v>
      </c>
      <c r="D47" s="41">
        <f t="shared" si="6"/>
        <v>12</v>
      </c>
      <c r="E47" s="42" t="str">
        <f t="shared" si="2"/>
        <v>BALEARES</v>
      </c>
      <c r="F47" s="42">
        <f t="shared" si="7"/>
        <v>57625</v>
      </c>
      <c r="G47" s="42">
        <f t="shared" si="8"/>
        <v>69818</v>
      </c>
    </row>
    <row r="48" spans="1:9" x14ac:dyDescent="0.25">
      <c r="A48" s="42" t="str">
        <f t="shared" si="3"/>
        <v>CASTELLON</v>
      </c>
      <c r="B48" s="41">
        <f t="shared" si="4"/>
        <v>25989</v>
      </c>
      <c r="C48" s="41">
        <f t="shared" si="5"/>
        <v>23449</v>
      </c>
      <c r="D48" s="41">
        <f t="shared" si="6"/>
        <v>17</v>
      </c>
      <c r="E48" s="42" t="str">
        <f t="shared" si="2"/>
        <v>ALMERIA</v>
      </c>
      <c r="F48" s="42">
        <f t="shared" si="7"/>
        <v>54414</v>
      </c>
      <c r="G48" s="42">
        <f t="shared" si="8"/>
        <v>41938</v>
      </c>
    </row>
    <row r="49" spans="1:7" x14ac:dyDescent="0.25">
      <c r="A49" s="42" t="str">
        <f t="shared" si="3"/>
        <v>CEUTA</v>
      </c>
      <c r="B49" s="41">
        <f t="shared" si="4"/>
        <v>237416</v>
      </c>
      <c r="C49" s="41">
        <f t="shared" si="5"/>
        <v>225790</v>
      </c>
      <c r="D49" s="41">
        <f t="shared" si="6"/>
        <v>5</v>
      </c>
      <c r="E49" s="42" t="str">
        <f t="shared" si="2"/>
        <v>CARTAGENA</v>
      </c>
      <c r="F49" s="42">
        <f t="shared" si="7"/>
        <v>42630</v>
      </c>
      <c r="G49" s="42">
        <f t="shared" si="8"/>
        <v>38478</v>
      </c>
    </row>
    <row r="50" spans="1:7" x14ac:dyDescent="0.25">
      <c r="A50" s="42" t="str">
        <f t="shared" si="3"/>
        <v>FERROL-SAN CIBRAO</v>
      </c>
      <c r="B50" s="41">
        <f t="shared" si="4"/>
        <v>13325</v>
      </c>
      <c r="C50" s="41">
        <f t="shared" si="5"/>
        <v>10349</v>
      </c>
      <c r="D50" s="41">
        <f t="shared" si="6"/>
        <v>23</v>
      </c>
      <c r="E50" s="42" t="str">
        <f t="shared" si="2"/>
        <v>GIJON</v>
      </c>
      <c r="F50" s="42">
        <f t="shared" si="7"/>
        <v>38451</v>
      </c>
      <c r="G50" s="42">
        <f t="shared" si="8"/>
        <v>102268</v>
      </c>
    </row>
    <row r="51" spans="1:7" x14ac:dyDescent="0.25">
      <c r="A51" s="42" t="str">
        <f t="shared" si="3"/>
        <v>GIJON</v>
      </c>
      <c r="B51" s="41">
        <f t="shared" si="4"/>
        <v>38451</v>
      </c>
      <c r="C51" s="41">
        <f t="shared" si="5"/>
        <v>102268</v>
      </c>
      <c r="D51" s="41">
        <f t="shared" si="6"/>
        <v>13</v>
      </c>
      <c r="E51" s="42" t="str">
        <f t="shared" si="2"/>
        <v>BAHIA DE CADIZ</v>
      </c>
      <c r="F51" s="42">
        <f t="shared" si="7"/>
        <v>34441</v>
      </c>
      <c r="G51" s="42">
        <f t="shared" si="8"/>
        <v>31435</v>
      </c>
    </row>
    <row r="52" spans="1:7" x14ac:dyDescent="0.25">
      <c r="A52" s="42" t="str">
        <f t="shared" si="3"/>
        <v>HUELVA</v>
      </c>
      <c r="B52" s="41">
        <f t="shared" si="4"/>
        <v>17771</v>
      </c>
      <c r="C52" s="41">
        <f t="shared" si="5"/>
        <v>35495</v>
      </c>
      <c r="D52" s="41">
        <f t="shared" si="6"/>
        <v>21</v>
      </c>
      <c r="E52" s="42" t="str">
        <f t="shared" si="2"/>
        <v>MALAGA</v>
      </c>
      <c r="F52" s="42">
        <f t="shared" si="7"/>
        <v>31228</v>
      </c>
      <c r="G52" s="42">
        <f t="shared" si="8"/>
        <v>27158</v>
      </c>
    </row>
    <row r="53" spans="1:7" x14ac:dyDescent="0.25">
      <c r="A53" s="42" t="str">
        <f t="shared" si="3"/>
        <v>LAS PALMAS</v>
      </c>
      <c r="B53" s="41">
        <f t="shared" si="4"/>
        <v>926000</v>
      </c>
      <c r="C53" s="41">
        <f t="shared" si="5"/>
        <v>970426</v>
      </c>
      <c r="D53" s="41">
        <f t="shared" si="6"/>
        <v>2</v>
      </c>
      <c r="E53" s="42" t="str">
        <f t="shared" si="2"/>
        <v>A CORUÑA</v>
      </c>
      <c r="F53" s="42">
        <f t="shared" si="7"/>
        <v>26555</v>
      </c>
      <c r="G53" s="42">
        <f t="shared" si="8"/>
        <v>28934</v>
      </c>
    </row>
    <row r="54" spans="1:7" x14ac:dyDescent="0.25">
      <c r="A54" s="42" t="str">
        <f t="shared" si="3"/>
        <v>MALAGA</v>
      </c>
      <c r="B54" s="41">
        <f t="shared" si="4"/>
        <v>31228</v>
      </c>
      <c r="C54" s="41">
        <f t="shared" si="5"/>
        <v>27158</v>
      </c>
      <c r="D54" s="41">
        <f t="shared" si="6"/>
        <v>15</v>
      </c>
      <c r="E54" s="42" t="str">
        <f t="shared" si="2"/>
        <v>CASTELLON</v>
      </c>
      <c r="F54" s="42">
        <f t="shared" si="7"/>
        <v>25989</v>
      </c>
      <c r="G54" s="42">
        <f t="shared" si="8"/>
        <v>23449</v>
      </c>
    </row>
    <row r="55" spans="1:7" x14ac:dyDescent="0.25">
      <c r="A55" s="42" t="str">
        <f t="shared" si="3"/>
        <v>MARIN Y RIA DE PONTEVEDRA</v>
      </c>
      <c r="B55" s="41">
        <f t="shared" si="4"/>
        <v>17855</v>
      </c>
      <c r="C55" s="41">
        <f t="shared" si="5"/>
        <v>24406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20237</v>
      </c>
      <c r="G55" s="42">
        <f t="shared" si="8"/>
        <v>29085</v>
      </c>
    </row>
    <row r="56" spans="1:7" x14ac:dyDescent="0.25">
      <c r="A56" s="42" t="str">
        <f t="shared" si="3"/>
        <v>MELILLA</v>
      </c>
      <c r="B56" s="41">
        <f t="shared" si="4"/>
        <v>66</v>
      </c>
      <c r="C56" s="41">
        <f t="shared" si="5"/>
        <v>7578</v>
      </c>
      <c r="D56" s="41">
        <f t="shared" si="6"/>
        <v>27</v>
      </c>
      <c r="E56" s="42" t="str">
        <f t="shared" si="2"/>
        <v>AVILES</v>
      </c>
      <c r="F56" s="42">
        <f t="shared" si="9"/>
        <v>18943</v>
      </c>
      <c r="G56" s="42">
        <f t="shared" si="8"/>
        <v>18170</v>
      </c>
    </row>
    <row r="57" spans="1:7" x14ac:dyDescent="0.25">
      <c r="A57" s="42" t="str">
        <f t="shared" si="3"/>
        <v>MOTRIL</v>
      </c>
      <c r="B57" s="41">
        <f t="shared" si="4"/>
        <v>6524</v>
      </c>
      <c r="C57" s="41">
        <f t="shared" si="5"/>
        <v>6396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17855</v>
      </c>
      <c r="G57" s="42">
        <f t="shared" si="8"/>
        <v>24406</v>
      </c>
    </row>
    <row r="58" spans="1:7" x14ac:dyDescent="0.25">
      <c r="A58" s="42" t="str">
        <f t="shared" si="3"/>
        <v>PASAIA</v>
      </c>
      <c r="B58" s="41">
        <f t="shared" si="4"/>
        <v>17097</v>
      </c>
      <c r="C58" s="41">
        <f t="shared" si="5"/>
        <v>19308</v>
      </c>
      <c r="D58" s="41">
        <f t="shared" si="6"/>
        <v>22</v>
      </c>
      <c r="E58" s="42" t="str">
        <f t="shared" si="2"/>
        <v>HUELVA</v>
      </c>
      <c r="F58" s="42">
        <f t="shared" si="9"/>
        <v>17771</v>
      </c>
      <c r="G58" s="42">
        <f t="shared" si="8"/>
        <v>35495</v>
      </c>
    </row>
    <row r="59" spans="1:7" x14ac:dyDescent="0.25">
      <c r="A59" s="42" t="str">
        <f t="shared" si="3"/>
        <v>SANTA CRUZ DE TENERIFE</v>
      </c>
      <c r="B59" s="41">
        <f t="shared" si="4"/>
        <v>446555</v>
      </c>
      <c r="C59" s="41">
        <f t="shared" si="5"/>
        <v>414746</v>
      </c>
      <c r="D59" s="41">
        <f t="shared" si="6"/>
        <v>4</v>
      </c>
      <c r="E59" s="42" t="str">
        <f t="shared" si="2"/>
        <v>PASAIA</v>
      </c>
      <c r="F59" s="42">
        <f t="shared" si="9"/>
        <v>17097</v>
      </c>
      <c r="G59" s="42">
        <f t="shared" si="8"/>
        <v>19308</v>
      </c>
    </row>
    <row r="60" spans="1:7" x14ac:dyDescent="0.25">
      <c r="A60" s="42" t="str">
        <f t="shared" si="3"/>
        <v>SANTANDER</v>
      </c>
      <c r="B60" s="41">
        <f t="shared" si="4"/>
        <v>20237</v>
      </c>
      <c r="C60" s="41">
        <f t="shared" si="5"/>
        <v>29085</v>
      </c>
      <c r="D60" s="41">
        <f t="shared" si="6"/>
        <v>18</v>
      </c>
      <c r="E60" s="42" t="str">
        <f t="shared" si="2"/>
        <v>FERROL-SAN CIBRAO</v>
      </c>
      <c r="F60" s="42">
        <f t="shared" si="9"/>
        <v>13325</v>
      </c>
      <c r="G60" s="42">
        <f t="shared" si="8"/>
        <v>10349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12428</v>
      </c>
      <c r="G61" s="42">
        <f t="shared" si="8"/>
        <v>24550</v>
      </c>
    </row>
    <row r="62" spans="1:7" x14ac:dyDescent="0.25">
      <c r="A62" s="42" t="str">
        <f t="shared" si="3"/>
        <v>TARRAGONA</v>
      </c>
      <c r="B62" s="41">
        <f t="shared" si="4"/>
        <v>66586</v>
      </c>
      <c r="C62" s="41">
        <f t="shared" si="5"/>
        <v>80841</v>
      </c>
      <c r="D62" s="41">
        <f t="shared" si="6"/>
        <v>8</v>
      </c>
      <c r="E62" s="42" t="str">
        <f t="shared" si="2"/>
        <v>MOTRIL</v>
      </c>
      <c r="F62" s="42">
        <f t="shared" si="9"/>
        <v>6524</v>
      </c>
      <c r="G62" s="42">
        <f t="shared" si="8"/>
        <v>6396</v>
      </c>
    </row>
    <row r="63" spans="1:7" x14ac:dyDescent="0.25">
      <c r="A63" s="42" t="str">
        <f t="shared" si="3"/>
        <v>VALENCIA</v>
      </c>
      <c r="B63" s="41">
        <f t="shared" si="4"/>
        <v>110049</v>
      </c>
      <c r="C63" s="41">
        <f t="shared" si="5"/>
        <v>132665</v>
      </c>
      <c r="D63" s="41">
        <f t="shared" si="6"/>
        <v>7</v>
      </c>
      <c r="E63" s="42" t="str">
        <f t="shared" si="2"/>
        <v>VILAGARCIA</v>
      </c>
      <c r="F63" s="42">
        <f t="shared" si="9"/>
        <v>1500</v>
      </c>
      <c r="G63" s="42">
        <f t="shared" si="8"/>
        <v>4317</v>
      </c>
    </row>
    <row r="64" spans="1:7" x14ac:dyDescent="0.25">
      <c r="A64" s="42" t="str">
        <f t="shared" si="3"/>
        <v>VIGO</v>
      </c>
      <c r="B64" s="41">
        <f t="shared" si="4"/>
        <v>150316</v>
      </c>
      <c r="C64" s="41">
        <f t="shared" si="5"/>
        <v>161360</v>
      </c>
      <c r="D64" s="41">
        <f t="shared" si="6"/>
        <v>6</v>
      </c>
      <c r="E64" s="42" t="str">
        <f t="shared" si="2"/>
        <v>MELILLA</v>
      </c>
      <c r="F64" s="42">
        <f t="shared" si="9"/>
        <v>66</v>
      </c>
      <c r="G64" s="42">
        <f t="shared" si="8"/>
        <v>7578</v>
      </c>
    </row>
    <row r="65" spans="1:7" x14ac:dyDescent="0.25">
      <c r="A65" s="42" t="str">
        <f t="shared" si="3"/>
        <v>VILAGARCIA</v>
      </c>
      <c r="B65" s="41">
        <f t="shared" si="4"/>
        <v>1500</v>
      </c>
      <c r="C65" s="41">
        <f t="shared" si="5"/>
        <v>4317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12885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3439874</v>
      </c>
      <c r="C11" s="27">
        <v>3896653</v>
      </c>
      <c r="D11" s="27">
        <v>16234224</v>
      </c>
      <c r="E11" s="27">
        <v>17776702</v>
      </c>
      <c r="F11" s="10">
        <f t="shared" si="0"/>
        <v>9.5013965558193547</v>
      </c>
      <c r="G11" s="1"/>
      <c r="H11" s="1"/>
      <c r="I11" s="1"/>
    </row>
    <row r="12" spans="1:12" x14ac:dyDescent="0.25">
      <c r="A12" s="11" t="s">
        <v>46</v>
      </c>
      <c r="B12" s="28">
        <v>406441</v>
      </c>
      <c r="C12" s="28">
        <v>3</v>
      </c>
      <c r="D12" s="28">
        <v>861028</v>
      </c>
      <c r="E12" s="28">
        <v>121503</v>
      </c>
      <c r="F12" s="13">
        <f t="shared" si="0"/>
        <v>-85.888612217024303</v>
      </c>
      <c r="G12" s="1"/>
      <c r="H12" s="1"/>
      <c r="I12" s="1"/>
    </row>
    <row r="13" spans="1:12" x14ac:dyDescent="0.25">
      <c r="A13" s="8" t="s">
        <v>47</v>
      </c>
      <c r="B13" s="27">
        <v>2458</v>
      </c>
      <c r="C13" s="27">
        <v>415</v>
      </c>
      <c r="D13" s="27">
        <v>9266</v>
      </c>
      <c r="E13" s="27">
        <v>3381</v>
      </c>
      <c r="F13" s="10">
        <f t="shared" si="0"/>
        <v>-63.51176343621843</v>
      </c>
      <c r="G13" s="1"/>
      <c r="H13" s="1"/>
      <c r="I13" s="1"/>
    </row>
    <row r="14" spans="1:12" x14ac:dyDescent="0.25">
      <c r="A14" s="11" t="s">
        <v>48</v>
      </c>
      <c r="B14" s="28">
        <v>1068508</v>
      </c>
      <c r="C14" s="28">
        <v>1228961</v>
      </c>
      <c r="D14" s="28">
        <v>4936951</v>
      </c>
      <c r="E14" s="28">
        <v>5450944</v>
      </c>
      <c r="F14" s="13">
        <f t="shared" si="0"/>
        <v>10.411142423734816</v>
      </c>
      <c r="G14" s="1"/>
      <c r="H14" s="1"/>
      <c r="I14" s="1"/>
    </row>
    <row r="15" spans="1:12" x14ac:dyDescent="0.25">
      <c r="A15" s="8" t="s">
        <v>49</v>
      </c>
      <c r="B15" s="27">
        <v>140544</v>
      </c>
      <c r="C15" s="27">
        <v>31960</v>
      </c>
      <c r="D15" s="27">
        <v>346546</v>
      </c>
      <c r="E15" s="27">
        <v>259688</v>
      </c>
      <c r="F15" s="10">
        <f t="shared" si="0"/>
        <v>-25.063916478620442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26187</v>
      </c>
      <c r="D16" s="28">
        <v>0</v>
      </c>
      <c r="E16" s="28">
        <v>129560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19</v>
      </c>
      <c r="C17" s="27">
        <v>65</v>
      </c>
      <c r="D17" s="27">
        <v>1058</v>
      </c>
      <c r="E17" s="27">
        <v>8068</v>
      </c>
      <c r="F17" s="10">
        <f t="shared" si="0"/>
        <v>662.57088846880913</v>
      </c>
      <c r="G17" s="1"/>
      <c r="H17" s="1"/>
      <c r="I17" s="1"/>
    </row>
    <row r="18" spans="1:9" x14ac:dyDescent="0.25">
      <c r="A18" s="11" t="s">
        <v>52</v>
      </c>
      <c r="B18" s="28">
        <v>108612</v>
      </c>
      <c r="C18" s="28">
        <v>79388</v>
      </c>
      <c r="D18" s="28">
        <v>413373</v>
      </c>
      <c r="E18" s="28">
        <v>392022</v>
      </c>
      <c r="F18" s="13">
        <f t="shared" si="0"/>
        <v>-5.1650688361358874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10490</v>
      </c>
      <c r="C20" s="28">
        <v>46936</v>
      </c>
      <c r="D20" s="28">
        <v>69949</v>
      </c>
      <c r="E20" s="28">
        <v>243950</v>
      </c>
      <c r="F20" s="13">
        <f t="shared" si="0"/>
        <v>248.75409226722326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678356</v>
      </c>
      <c r="C22" s="28">
        <v>927739</v>
      </c>
      <c r="D22" s="28">
        <v>4060680</v>
      </c>
      <c r="E22" s="28">
        <v>4496785</v>
      </c>
      <c r="F22" s="13">
        <f t="shared" si="0"/>
        <v>10.73970369494765</v>
      </c>
      <c r="G22" s="1"/>
      <c r="H22" s="1"/>
      <c r="I22" s="1"/>
    </row>
    <row r="23" spans="1:9" x14ac:dyDescent="0.25">
      <c r="A23" s="8" t="s">
        <v>57</v>
      </c>
      <c r="B23" s="27">
        <v>111776</v>
      </c>
      <c r="C23" s="27">
        <v>174087</v>
      </c>
      <c r="D23" s="27">
        <v>581538</v>
      </c>
      <c r="E23" s="27">
        <v>1250698</v>
      </c>
      <c r="F23" s="10">
        <f t="shared" si="0"/>
        <v>115.06728709043949</v>
      </c>
      <c r="G23" s="1"/>
      <c r="H23" s="1"/>
      <c r="I23" s="1"/>
    </row>
    <row r="24" spans="1:9" x14ac:dyDescent="0.25">
      <c r="A24" s="11" t="s">
        <v>58</v>
      </c>
      <c r="B24" s="28">
        <v>52</v>
      </c>
      <c r="C24" s="28">
        <v>0</v>
      </c>
      <c r="D24" s="28">
        <v>110</v>
      </c>
      <c r="E24" s="28">
        <v>16</v>
      </c>
      <c r="F24" s="13">
        <f t="shared" si="0"/>
        <v>-85.454545454545453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30973</v>
      </c>
      <c r="C28" s="28">
        <v>9393</v>
      </c>
      <c r="D28" s="28">
        <v>172995</v>
      </c>
      <c r="E28" s="28">
        <v>75854</v>
      </c>
      <c r="F28" s="13">
        <f t="shared" si="0"/>
        <v>-56.152489956357122</v>
      </c>
      <c r="G28" s="1"/>
      <c r="H28" s="1"/>
      <c r="I28" s="1"/>
    </row>
    <row r="29" spans="1:9" x14ac:dyDescent="0.25">
      <c r="A29" s="8" t="s">
        <v>63</v>
      </c>
      <c r="B29" s="27">
        <v>3194</v>
      </c>
      <c r="C29" s="27">
        <v>111</v>
      </c>
      <c r="D29" s="27">
        <v>6392</v>
      </c>
      <c r="E29" s="27">
        <v>1787</v>
      </c>
      <c r="F29" s="10">
        <f t="shared" si="0"/>
        <v>-72.043178973717147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334625</v>
      </c>
      <c r="C31" s="27">
        <v>417204</v>
      </c>
      <c r="D31" s="27">
        <v>1516089</v>
      </c>
      <c r="E31" s="27">
        <v>1841386</v>
      </c>
      <c r="F31" s="10">
        <f t="shared" si="0"/>
        <v>21.456326112780971</v>
      </c>
      <c r="G31" s="1"/>
      <c r="H31" s="1"/>
      <c r="I31" s="1"/>
    </row>
    <row r="32" spans="1:9" x14ac:dyDescent="0.25">
      <c r="A32" s="11" t="s">
        <v>66</v>
      </c>
      <c r="B32" s="28">
        <v>1076946</v>
      </c>
      <c r="C32" s="28">
        <v>1747168</v>
      </c>
      <c r="D32" s="28">
        <v>5710763</v>
      </c>
      <c r="E32" s="28">
        <v>7816269</v>
      </c>
      <c r="F32" s="13">
        <f t="shared" si="0"/>
        <v>36.869083868477816</v>
      </c>
      <c r="G32" s="1"/>
      <c r="H32" s="1"/>
      <c r="I32" s="1"/>
    </row>
    <row r="33" spans="1:9" x14ac:dyDescent="0.25">
      <c r="A33" s="8" t="s">
        <v>67</v>
      </c>
      <c r="B33" s="27">
        <v>14560</v>
      </c>
      <c r="C33" s="27">
        <v>30081</v>
      </c>
      <c r="D33" s="27">
        <v>57341</v>
      </c>
      <c r="E33" s="27">
        <v>89865</v>
      </c>
      <c r="F33" s="10">
        <f t="shared" si="0"/>
        <v>56.720322282485483</v>
      </c>
      <c r="G33" s="1"/>
      <c r="H33" s="1"/>
      <c r="I33" s="1"/>
    </row>
    <row r="34" spans="1:9" x14ac:dyDescent="0.25">
      <c r="A34" s="11" t="s">
        <v>68</v>
      </c>
      <c r="B34" s="28">
        <v>3509</v>
      </c>
      <c r="C34" s="28">
        <v>1102</v>
      </c>
      <c r="D34" s="28">
        <v>17483</v>
      </c>
      <c r="E34" s="28">
        <v>7229</v>
      </c>
      <c r="F34" s="13">
        <f t="shared" si="0"/>
        <v>-58.651261225190183</v>
      </c>
      <c r="G34" s="1"/>
      <c r="H34" s="1"/>
      <c r="I34" s="1"/>
    </row>
    <row r="35" spans="1:9" x14ac:dyDescent="0.25">
      <c r="A35" s="14" t="s">
        <v>69</v>
      </c>
      <c r="B35" s="15">
        <f>SUM(B7:B34)</f>
        <v>7430937</v>
      </c>
      <c r="C35" s="15">
        <f t="shared" ref="C35:E35" si="1">SUM(C7:C34)</f>
        <v>8617453</v>
      </c>
      <c r="D35" s="15">
        <f t="shared" si="1"/>
        <v>34997891</v>
      </c>
      <c r="E35" s="15">
        <f t="shared" si="1"/>
        <v>39979848</v>
      </c>
      <c r="F35" s="16">
        <f t="shared" si="0"/>
        <v>14.235020618813863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12885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17776702</v>
      </c>
      <c r="G38" s="42">
        <f>LOOKUP(E38,$A$38:$A$65,$C$38:$C$65)</f>
        <v>16234224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7816269</v>
      </c>
      <c r="G39" s="42">
        <f t="shared" ref="G39:G65" si="8">LOOKUP(E39,$A$38:$A$65,$C$38:$C$65)</f>
        <v>5710763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5450944</v>
      </c>
      <c r="G40" s="42">
        <f t="shared" si="8"/>
        <v>4936951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4496785</v>
      </c>
      <c r="G41" s="42">
        <f t="shared" si="8"/>
        <v>4060680</v>
      </c>
    </row>
    <row r="42" spans="1:9" x14ac:dyDescent="0.25">
      <c r="A42" s="42" t="str">
        <f t="shared" si="3"/>
        <v>BAHIA DE ALGECIRAS</v>
      </c>
      <c r="B42" s="41">
        <f t="shared" si="4"/>
        <v>17776702</v>
      </c>
      <c r="C42" s="41">
        <f t="shared" si="5"/>
        <v>16234224</v>
      </c>
      <c r="D42" s="41">
        <f t="shared" si="6"/>
        <v>1</v>
      </c>
      <c r="E42" s="42" t="str">
        <f t="shared" si="2"/>
        <v>TARRAGONA</v>
      </c>
      <c r="F42" s="42">
        <f t="shared" si="7"/>
        <v>1841386</v>
      </c>
      <c r="G42" s="42">
        <f t="shared" si="8"/>
        <v>1516089</v>
      </c>
    </row>
    <row r="43" spans="1:9" x14ac:dyDescent="0.25">
      <c r="A43" s="42" t="str">
        <f t="shared" si="3"/>
        <v>BAHIA DE CADIZ</v>
      </c>
      <c r="B43" s="41">
        <f t="shared" si="4"/>
        <v>121503</v>
      </c>
      <c r="C43" s="41">
        <f t="shared" si="5"/>
        <v>861028</v>
      </c>
      <c r="D43" s="41">
        <f t="shared" si="6"/>
        <v>11</v>
      </c>
      <c r="E43" s="42" t="str">
        <f t="shared" si="2"/>
        <v>MALAGA</v>
      </c>
      <c r="F43" s="42">
        <f t="shared" si="7"/>
        <v>1250698</v>
      </c>
      <c r="G43" s="42">
        <f t="shared" si="8"/>
        <v>581538</v>
      </c>
    </row>
    <row r="44" spans="1:9" x14ac:dyDescent="0.25">
      <c r="A44" s="42" t="str">
        <f t="shared" si="3"/>
        <v>BALEARES</v>
      </c>
      <c r="B44" s="41">
        <f t="shared" si="4"/>
        <v>3381</v>
      </c>
      <c r="C44" s="41">
        <f t="shared" si="5"/>
        <v>9266</v>
      </c>
      <c r="D44" s="41">
        <f t="shared" si="6"/>
        <v>17</v>
      </c>
      <c r="E44" s="42" t="str">
        <f t="shared" si="2"/>
        <v>CEUTA</v>
      </c>
      <c r="F44" s="42">
        <f t="shared" si="7"/>
        <v>392022</v>
      </c>
      <c r="G44" s="42">
        <f t="shared" si="8"/>
        <v>413373</v>
      </c>
    </row>
    <row r="45" spans="1:9" x14ac:dyDescent="0.25">
      <c r="A45" s="42" t="str">
        <f t="shared" si="3"/>
        <v>BARCELONA</v>
      </c>
      <c r="B45" s="41">
        <f t="shared" si="4"/>
        <v>5450944</v>
      </c>
      <c r="C45" s="41">
        <f t="shared" si="5"/>
        <v>4936951</v>
      </c>
      <c r="D45" s="41">
        <f t="shared" si="6"/>
        <v>3</v>
      </c>
      <c r="E45" s="42" t="str">
        <f t="shared" si="2"/>
        <v>BILBAO</v>
      </c>
      <c r="F45" s="42">
        <f t="shared" si="7"/>
        <v>259688</v>
      </c>
      <c r="G45" s="42">
        <f t="shared" si="8"/>
        <v>346546</v>
      </c>
    </row>
    <row r="46" spans="1:9" x14ac:dyDescent="0.25">
      <c r="A46" s="42" t="str">
        <f t="shared" si="3"/>
        <v>BILBAO</v>
      </c>
      <c r="B46" s="41">
        <f t="shared" si="4"/>
        <v>259688</v>
      </c>
      <c r="C46" s="41">
        <f t="shared" si="5"/>
        <v>346546</v>
      </c>
      <c r="D46" s="41">
        <f t="shared" si="6"/>
        <v>8</v>
      </c>
      <c r="E46" s="42" t="str">
        <f t="shared" si="2"/>
        <v>GIJON</v>
      </c>
      <c r="F46" s="42">
        <f t="shared" si="7"/>
        <v>243950</v>
      </c>
      <c r="G46" s="42">
        <f t="shared" si="8"/>
        <v>69949</v>
      </c>
    </row>
    <row r="47" spans="1:9" x14ac:dyDescent="0.25">
      <c r="A47" s="42" t="str">
        <f t="shared" si="3"/>
        <v>CARTAGENA</v>
      </c>
      <c r="B47" s="41">
        <f t="shared" si="4"/>
        <v>129560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129560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1058</v>
      </c>
      <c r="D48" s="41">
        <f t="shared" si="6"/>
        <v>15</v>
      </c>
      <c r="E48" s="42" t="str">
        <f t="shared" si="2"/>
        <v>BAHIA DE CADIZ</v>
      </c>
      <c r="F48" s="42">
        <f t="shared" si="7"/>
        <v>121503</v>
      </c>
      <c r="G48" s="42">
        <f t="shared" si="8"/>
        <v>861028</v>
      </c>
    </row>
    <row r="49" spans="1:7" x14ac:dyDescent="0.25">
      <c r="A49" s="42" t="str">
        <f t="shared" si="3"/>
        <v>CEUTA</v>
      </c>
      <c r="B49" s="41">
        <f t="shared" si="4"/>
        <v>392022</v>
      </c>
      <c r="C49" s="41">
        <f t="shared" si="5"/>
        <v>413373</v>
      </c>
      <c r="D49" s="41">
        <f t="shared" si="6"/>
        <v>7</v>
      </c>
      <c r="E49" s="42" t="str">
        <f t="shared" si="2"/>
        <v>VIGO</v>
      </c>
      <c r="F49" s="42">
        <f t="shared" si="7"/>
        <v>89865</v>
      </c>
      <c r="G49" s="42">
        <f t="shared" si="8"/>
        <v>57341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75854</v>
      </c>
      <c r="G50" s="42">
        <f t="shared" si="8"/>
        <v>172995</v>
      </c>
    </row>
    <row r="51" spans="1:7" x14ac:dyDescent="0.25">
      <c r="A51" s="42" t="str">
        <f t="shared" si="3"/>
        <v>GIJON</v>
      </c>
      <c r="B51" s="41">
        <f t="shared" si="4"/>
        <v>243950</v>
      </c>
      <c r="C51" s="41">
        <f t="shared" si="5"/>
        <v>69949</v>
      </c>
      <c r="D51" s="41">
        <f t="shared" si="6"/>
        <v>9</v>
      </c>
      <c r="E51" s="42" t="str">
        <f t="shared" si="2"/>
        <v>A CORUÑA</v>
      </c>
      <c r="F51" s="42">
        <f t="shared" si="7"/>
        <v>12885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CASTELLON</v>
      </c>
      <c r="F52" s="42">
        <f t="shared" si="7"/>
        <v>8068</v>
      </c>
      <c r="G52" s="42">
        <f t="shared" si="8"/>
        <v>1058</v>
      </c>
    </row>
    <row r="53" spans="1:7" x14ac:dyDescent="0.25">
      <c r="A53" s="42" t="str">
        <f t="shared" si="3"/>
        <v>LAS PALMAS</v>
      </c>
      <c r="B53" s="41">
        <f t="shared" si="4"/>
        <v>4496785</v>
      </c>
      <c r="C53" s="41">
        <f t="shared" si="5"/>
        <v>4060680</v>
      </c>
      <c r="D53" s="41">
        <f t="shared" si="6"/>
        <v>4</v>
      </c>
      <c r="E53" s="42" t="str">
        <f t="shared" si="2"/>
        <v>VILAGARCIA</v>
      </c>
      <c r="F53" s="42">
        <f t="shared" si="7"/>
        <v>7229</v>
      </c>
      <c r="G53" s="42">
        <f t="shared" si="8"/>
        <v>17483</v>
      </c>
    </row>
    <row r="54" spans="1:7" x14ac:dyDescent="0.25">
      <c r="A54" s="42" t="str">
        <f t="shared" si="3"/>
        <v>MALAGA</v>
      </c>
      <c r="B54" s="41">
        <f t="shared" si="4"/>
        <v>1250698</v>
      </c>
      <c r="C54" s="41">
        <f t="shared" si="5"/>
        <v>581538</v>
      </c>
      <c r="D54" s="41">
        <f t="shared" si="6"/>
        <v>6</v>
      </c>
      <c r="E54" s="42" t="str">
        <f t="shared" si="2"/>
        <v>BALEARES</v>
      </c>
      <c r="F54" s="42">
        <f t="shared" si="7"/>
        <v>3381</v>
      </c>
      <c r="G54" s="42">
        <f t="shared" si="8"/>
        <v>9266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110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1787</v>
      </c>
      <c r="G55" s="42">
        <f t="shared" si="8"/>
        <v>6392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19</v>
      </c>
      <c r="E56" s="42" t="str">
        <f t="shared" si="2"/>
        <v>MELILLA</v>
      </c>
      <c r="F56" s="42">
        <f t="shared" si="9"/>
        <v>1256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16</v>
      </c>
      <c r="G57" s="42">
        <f t="shared" si="8"/>
        <v>110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75854</v>
      </c>
      <c r="C59" s="41">
        <f t="shared" si="5"/>
        <v>172995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1787</v>
      </c>
      <c r="C60" s="41">
        <f t="shared" si="5"/>
        <v>6392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1841386</v>
      </c>
      <c r="C62" s="41">
        <f t="shared" si="5"/>
        <v>1516089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7816269</v>
      </c>
      <c r="C63" s="41">
        <f t="shared" si="5"/>
        <v>5710763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89865</v>
      </c>
      <c r="C64" s="41">
        <f t="shared" si="5"/>
        <v>57341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7229</v>
      </c>
      <c r="C65" s="41">
        <f t="shared" si="5"/>
        <v>17483</v>
      </c>
      <c r="D65" s="41">
        <f t="shared" si="6"/>
        <v>16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3432262</v>
      </c>
      <c r="C11" s="29">
        <v>3858825</v>
      </c>
      <c r="D11" s="29">
        <v>16123186</v>
      </c>
      <c r="E11" s="29">
        <v>17728440</v>
      </c>
      <c r="F11" s="10">
        <f t="shared" si="0"/>
        <v>9.9561835979563824</v>
      </c>
      <c r="G11" s="1"/>
      <c r="H11" s="1"/>
      <c r="I11" s="1"/>
    </row>
    <row r="12" spans="1:12" x14ac:dyDescent="0.25">
      <c r="A12" s="11" t="s">
        <v>46</v>
      </c>
      <c r="B12" s="30">
        <v>24</v>
      </c>
      <c r="C12" s="30">
        <v>3</v>
      </c>
      <c r="D12" s="30">
        <v>4201</v>
      </c>
      <c r="E12" s="30">
        <v>2385</v>
      </c>
      <c r="F12" s="13">
        <f t="shared" si="0"/>
        <v>-43.227802904070458</v>
      </c>
      <c r="G12" s="1"/>
      <c r="H12" s="1"/>
      <c r="I12" s="1"/>
    </row>
    <row r="13" spans="1:12" x14ac:dyDescent="0.25">
      <c r="A13" s="8" t="s">
        <v>47</v>
      </c>
      <c r="B13" s="29">
        <v>417</v>
      </c>
      <c r="C13" s="29">
        <v>34</v>
      </c>
      <c r="D13" s="29">
        <v>1421</v>
      </c>
      <c r="E13" s="29">
        <v>206</v>
      </c>
      <c r="F13" s="10">
        <f t="shared" si="0"/>
        <v>-85.503166783954967</v>
      </c>
      <c r="G13" s="1"/>
      <c r="H13" s="1"/>
      <c r="I13" s="1"/>
    </row>
    <row r="14" spans="1:12" x14ac:dyDescent="0.25">
      <c r="A14" s="11" t="s">
        <v>48</v>
      </c>
      <c r="B14" s="30">
        <v>1035310</v>
      </c>
      <c r="C14" s="30">
        <v>1147471</v>
      </c>
      <c r="D14" s="30">
        <v>4815236</v>
      </c>
      <c r="E14" s="30">
        <v>5199637</v>
      </c>
      <c r="F14" s="13">
        <f t="shared" si="0"/>
        <v>7.9830147473560942</v>
      </c>
      <c r="G14" s="1"/>
      <c r="H14" s="1"/>
      <c r="I14" s="1"/>
    </row>
    <row r="15" spans="1:12" x14ac:dyDescent="0.25">
      <c r="A15" s="8" t="s">
        <v>49</v>
      </c>
      <c r="B15" s="29">
        <v>3641</v>
      </c>
      <c r="C15" s="29">
        <v>31909</v>
      </c>
      <c r="D15" s="29">
        <v>37303</v>
      </c>
      <c r="E15" s="29">
        <v>93538</v>
      </c>
      <c r="F15" s="10">
        <f t="shared" si="0"/>
        <v>150.75195024528858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232</v>
      </c>
      <c r="D16" s="30">
        <v>0</v>
      </c>
      <c r="E16" s="30">
        <v>1312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19</v>
      </c>
      <c r="C17" s="29">
        <v>65</v>
      </c>
      <c r="D17" s="29">
        <v>1058</v>
      </c>
      <c r="E17" s="29">
        <v>5044</v>
      </c>
      <c r="F17" s="10">
        <f t="shared" si="0"/>
        <v>376.74858223062381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72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659441</v>
      </c>
      <c r="C22" s="30">
        <v>920170</v>
      </c>
      <c r="D22" s="30">
        <v>4006800</v>
      </c>
      <c r="E22" s="30">
        <v>4418438</v>
      </c>
      <c r="F22" s="13">
        <f t="shared" si="0"/>
        <v>10.273485075371866</v>
      </c>
      <c r="G22" s="1"/>
      <c r="H22" s="1"/>
      <c r="I22" s="1"/>
    </row>
    <row r="23" spans="1:9" x14ac:dyDescent="0.25">
      <c r="A23" s="8" t="s">
        <v>57</v>
      </c>
      <c r="B23" s="29">
        <v>111776</v>
      </c>
      <c r="C23" s="29">
        <v>174074</v>
      </c>
      <c r="D23" s="29">
        <v>581538</v>
      </c>
      <c r="E23" s="29">
        <v>1249114</v>
      </c>
      <c r="F23" s="10">
        <f t="shared" si="0"/>
        <v>114.79490592188301</v>
      </c>
      <c r="G23" s="1"/>
      <c r="H23" s="1"/>
      <c r="I23" s="1"/>
    </row>
    <row r="24" spans="1:9" x14ac:dyDescent="0.25">
      <c r="A24" s="11" t="s">
        <v>58</v>
      </c>
      <c r="B24" s="30">
        <v>52</v>
      </c>
      <c r="C24" s="30">
        <v>0</v>
      </c>
      <c r="D24" s="30">
        <v>107</v>
      </c>
      <c r="E24" s="30">
        <v>16</v>
      </c>
      <c r="F24" s="13">
        <f t="shared" si="0"/>
        <v>-85.046728971962622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28668</v>
      </c>
      <c r="C28" s="30">
        <v>6027</v>
      </c>
      <c r="D28" s="30">
        <v>155939</v>
      </c>
      <c r="E28" s="30">
        <v>53838</v>
      </c>
      <c r="F28" s="13">
        <f t="shared" si="0"/>
        <v>-65.474961363097108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464</v>
      </c>
      <c r="C31" s="29">
        <v>1100</v>
      </c>
      <c r="D31" s="29">
        <v>1056</v>
      </c>
      <c r="E31" s="29">
        <v>1359</v>
      </c>
      <c r="F31" s="10">
        <f t="shared" si="0"/>
        <v>28.693181818181813</v>
      </c>
      <c r="G31" s="1"/>
      <c r="H31" s="1"/>
      <c r="I31" s="1"/>
    </row>
    <row r="32" spans="1:9" x14ac:dyDescent="0.25">
      <c r="A32" s="11" t="s">
        <v>66</v>
      </c>
      <c r="B32" s="30">
        <v>1075163</v>
      </c>
      <c r="C32" s="30">
        <v>1740756</v>
      </c>
      <c r="D32" s="30">
        <v>5695790</v>
      </c>
      <c r="E32" s="30">
        <v>7789941</v>
      </c>
      <c r="F32" s="13">
        <f t="shared" si="0"/>
        <v>36.766646944497609</v>
      </c>
      <c r="G32" s="1"/>
      <c r="H32" s="1"/>
      <c r="I32" s="1"/>
    </row>
    <row r="33" spans="1:9" x14ac:dyDescent="0.25">
      <c r="A33" s="8" t="s">
        <v>67</v>
      </c>
      <c r="B33" s="29">
        <v>2612</v>
      </c>
      <c r="C33" s="29">
        <v>5160</v>
      </c>
      <c r="D33" s="29">
        <v>13654</v>
      </c>
      <c r="E33" s="29">
        <v>17906</v>
      </c>
      <c r="F33" s="10">
        <f t="shared" si="0"/>
        <v>31.14105756554855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6349849</v>
      </c>
      <c r="C35" s="15">
        <f t="shared" ref="C35:E35" si="1">SUM(C7:C34)</f>
        <v>7885826</v>
      </c>
      <c r="D35" s="15">
        <f t="shared" si="1"/>
        <v>31437486</v>
      </c>
      <c r="E35" s="15">
        <f t="shared" si="1"/>
        <v>36563166</v>
      </c>
      <c r="F35" s="16">
        <f t="shared" si="0"/>
        <v>16.304357161383706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17728440</v>
      </c>
      <c r="G38" s="42">
        <f>LOOKUP(E38,$A$38:$A$65,$C$38:$C$65)</f>
        <v>16123186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7789941</v>
      </c>
      <c r="G39" s="42">
        <f t="shared" ref="G39:G65" si="8">LOOKUP(E39,$A$38:$A$65,$C$38:$C$65)</f>
        <v>5695790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5199637</v>
      </c>
      <c r="G40" s="42">
        <f t="shared" si="8"/>
        <v>4815236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4418438</v>
      </c>
      <c r="G41" s="42">
        <f t="shared" si="8"/>
        <v>4006800</v>
      </c>
    </row>
    <row r="42" spans="1:9" x14ac:dyDescent="0.25">
      <c r="A42" s="42" t="str">
        <f t="shared" si="3"/>
        <v>BAHIA DE ALGECIRAS</v>
      </c>
      <c r="B42" s="41">
        <f t="shared" si="4"/>
        <v>17728440</v>
      </c>
      <c r="C42" s="41">
        <f t="shared" si="5"/>
        <v>16123186</v>
      </c>
      <c r="D42" s="41">
        <f t="shared" si="6"/>
        <v>1</v>
      </c>
      <c r="E42" s="42" t="str">
        <f t="shared" si="2"/>
        <v>MALAGA</v>
      </c>
      <c r="F42" s="42">
        <f t="shared" si="7"/>
        <v>1249114</v>
      </c>
      <c r="G42" s="42">
        <f t="shared" si="8"/>
        <v>581538</v>
      </c>
    </row>
    <row r="43" spans="1:9" x14ac:dyDescent="0.25">
      <c r="A43" s="42" t="str">
        <f t="shared" si="3"/>
        <v>BAHIA DE CADIZ</v>
      </c>
      <c r="B43" s="41">
        <f t="shared" si="4"/>
        <v>2385</v>
      </c>
      <c r="C43" s="41">
        <f t="shared" si="5"/>
        <v>4201</v>
      </c>
      <c r="D43" s="41">
        <f t="shared" si="6"/>
        <v>10</v>
      </c>
      <c r="E43" s="42" t="str">
        <f t="shared" si="2"/>
        <v>BILBAO</v>
      </c>
      <c r="F43" s="42">
        <f t="shared" si="7"/>
        <v>93538</v>
      </c>
      <c r="G43" s="42">
        <f t="shared" si="8"/>
        <v>37303</v>
      </c>
    </row>
    <row r="44" spans="1:9" x14ac:dyDescent="0.25">
      <c r="A44" s="42" t="str">
        <f t="shared" si="3"/>
        <v>BALEARES</v>
      </c>
      <c r="B44" s="41">
        <f t="shared" si="4"/>
        <v>206</v>
      </c>
      <c r="C44" s="41">
        <f t="shared" si="5"/>
        <v>1421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53838</v>
      </c>
      <c r="G44" s="42">
        <f t="shared" si="8"/>
        <v>155939</v>
      </c>
    </row>
    <row r="45" spans="1:9" x14ac:dyDescent="0.25">
      <c r="A45" s="42" t="str">
        <f t="shared" si="3"/>
        <v>BARCELONA</v>
      </c>
      <c r="B45" s="41">
        <f t="shared" si="4"/>
        <v>5199637</v>
      </c>
      <c r="C45" s="41">
        <f t="shared" si="5"/>
        <v>4815236</v>
      </c>
      <c r="D45" s="41">
        <f t="shared" si="6"/>
        <v>3</v>
      </c>
      <c r="E45" s="42" t="str">
        <f t="shared" si="2"/>
        <v>VIGO</v>
      </c>
      <c r="F45" s="42">
        <f t="shared" si="7"/>
        <v>17906</v>
      </c>
      <c r="G45" s="42">
        <f t="shared" si="8"/>
        <v>13654</v>
      </c>
    </row>
    <row r="46" spans="1:9" x14ac:dyDescent="0.25">
      <c r="A46" s="42" t="str">
        <f t="shared" si="3"/>
        <v>BILBAO</v>
      </c>
      <c r="B46" s="41">
        <f t="shared" si="4"/>
        <v>93538</v>
      </c>
      <c r="C46" s="41">
        <f t="shared" si="5"/>
        <v>37303</v>
      </c>
      <c r="D46" s="41">
        <f t="shared" si="6"/>
        <v>6</v>
      </c>
      <c r="E46" s="42" t="str">
        <f t="shared" si="2"/>
        <v>CASTELLON</v>
      </c>
      <c r="F46" s="42">
        <f t="shared" si="7"/>
        <v>5044</v>
      </c>
      <c r="G46" s="42">
        <f t="shared" si="8"/>
        <v>1058</v>
      </c>
    </row>
    <row r="47" spans="1:9" x14ac:dyDescent="0.25">
      <c r="A47" s="42" t="str">
        <f t="shared" si="3"/>
        <v>CARTAGENA</v>
      </c>
      <c r="B47" s="41">
        <f t="shared" si="4"/>
        <v>1312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2385</v>
      </c>
      <c r="G47" s="42">
        <f t="shared" si="8"/>
        <v>4201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1058</v>
      </c>
      <c r="D48" s="41">
        <f t="shared" si="6"/>
        <v>9</v>
      </c>
      <c r="E48" s="42" t="str">
        <f t="shared" si="2"/>
        <v>TARRAGONA</v>
      </c>
      <c r="F48" s="42">
        <f t="shared" si="7"/>
        <v>1359</v>
      </c>
      <c r="G48" s="42">
        <f t="shared" si="8"/>
        <v>1056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72</v>
      </c>
      <c r="D49" s="41">
        <f t="shared" si="6"/>
        <v>28</v>
      </c>
      <c r="E49" s="42" t="str">
        <f t="shared" si="2"/>
        <v>CARTAGENA</v>
      </c>
      <c r="F49" s="42">
        <f t="shared" si="7"/>
        <v>1312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1256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736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206</v>
      </c>
      <c r="G52" s="42">
        <f t="shared" si="8"/>
        <v>1421</v>
      </c>
    </row>
    <row r="53" spans="1:7" x14ac:dyDescent="0.25">
      <c r="A53" s="42" t="str">
        <f t="shared" si="3"/>
        <v>LAS PALMAS</v>
      </c>
      <c r="B53" s="41">
        <f t="shared" si="4"/>
        <v>4418438</v>
      </c>
      <c r="C53" s="41">
        <f t="shared" si="5"/>
        <v>4006800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16</v>
      </c>
      <c r="G53" s="42">
        <f t="shared" si="8"/>
        <v>107</v>
      </c>
    </row>
    <row r="54" spans="1:7" x14ac:dyDescent="0.25">
      <c r="A54" s="42" t="str">
        <f t="shared" si="3"/>
        <v>MALAGA</v>
      </c>
      <c r="B54" s="41">
        <f t="shared" si="4"/>
        <v>1249114</v>
      </c>
      <c r="C54" s="41">
        <f t="shared" si="5"/>
        <v>581538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107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13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53838</v>
      </c>
      <c r="C59" s="41">
        <f t="shared" si="5"/>
        <v>155939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1359</v>
      </c>
      <c r="C62" s="41">
        <f t="shared" si="5"/>
        <v>1056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7789941</v>
      </c>
      <c r="C63" s="41">
        <f t="shared" si="5"/>
        <v>5695790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17906</v>
      </c>
      <c r="C64" s="41">
        <f t="shared" si="5"/>
        <v>13654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6980</v>
      </c>
      <c r="C7" s="31">
        <v>6260</v>
      </c>
      <c r="D7" s="31">
        <v>34821</v>
      </c>
      <c r="E7" s="31">
        <v>49948</v>
      </c>
      <c r="F7" s="10">
        <f>((E7*100)/D7)-100</f>
        <v>43.442175698572697</v>
      </c>
      <c r="G7" s="1"/>
      <c r="H7" s="1"/>
      <c r="I7" s="1"/>
    </row>
    <row r="8" spans="1:12" x14ac:dyDescent="0.25">
      <c r="A8" s="11" t="s">
        <v>42</v>
      </c>
      <c r="B8" s="32">
        <v>101953</v>
      </c>
      <c r="C8" s="32">
        <v>106521</v>
      </c>
      <c r="D8" s="32">
        <v>549796</v>
      </c>
      <c r="E8" s="32">
        <v>478591</v>
      </c>
      <c r="F8" s="13">
        <f t="shared" ref="F8:F35" si="0">((E8*100)/D8)-100</f>
        <v>-12.9511673420687</v>
      </c>
      <c r="G8" s="1"/>
      <c r="H8" s="1"/>
      <c r="I8" s="1"/>
    </row>
    <row r="9" spans="1:12" x14ac:dyDescent="0.25">
      <c r="A9" s="8" t="s">
        <v>43</v>
      </c>
      <c r="B9" s="31">
        <v>6</v>
      </c>
      <c r="C9" s="31">
        <v>4</v>
      </c>
      <c r="D9" s="31">
        <v>97</v>
      </c>
      <c r="E9" s="31">
        <v>47</v>
      </c>
      <c r="F9" s="10">
        <f t="shared" si="0"/>
        <v>-51.546391752577321</v>
      </c>
      <c r="G9" s="1"/>
      <c r="H9" s="1"/>
      <c r="I9" s="1"/>
    </row>
    <row r="10" spans="1:12" x14ac:dyDescent="0.25">
      <c r="A10" s="11" t="s">
        <v>44</v>
      </c>
      <c r="B10" s="32">
        <v>3447</v>
      </c>
      <c r="C10" s="32">
        <v>4613</v>
      </c>
      <c r="D10" s="32">
        <v>27224</v>
      </c>
      <c r="E10" s="32">
        <v>26873</v>
      </c>
      <c r="F10" s="17">
        <f t="shared" si="0"/>
        <v>-1.2893035556861605</v>
      </c>
      <c r="G10" s="1"/>
      <c r="H10" s="1"/>
      <c r="I10" s="1"/>
    </row>
    <row r="11" spans="1:12" x14ac:dyDescent="0.25">
      <c r="A11" s="8" t="s">
        <v>45</v>
      </c>
      <c r="B11" s="31">
        <v>3612456</v>
      </c>
      <c r="C11" s="31">
        <v>4037746</v>
      </c>
      <c r="D11" s="31">
        <v>17025348</v>
      </c>
      <c r="E11" s="31">
        <v>18572495</v>
      </c>
      <c r="F11" s="10">
        <f t="shared" si="0"/>
        <v>9.0873149846922416</v>
      </c>
      <c r="G11" s="1"/>
      <c r="H11" s="1"/>
      <c r="I11" s="1"/>
    </row>
    <row r="12" spans="1:12" x14ac:dyDescent="0.25">
      <c r="A12" s="11" t="s">
        <v>46</v>
      </c>
      <c r="B12" s="32">
        <v>121976</v>
      </c>
      <c r="C12" s="32">
        <v>117154</v>
      </c>
      <c r="D12" s="32">
        <v>502542</v>
      </c>
      <c r="E12" s="32">
        <v>571085</v>
      </c>
      <c r="F12" s="13">
        <f t="shared" si="0"/>
        <v>13.639258012265643</v>
      </c>
      <c r="G12" s="1"/>
      <c r="H12" s="1"/>
      <c r="I12" s="1"/>
    </row>
    <row r="13" spans="1:12" x14ac:dyDescent="0.25">
      <c r="A13" s="8" t="s">
        <v>47</v>
      </c>
      <c r="B13" s="31">
        <v>101907</v>
      </c>
      <c r="C13" s="31">
        <v>79035</v>
      </c>
      <c r="D13" s="31">
        <v>429667</v>
      </c>
      <c r="E13" s="31">
        <v>354243</v>
      </c>
      <c r="F13" s="10">
        <f t="shared" si="0"/>
        <v>-17.554059306393086</v>
      </c>
      <c r="G13" s="1"/>
      <c r="H13" s="1"/>
      <c r="I13" s="1"/>
    </row>
    <row r="14" spans="1:12" x14ac:dyDescent="0.25">
      <c r="A14" s="11" t="s">
        <v>48</v>
      </c>
      <c r="B14" s="32">
        <v>2193936</v>
      </c>
      <c r="C14" s="32">
        <v>2416121</v>
      </c>
      <c r="D14" s="32">
        <v>10446407</v>
      </c>
      <c r="E14" s="32">
        <v>10902383</v>
      </c>
      <c r="F14" s="13">
        <f t="shared" si="0"/>
        <v>4.3649074748858681</v>
      </c>
      <c r="G14" s="1"/>
      <c r="H14" s="1"/>
      <c r="I14" s="1"/>
    </row>
    <row r="15" spans="1:12" x14ac:dyDescent="0.25">
      <c r="A15" s="8" t="s">
        <v>49</v>
      </c>
      <c r="B15" s="31">
        <v>537764</v>
      </c>
      <c r="C15" s="31">
        <v>454185</v>
      </c>
      <c r="D15" s="31">
        <v>2348817</v>
      </c>
      <c r="E15" s="31">
        <v>2491811</v>
      </c>
      <c r="F15" s="10">
        <f t="shared" si="0"/>
        <v>6.0879157465226115</v>
      </c>
      <c r="G15" s="1"/>
      <c r="H15" s="1"/>
      <c r="I15" s="1"/>
    </row>
    <row r="16" spans="1:12" x14ac:dyDescent="0.25">
      <c r="A16" s="11" t="s">
        <v>50</v>
      </c>
      <c r="B16" s="32">
        <v>43205</v>
      </c>
      <c r="C16" s="32">
        <v>46939</v>
      </c>
      <c r="D16" s="32">
        <v>170918</v>
      </c>
      <c r="E16" s="32">
        <v>193516</v>
      </c>
      <c r="F16" s="13">
        <f t="shared" si="0"/>
        <v>13.221544834365019</v>
      </c>
      <c r="G16" s="1"/>
      <c r="H16" s="1"/>
      <c r="I16" s="1"/>
    </row>
    <row r="17" spans="1:9" x14ac:dyDescent="0.25">
      <c r="A17" s="8" t="s">
        <v>51</v>
      </c>
      <c r="B17" s="31">
        <v>122884</v>
      </c>
      <c r="C17" s="31">
        <v>147703</v>
      </c>
      <c r="D17" s="31">
        <v>519628</v>
      </c>
      <c r="E17" s="31">
        <v>560794</v>
      </c>
      <c r="F17" s="10">
        <f t="shared" si="0"/>
        <v>7.9222058857490367</v>
      </c>
      <c r="G17" s="1"/>
      <c r="H17" s="1"/>
      <c r="I17" s="1"/>
    </row>
    <row r="18" spans="1:9" x14ac:dyDescent="0.25">
      <c r="A18" s="11" t="s">
        <v>52</v>
      </c>
      <c r="B18" s="32">
        <v>4943</v>
      </c>
      <c r="C18" s="32">
        <v>6001</v>
      </c>
      <c r="D18" s="32">
        <v>27488</v>
      </c>
      <c r="E18" s="32">
        <v>30177</v>
      </c>
      <c r="F18" s="13">
        <f t="shared" si="0"/>
        <v>9.7824505238649522</v>
      </c>
      <c r="G18" s="1"/>
      <c r="H18" s="1"/>
      <c r="I18" s="1"/>
    </row>
    <row r="19" spans="1:9" x14ac:dyDescent="0.25">
      <c r="A19" s="8" t="s">
        <v>53</v>
      </c>
      <c r="B19" s="31">
        <v>2351</v>
      </c>
      <c r="C19" s="31">
        <v>27</v>
      </c>
      <c r="D19" s="31">
        <v>25174</v>
      </c>
      <c r="E19" s="31">
        <v>342</v>
      </c>
      <c r="F19" s="10">
        <f t="shared" si="0"/>
        <v>-98.641455469929298</v>
      </c>
      <c r="G19" s="1"/>
      <c r="H19" s="1"/>
      <c r="I19" s="1"/>
    </row>
    <row r="20" spans="1:9" x14ac:dyDescent="0.25">
      <c r="A20" s="11" t="s">
        <v>54</v>
      </c>
      <c r="B20" s="32">
        <v>10997</v>
      </c>
      <c r="C20" s="32">
        <v>28123</v>
      </c>
      <c r="D20" s="32">
        <v>56753</v>
      </c>
      <c r="E20" s="32">
        <v>122478</v>
      </c>
      <c r="F20" s="13">
        <f t="shared" si="0"/>
        <v>115.80885591951088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986770</v>
      </c>
      <c r="C22" s="32">
        <v>1211651</v>
      </c>
      <c r="D22" s="32">
        <v>5646636</v>
      </c>
      <c r="E22" s="32">
        <v>5951661</v>
      </c>
      <c r="F22" s="13">
        <f t="shared" si="0"/>
        <v>5.4018888414269952</v>
      </c>
      <c r="G22" s="1"/>
      <c r="H22" s="1"/>
      <c r="I22" s="1"/>
    </row>
    <row r="23" spans="1:9" x14ac:dyDescent="0.25">
      <c r="A23" s="8" t="s">
        <v>57</v>
      </c>
      <c r="B23" s="31">
        <v>280232</v>
      </c>
      <c r="C23" s="31">
        <v>189548</v>
      </c>
      <c r="D23" s="31">
        <v>1562461</v>
      </c>
      <c r="E23" s="31">
        <v>1293435</v>
      </c>
      <c r="F23" s="10">
        <f t="shared" si="0"/>
        <v>-17.218093763620345</v>
      </c>
      <c r="G23" s="1"/>
      <c r="H23" s="1"/>
      <c r="I23" s="1"/>
    </row>
    <row r="24" spans="1:9" x14ac:dyDescent="0.25">
      <c r="A24" s="11" t="s">
        <v>58</v>
      </c>
      <c r="B24" s="32">
        <v>32050</v>
      </c>
      <c r="C24" s="32">
        <v>25206</v>
      </c>
      <c r="D24" s="32">
        <v>159229</v>
      </c>
      <c r="E24" s="32">
        <v>145210</v>
      </c>
      <c r="F24" s="13">
        <f t="shared" si="0"/>
        <v>-8.8043007241143272</v>
      </c>
      <c r="G24" s="1"/>
      <c r="H24" s="1"/>
      <c r="I24" s="1"/>
    </row>
    <row r="25" spans="1:9" x14ac:dyDescent="0.25">
      <c r="A25" s="8" t="s">
        <v>59</v>
      </c>
      <c r="B25" s="31">
        <v>15295</v>
      </c>
      <c r="C25" s="31">
        <v>13502</v>
      </c>
      <c r="D25" s="31">
        <v>60723</v>
      </c>
      <c r="E25" s="31">
        <v>65303</v>
      </c>
      <c r="F25" s="10">
        <f t="shared" si="0"/>
        <v>7.542446848805227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334307</v>
      </c>
      <c r="C28" s="32">
        <v>251584</v>
      </c>
      <c r="D28" s="32">
        <v>1638025</v>
      </c>
      <c r="E28" s="32">
        <v>1342322</v>
      </c>
      <c r="F28" s="13">
        <f t="shared" si="0"/>
        <v>-18.052410677492716</v>
      </c>
      <c r="G28" s="1"/>
      <c r="H28" s="1"/>
      <c r="I28" s="1"/>
    </row>
    <row r="29" spans="1:9" x14ac:dyDescent="0.25">
      <c r="A29" s="8" t="s">
        <v>63</v>
      </c>
      <c r="B29" s="31">
        <v>187</v>
      </c>
      <c r="C29" s="31">
        <v>161</v>
      </c>
      <c r="D29" s="31">
        <v>1549</v>
      </c>
      <c r="E29" s="31">
        <v>1547</v>
      </c>
      <c r="F29" s="10">
        <f t="shared" si="0"/>
        <v>-0.12911555842478606</v>
      </c>
      <c r="G29" s="1"/>
      <c r="H29" s="1"/>
      <c r="I29" s="1"/>
    </row>
    <row r="30" spans="1:9" x14ac:dyDescent="0.25">
      <c r="A30" s="11" t="s">
        <v>64</v>
      </c>
      <c r="B30" s="32">
        <v>79345</v>
      </c>
      <c r="C30" s="32">
        <v>83875</v>
      </c>
      <c r="D30" s="32">
        <v>417998</v>
      </c>
      <c r="E30" s="32">
        <v>386119</v>
      </c>
      <c r="F30" s="13">
        <f t="shared" si="0"/>
        <v>-7.6265915147919401</v>
      </c>
      <c r="G30" s="1"/>
      <c r="H30" s="1"/>
      <c r="I30" s="1"/>
    </row>
    <row r="31" spans="1:9" x14ac:dyDescent="0.25">
      <c r="A31" s="8" t="s">
        <v>65</v>
      </c>
      <c r="B31" s="31">
        <v>26224</v>
      </c>
      <c r="C31" s="31">
        <v>35540</v>
      </c>
      <c r="D31" s="31">
        <v>154461</v>
      </c>
      <c r="E31" s="31">
        <v>198690</v>
      </c>
      <c r="F31" s="10">
        <f t="shared" si="0"/>
        <v>28.634412570163335</v>
      </c>
      <c r="G31" s="1"/>
      <c r="H31" s="1"/>
      <c r="I31" s="1"/>
    </row>
    <row r="32" spans="1:9" x14ac:dyDescent="0.25">
      <c r="A32" s="11" t="s">
        <v>66</v>
      </c>
      <c r="B32" s="32">
        <v>2714346</v>
      </c>
      <c r="C32" s="32">
        <v>3222966</v>
      </c>
      <c r="D32" s="32">
        <v>13372818</v>
      </c>
      <c r="E32" s="32">
        <v>15118682</v>
      </c>
      <c r="F32" s="13">
        <f t="shared" si="0"/>
        <v>13.055318632168621</v>
      </c>
      <c r="G32" s="1"/>
      <c r="H32" s="1"/>
      <c r="I32" s="1"/>
    </row>
    <row r="33" spans="1:9" x14ac:dyDescent="0.25">
      <c r="A33" s="8" t="s">
        <v>67</v>
      </c>
      <c r="B33" s="31">
        <v>232589</v>
      </c>
      <c r="C33" s="31">
        <v>240423</v>
      </c>
      <c r="D33" s="31">
        <v>1006345</v>
      </c>
      <c r="E33" s="31">
        <v>1033594</v>
      </c>
      <c r="F33" s="10">
        <f t="shared" si="0"/>
        <v>2.7077195196478385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11566150</v>
      </c>
      <c r="C35" s="15">
        <f t="shared" ref="C35:E35" si="1">SUM(C7:C34)</f>
        <v>12724888</v>
      </c>
      <c r="D35" s="15">
        <f t="shared" si="1"/>
        <v>56184930</v>
      </c>
      <c r="E35" s="15">
        <f t="shared" si="1"/>
        <v>59891346</v>
      </c>
      <c r="F35" s="16">
        <f t="shared" si="0"/>
        <v>6.5968151958185217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49948</v>
      </c>
      <c r="C38" s="41">
        <f>D7</f>
        <v>34821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18572495</v>
      </c>
      <c r="G38" s="42">
        <f>LOOKUP(E38,$A$38:$A$65,$C$38:$C$65)</f>
        <v>17025348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478591</v>
      </c>
      <c r="C39" s="41">
        <f t="shared" ref="C39:C65" si="5">D8</f>
        <v>549796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15118682</v>
      </c>
      <c r="G39" s="42">
        <f t="shared" ref="G39:G65" si="8">LOOKUP(E39,$A$38:$A$65,$C$38:$C$65)</f>
        <v>13372818</v>
      </c>
    </row>
    <row r="40" spans="1:9" x14ac:dyDescent="0.25">
      <c r="A40" s="42" t="str">
        <f t="shared" si="3"/>
        <v>ALMERIA</v>
      </c>
      <c r="B40" s="41">
        <f t="shared" si="4"/>
        <v>47</v>
      </c>
      <c r="C40" s="41">
        <f t="shared" si="5"/>
        <v>97</v>
      </c>
      <c r="D40" s="41">
        <f t="shared" si="6"/>
        <v>24</v>
      </c>
      <c r="E40" s="42" t="str">
        <f t="shared" si="2"/>
        <v>BARCELONA</v>
      </c>
      <c r="F40" s="42">
        <f t="shared" si="7"/>
        <v>10902383</v>
      </c>
      <c r="G40" s="42">
        <f t="shared" si="8"/>
        <v>10446407</v>
      </c>
    </row>
    <row r="41" spans="1:9" x14ac:dyDescent="0.25">
      <c r="A41" s="42" t="str">
        <f t="shared" si="3"/>
        <v>AVILES</v>
      </c>
      <c r="B41" s="41">
        <f t="shared" si="4"/>
        <v>26873</v>
      </c>
      <c r="C41" s="41">
        <f t="shared" si="5"/>
        <v>27224</v>
      </c>
      <c r="D41" s="41">
        <f t="shared" si="6"/>
        <v>21</v>
      </c>
      <c r="E41" s="42" t="str">
        <f t="shared" si="2"/>
        <v>LAS PALMAS</v>
      </c>
      <c r="F41" s="42">
        <f t="shared" si="7"/>
        <v>5951661</v>
      </c>
      <c r="G41" s="42">
        <f t="shared" si="8"/>
        <v>5646636</v>
      </c>
    </row>
    <row r="42" spans="1:9" x14ac:dyDescent="0.25">
      <c r="A42" s="42" t="str">
        <f t="shared" si="3"/>
        <v>BAHIA DE ALGECIRAS</v>
      </c>
      <c r="B42" s="41">
        <f t="shared" si="4"/>
        <v>18572495</v>
      </c>
      <c r="C42" s="41">
        <f t="shared" si="5"/>
        <v>17025348</v>
      </c>
      <c r="D42" s="41">
        <f t="shared" si="6"/>
        <v>1</v>
      </c>
      <c r="E42" s="42" t="str">
        <f t="shared" si="2"/>
        <v>BILBAO</v>
      </c>
      <c r="F42" s="42">
        <f t="shared" si="7"/>
        <v>2491811</v>
      </c>
      <c r="G42" s="42">
        <f t="shared" si="8"/>
        <v>2348817</v>
      </c>
    </row>
    <row r="43" spans="1:9" x14ac:dyDescent="0.25">
      <c r="A43" s="42" t="str">
        <f t="shared" si="3"/>
        <v>BAHIA DE CADIZ</v>
      </c>
      <c r="B43" s="41">
        <f t="shared" si="4"/>
        <v>571085</v>
      </c>
      <c r="C43" s="41">
        <f t="shared" si="5"/>
        <v>502542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1342322</v>
      </c>
      <c r="G43" s="42">
        <f t="shared" si="8"/>
        <v>1638025</v>
      </c>
    </row>
    <row r="44" spans="1:9" x14ac:dyDescent="0.25">
      <c r="A44" s="42" t="str">
        <f t="shared" si="3"/>
        <v>BALEARES</v>
      </c>
      <c r="B44" s="41">
        <f t="shared" si="4"/>
        <v>354243</v>
      </c>
      <c r="C44" s="41">
        <f t="shared" si="5"/>
        <v>429667</v>
      </c>
      <c r="D44" s="41">
        <f t="shared" si="6"/>
        <v>13</v>
      </c>
      <c r="E44" s="42" t="str">
        <f t="shared" si="2"/>
        <v>MALAGA</v>
      </c>
      <c r="F44" s="42">
        <f t="shared" si="7"/>
        <v>1293435</v>
      </c>
      <c r="G44" s="42">
        <f t="shared" si="8"/>
        <v>1562461</v>
      </c>
    </row>
    <row r="45" spans="1:9" x14ac:dyDescent="0.25">
      <c r="A45" s="42" t="str">
        <f t="shared" si="3"/>
        <v>BARCELONA</v>
      </c>
      <c r="B45" s="41">
        <f t="shared" si="4"/>
        <v>10902383</v>
      </c>
      <c r="C45" s="41">
        <f t="shared" si="5"/>
        <v>10446407</v>
      </c>
      <c r="D45" s="41">
        <f t="shared" si="6"/>
        <v>3</v>
      </c>
      <c r="E45" s="42" t="str">
        <f t="shared" si="2"/>
        <v>VIGO</v>
      </c>
      <c r="F45" s="42">
        <f t="shared" si="7"/>
        <v>1033594</v>
      </c>
      <c r="G45" s="42">
        <f t="shared" si="8"/>
        <v>1006345</v>
      </c>
    </row>
    <row r="46" spans="1:9" x14ac:dyDescent="0.25">
      <c r="A46" s="42" t="str">
        <f t="shared" si="3"/>
        <v>BILBAO</v>
      </c>
      <c r="B46" s="41">
        <f t="shared" si="4"/>
        <v>2491811</v>
      </c>
      <c r="C46" s="41">
        <f t="shared" si="5"/>
        <v>2348817</v>
      </c>
      <c r="D46" s="41">
        <f t="shared" si="6"/>
        <v>5</v>
      </c>
      <c r="E46" s="42" t="str">
        <f t="shared" si="2"/>
        <v>BAHIA DE CADIZ</v>
      </c>
      <c r="F46" s="42">
        <f t="shared" si="7"/>
        <v>571085</v>
      </c>
      <c r="G46" s="42">
        <f t="shared" si="8"/>
        <v>502542</v>
      </c>
    </row>
    <row r="47" spans="1:9" x14ac:dyDescent="0.25">
      <c r="A47" s="42" t="str">
        <f t="shared" si="3"/>
        <v>CARTAGENA</v>
      </c>
      <c r="B47" s="41">
        <f t="shared" si="4"/>
        <v>193516</v>
      </c>
      <c r="C47" s="41">
        <f t="shared" si="5"/>
        <v>170918</v>
      </c>
      <c r="D47" s="41">
        <f t="shared" si="6"/>
        <v>15</v>
      </c>
      <c r="E47" s="42" t="str">
        <f t="shared" si="2"/>
        <v>CASTELLON</v>
      </c>
      <c r="F47" s="42">
        <f t="shared" si="7"/>
        <v>560794</v>
      </c>
      <c r="G47" s="42">
        <f t="shared" si="8"/>
        <v>519628</v>
      </c>
    </row>
    <row r="48" spans="1:9" x14ac:dyDescent="0.25">
      <c r="A48" s="42" t="str">
        <f t="shared" si="3"/>
        <v>CASTELLON</v>
      </c>
      <c r="B48" s="41">
        <f t="shared" si="4"/>
        <v>560794</v>
      </c>
      <c r="C48" s="41">
        <f t="shared" si="5"/>
        <v>519628</v>
      </c>
      <c r="D48" s="41">
        <f t="shared" si="6"/>
        <v>10</v>
      </c>
      <c r="E48" s="42" t="str">
        <f t="shared" si="2"/>
        <v>ALICANTE</v>
      </c>
      <c r="F48" s="42">
        <f t="shared" si="7"/>
        <v>478591</v>
      </c>
      <c r="G48" s="42">
        <f t="shared" si="8"/>
        <v>549796</v>
      </c>
    </row>
    <row r="49" spans="1:7" x14ac:dyDescent="0.25">
      <c r="A49" s="42" t="str">
        <f t="shared" si="3"/>
        <v>CEUTA</v>
      </c>
      <c r="B49" s="41">
        <f t="shared" si="4"/>
        <v>30177</v>
      </c>
      <c r="C49" s="41">
        <f t="shared" si="5"/>
        <v>27488</v>
      </c>
      <c r="D49" s="41">
        <f t="shared" si="6"/>
        <v>20</v>
      </c>
      <c r="E49" s="42" t="str">
        <f t="shared" si="2"/>
        <v>SEVILLA</v>
      </c>
      <c r="F49" s="42">
        <f t="shared" si="7"/>
        <v>386119</v>
      </c>
      <c r="G49" s="42">
        <f t="shared" si="8"/>
        <v>417998</v>
      </c>
    </row>
    <row r="50" spans="1:7" x14ac:dyDescent="0.25">
      <c r="A50" s="42" t="str">
        <f t="shared" si="3"/>
        <v>FERROL-SAN CIBRAO</v>
      </c>
      <c r="B50" s="41">
        <f t="shared" si="4"/>
        <v>342</v>
      </c>
      <c r="C50" s="41">
        <f t="shared" si="5"/>
        <v>25174</v>
      </c>
      <c r="D50" s="41">
        <f t="shared" si="6"/>
        <v>23</v>
      </c>
      <c r="E50" s="42" t="str">
        <f t="shared" si="2"/>
        <v>BALEARES</v>
      </c>
      <c r="F50" s="42">
        <f t="shared" si="7"/>
        <v>354243</v>
      </c>
      <c r="G50" s="42">
        <f t="shared" si="8"/>
        <v>429667</v>
      </c>
    </row>
    <row r="51" spans="1:7" x14ac:dyDescent="0.25">
      <c r="A51" s="42" t="str">
        <f t="shared" si="3"/>
        <v>GIJON</v>
      </c>
      <c r="B51" s="41">
        <f t="shared" si="4"/>
        <v>122478</v>
      </c>
      <c r="C51" s="41">
        <f t="shared" si="5"/>
        <v>56753</v>
      </c>
      <c r="D51" s="41">
        <f t="shared" si="6"/>
        <v>17</v>
      </c>
      <c r="E51" s="42" t="str">
        <f t="shared" si="2"/>
        <v>TARRAGONA</v>
      </c>
      <c r="F51" s="42">
        <f t="shared" si="7"/>
        <v>198690</v>
      </c>
      <c r="G51" s="42">
        <f t="shared" si="8"/>
        <v>154461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193516</v>
      </c>
      <c r="G52" s="42">
        <f t="shared" si="8"/>
        <v>170918</v>
      </c>
    </row>
    <row r="53" spans="1:7" x14ac:dyDescent="0.25">
      <c r="A53" s="42" t="str">
        <f t="shared" si="3"/>
        <v>LAS PALMAS</v>
      </c>
      <c r="B53" s="41">
        <f t="shared" si="4"/>
        <v>5951661</v>
      </c>
      <c r="C53" s="41">
        <f t="shared" si="5"/>
        <v>5646636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145210</v>
      </c>
      <c r="G53" s="42">
        <f t="shared" si="8"/>
        <v>159229</v>
      </c>
    </row>
    <row r="54" spans="1:7" x14ac:dyDescent="0.25">
      <c r="A54" s="42" t="str">
        <f t="shared" si="3"/>
        <v>MALAGA</v>
      </c>
      <c r="B54" s="41">
        <f t="shared" si="4"/>
        <v>1293435</v>
      </c>
      <c r="C54" s="41">
        <f t="shared" si="5"/>
        <v>1562461</v>
      </c>
      <c r="D54" s="41">
        <f t="shared" si="6"/>
        <v>7</v>
      </c>
      <c r="E54" s="42" t="str">
        <f t="shared" si="2"/>
        <v>GIJON</v>
      </c>
      <c r="F54" s="42">
        <f t="shared" si="7"/>
        <v>122478</v>
      </c>
      <c r="G54" s="42">
        <f t="shared" si="8"/>
        <v>56753</v>
      </c>
    </row>
    <row r="55" spans="1:7" x14ac:dyDescent="0.25">
      <c r="A55" s="42" t="str">
        <f t="shared" si="3"/>
        <v>MARIN Y RIA DE PONTEVEDRA</v>
      </c>
      <c r="B55" s="41">
        <f t="shared" si="4"/>
        <v>145210</v>
      </c>
      <c r="C55" s="41">
        <f t="shared" si="5"/>
        <v>159229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65303</v>
      </c>
      <c r="G55" s="42">
        <f t="shared" si="8"/>
        <v>60723</v>
      </c>
    </row>
    <row r="56" spans="1:7" x14ac:dyDescent="0.25">
      <c r="A56" s="42" t="str">
        <f t="shared" si="3"/>
        <v>MELILLA</v>
      </c>
      <c r="B56" s="41">
        <f t="shared" si="4"/>
        <v>65303</v>
      </c>
      <c r="C56" s="41">
        <f t="shared" si="5"/>
        <v>60723</v>
      </c>
      <c r="D56" s="41">
        <f t="shared" si="6"/>
        <v>18</v>
      </c>
      <c r="E56" s="42" t="str">
        <f t="shared" si="2"/>
        <v>A CORUÑA</v>
      </c>
      <c r="F56" s="42">
        <f t="shared" si="9"/>
        <v>49948</v>
      </c>
      <c r="G56" s="42">
        <f t="shared" si="8"/>
        <v>34821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CEUTA</v>
      </c>
      <c r="F57" s="42">
        <f t="shared" si="9"/>
        <v>30177</v>
      </c>
      <c r="G57" s="42">
        <f t="shared" si="8"/>
        <v>27488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26873</v>
      </c>
      <c r="G58" s="42">
        <f t="shared" si="8"/>
        <v>27224</v>
      </c>
    </row>
    <row r="59" spans="1:7" x14ac:dyDescent="0.25">
      <c r="A59" s="42" t="str">
        <f t="shared" si="3"/>
        <v>SANTA CRUZ DE TENERIFE</v>
      </c>
      <c r="B59" s="41">
        <f t="shared" si="4"/>
        <v>1342322</v>
      </c>
      <c r="C59" s="41">
        <f t="shared" si="5"/>
        <v>1638025</v>
      </c>
      <c r="D59" s="41">
        <f t="shared" si="6"/>
        <v>6</v>
      </c>
      <c r="E59" s="42" t="str">
        <f t="shared" si="2"/>
        <v>SANTANDER</v>
      </c>
      <c r="F59" s="42">
        <f t="shared" si="9"/>
        <v>1547</v>
      </c>
      <c r="G59" s="42">
        <f t="shared" si="8"/>
        <v>1549</v>
      </c>
    </row>
    <row r="60" spans="1:7" x14ac:dyDescent="0.25">
      <c r="A60" s="42" t="str">
        <f t="shared" si="3"/>
        <v>SANTANDER</v>
      </c>
      <c r="B60" s="41">
        <f t="shared" si="4"/>
        <v>1547</v>
      </c>
      <c r="C60" s="41">
        <f t="shared" si="5"/>
        <v>1549</v>
      </c>
      <c r="D60" s="41">
        <f t="shared" si="6"/>
        <v>22</v>
      </c>
      <c r="E60" s="42" t="str">
        <f t="shared" si="2"/>
        <v>FERROL-SAN CIBRAO</v>
      </c>
      <c r="F60" s="42">
        <f t="shared" si="9"/>
        <v>342</v>
      </c>
      <c r="G60" s="42">
        <f t="shared" si="8"/>
        <v>25174</v>
      </c>
    </row>
    <row r="61" spans="1:7" x14ac:dyDescent="0.25">
      <c r="A61" s="42" t="str">
        <f t="shared" si="3"/>
        <v>SEVILLA</v>
      </c>
      <c r="B61" s="41">
        <f t="shared" si="4"/>
        <v>386119</v>
      </c>
      <c r="C61" s="41">
        <f t="shared" si="5"/>
        <v>417998</v>
      </c>
      <c r="D61" s="41">
        <f t="shared" si="6"/>
        <v>12</v>
      </c>
      <c r="E61" s="42" t="str">
        <f t="shared" si="2"/>
        <v>ALMERIA</v>
      </c>
      <c r="F61" s="42">
        <f t="shared" si="9"/>
        <v>47</v>
      </c>
      <c r="G61" s="42">
        <f t="shared" si="8"/>
        <v>97</v>
      </c>
    </row>
    <row r="62" spans="1:7" x14ac:dyDescent="0.25">
      <c r="A62" s="42" t="str">
        <f t="shared" si="3"/>
        <v>TARRAGONA</v>
      </c>
      <c r="B62" s="41">
        <f t="shared" si="4"/>
        <v>198690</v>
      </c>
      <c r="C62" s="41">
        <f t="shared" si="5"/>
        <v>154461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15118682</v>
      </c>
      <c r="C63" s="41">
        <f t="shared" si="5"/>
        <v>13372818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1033594</v>
      </c>
      <c r="C64" s="41">
        <f t="shared" si="5"/>
        <v>1006345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32902</v>
      </c>
      <c r="C8" s="34">
        <v>32174</v>
      </c>
      <c r="D8" s="34">
        <v>139193</v>
      </c>
      <c r="E8" s="34">
        <v>141436</v>
      </c>
      <c r="F8" s="13">
        <f t="shared" ref="F8:F35" si="0">((E8*100)/D8)-100</f>
        <v>1.6114316093481733</v>
      </c>
      <c r="G8" s="1"/>
      <c r="H8" s="1"/>
      <c r="I8" s="1"/>
    </row>
    <row r="9" spans="1:12" x14ac:dyDescent="0.25">
      <c r="A9" s="8" t="s">
        <v>43</v>
      </c>
      <c r="B9" s="33">
        <v>45261</v>
      </c>
      <c r="C9" s="33">
        <v>38144</v>
      </c>
      <c r="D9" s="33">
        <v>187504</v>
      </c>
      <c r="E9" s="33">
        <v>175959</v>
      </c>
      <c r="F9" s="10">
        <f t="shared" si="0"/>
        <v>-6.1572019796910951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432841</v>
      </c>
      <c r="C11" s="33">
        <v>459093</v>
      </c>
      <c r="D11" s="33">
        <v>2165394</v>
      </c>
      <c r="E11" s="33">
        <v>2198297</v>
      </c>
      <c r="F11" s="10">
        <f t="shared" si="0"/>
        <v>1.5194925265332841</v>
      </c>
      <c r="G11" s="1"/>
      <c r="H11" s="1"/>
      <c r="I11" s="1"/>
    </row>
    <row r="12" spans="1:12" x14ac:dyDescent="0.25">
      <c r="A12" s="11" t="s">
        <v>46</v>
      </c>
      <c r="B12" s="34">
        <v>108386</v>
      </c>
      <c r="C12" s="34">
        <v>126357</v>
      </c>
      <c r="D12" s="34">
        <v>554744</v>
      </c>
      <c r="E12" s="34">
        <v>605622</v>
      </c>
      <c r="F12" s="13">
        <f t="shared" si="0"/>
        <v>9.1714376360988155</v>
      </c>
      <c r="G12" s="1"/>
      <c r="H12" s="1"/>
      <c r="I12" s="1"/>
    </row>
    <row r="13" spans="1:12" x14ac:dyDescent="0.25">
      <c r="A13" s="8" t="s">
        <v>47</v>
      </c>
      <c r="B13" s="33">
        <v>947439</v>
      </c>
      <c r="C13" s="33">
        <v>869610</v>
      </c>
      <c r="D13" s="33">
        <v>4142037</v>
      </c>
      <c r="E13" s="33">
        <v>3888174</v>
      </c>
      <c r="F13" s="10">
        <f t="shared" si="0"/>
        <v>-6.1289409051633328</v>
      </c>
      <c r="G13" s="1"/>
      <c r="H13" s="1"/>
      <c r="I13" s="1"/>
    </row>
    <row r="14" spans="1:12" x14ac:dyDescent="0.25">
      <c r="A14" s="11" t="s">
        <v>48</v>
      </c>
      <c r="B14" s="34">
        <v>960938</v>
      </c>
      <c r="C14" s="34">
        <v>984845</v>
      </c>
      <c r="D14" s="34">
        <v>4171959</v>
      </c>
      <c r="E14" s="34">
        <v>4508507</v>
      </c>
      <c r="F14" s="13">
        <f t="shared" si="0"/>
        <v>8.0669057390065433</v>
      </c>
      <c r="G14" s="1"/>
      <c r="H14" s="1"/>
      <c r="I14" s="1"/>
    </row>
    <row r="15" spans="1:12" x14ac:dyDescent="0.25">
      <c r="A15" s="8" t="s">
        <v>49</v>
      </c>
      <c r="B15" s="33">
        <v>48476</v>
      </c>
      <c r="C15" s="33">
        <v>50280</v>
      </c>
      <c r="D15" s="33">
        <v>231605</v>
      </c>
      <c r="E15" s="33">
        <v>231187</v>
      </c>
      <c r="F15" s="10">
        <f t="shared" si="0"/>
        <v>-0.18047969603419745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18062</v>
      </c>
      <c r="C17" s="33">
        <v>14335</v>
      </c>
      <c r="D17" s="33">
        <v>79825</v>
      </c>
      <c r="E17" s="33">
        <v>59567</v>
      </c>
      <c r="F17" s="10">
        <f t="shared" si="0"/>
        <v>-25.378014406514254</v>
      </c>
      <c r="G17" s="1"/>
      <c r="H17" s="1"/>
      <c r="I17" s="1"/>
    </row>
    <row r="18" spans="1:9" x14ac:dyDescent="0.25">
      <c r="A18" s="11" t="s">
        <v>52</v>
      </c>
      <c r="B18" s="34">
        <v>83236</v>
      </c>
      <c r="C18" s="34">
        <v>81301</v>
      </c>
      <c r="D18" s="34">
        <v>388062</v>
      </c>
      <c r="E18" s="34">
        <v>391383</v>
      </c>
      <c r="F18" s="13">
        <f t="shared" si="0"/>
        <v>0.85579108492973432</v>
      </c>
      <c r="G18" s="1"/>
      <c r="H18" s="1"/>
      <c r="I18" s="1"/>
    </row>
    <row r="19" spans="1:9" x14ac:dyDescent="0.25">
      <c r="A19" s="8" t="s">
        <v>53</v>
      </c>
      <c r="B19" s="33">
        <v>24284</v>
      </c>
      <c r="C19" s="33">
        <v>28997</v>
      </c>
      <c r="D19" s="33">
        <v>93554</v>
      </c>
      <c r="E19" s="33">
        <v>101230</v>
      </c>
      <c r="F19" s="10">
        <f t="shared" si="0"/>
        <v>8.2048870171237951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223789</v>
      </c>
      <c r="C22" s="34">
        <v>212900</v>
      </c>
      <c r="D22" s="34">
        <v>1115125</v>
      </c>
      <c r="E22" s="34">
        <v>1106948</v>
      </c>
      <c r="F22" s="13">
        <f t="shared" si="0"/>
        <v>-0.73328102230691172</v>
      </c>
      <c r="G22" s="1"/>
      <c r="H22" s="1"/>
      <c r="I22" s="1"/>
    </row>
    <row r="23" spans="1:9" x14ac:dyDescent="0.25">
      <c r="A23" s="8" t="s">
        <v>57</v>
      </c>
      <c r="B23" s="33">
        <v>45500</v>
      </c>
      <c r="C23" s="33">
        <v>38760</v>
      </c>
      <c r="D23" s="33">
        <v>200538</v>
      </c>
      <c r="E23" s="33">
        <v>184103</v>
      </c>
      <c r="F23" s="10">
        <f t="shared" si="0"/>
        <v>-8.1954542281263372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48953</v>
      </c>
      <c r="C25" s="33">
        <v>42845</v>
      </c>
      <c r="D25" s="33">
        <v>224572</v>
      </c>
      <c r="E25" s="33">
        <v>208788</v>
      </c>
      <c r="F25" s="10">
        <f t="shared" si="0"/>
        <v>-7.0284808435601889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162</v>
      </c>
      <c r="D26" s="34">
        <v>0</v>
      </c>
      <c r="E26" s="34">
        <v>162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61511</v>
      </c>
      <c r="C27" s="33">
        <v>57108</v>
      </c>
      <c r="D27" s="33">
        <v>274414</v>
      </c>
      <c r="E27" s="33">
        <v>292414</v>
      </c>
      <c r="F27" s="10">
        <f t="shared" si="0"/>
        <v>6.5594320989453934</v>
      </c>
      <c r="G27" s="1"/>
      <c r="H27" s="1"/>
      <c r="I27" s="1"/>
    </row>
    <row r="28" spans="1:9" x14ac:dyDescent="0.25">
      <c r="A28" s="11" t="s">
        <v>62</v>
      </c>
      <c r="B28" s="34">
        <v>326576</v>
      </c>
      <c r="C28" s="34">
        <v>296944</v>
      </c>
      <c r="D28" s="34">
        <v>1621951</v>
      </c>
      <c r="E28" s="34">
        <v>1521870</v>
      </c>
      <c r="F28" s="13">
        <f t="shared" si="0"/>
        <v>-6.1704083538898544</v>
      </c>
      <c r="G28" s="1"/>
      <c r="H28" s="1"/>
      <c r="I28" s="1"/>
    </row>
    <row r="29" spans="1:9" x14ac:dyDescent="0.25">
      <c r="A29" s="8" t="s">
        <v>63</v>
      </c>
      <c r="B29" s="33">
        <v>102107</v>
      </c>
      <c r="C29" s="33">
        <v>90329</v>
      </c>
      <c r="D29" s="33">
        <v>394109</v>
      </c>
      <c r="E29" s="33">
        <v>464262</v>
      </c>
      <c r="F29" s="10">
        <f t="shared" si="0"/>
        <v>17.800405471582735</v>
      </c>
      <c r="G29" s="1"/>
      <c r="H29" s="1"/>
      <c r="I29" s="1"/>
    </row>
    <row r="30" spans="1:9" x14ac:dyDescent="0.25">
      <c r="A30" s="11" t="s">
        <v>64</v>
      </c>
      <c r="B30" s="34">
        <v>19144</v>
      </c>
      <c r="C30" s="34">
        <v>23601</v>
      </c>
      <c r="D30" s="34">
        <v>103369</v>
      </c>
      <c r="E30" s="34">
        <v>112020</v>
      </c>
      <c r="F30" s="13">
        <f t="shared" si="0"/>
        <v>8.3690468128742594</v>
      </c>
      <c r="G30" s="1"/>
      <c r="H30" s="1"/>
      <c r="I30" s="1"/>
    </row>
    <row r="31" spans="1:9" x14ac:dyDescent="0.25">
      <c r="A31" s="8" t="s">
        <v>65</v>
      </c>
      <c r="B31" s="33">
        <v>63245</v>
      </c>
      <c r="C31" s="33">
        <v>41034</v>
      </c>
      <c r="D31" s="33">
        <v>277921</v>
      </c>
      <c r="E31" s="33">
        <v>197019</v>
      </c>
      <c r="F31" s="10">
        <f t="shared" si="0"/>
        <v>-29.109711032991385</v>
      </c>
      <c r="G31" s="1"/>
      <c r="H31" s="1"/>
      <c r="I31" s="1"/>
    </row>
    <row r="32" spans="1:9" x14ac:dyDescent="0.25">
      <c r="A32" s="11" t="s">
        <v>66</v>
      </c>
      <c r="B32" s="34">
        <v>440782</v>
      </c>
      <c r="C32" s="34">
        <v>428690</v>
      </c>
      <c r="D32" s="34">
        <v>1971206</v>
      </c>
      <c r="E32" s="34">
        <v>2029734</v>
      </c>
      <c r="F32" s="13">
        <f t="shared" si="0"/>
        <v>2.9691468065742441</v>
      </c>
      <c r="G32" s="1"/>
      <c r="H32" s="1"/>
      <c r="I32" s="1"/>
    </row>
    <row r="33" spans="1:9" x14ac:dyDescent="0.25">
      <c r="A33" s="8" t="s">
        <v>67</v>
      </c>
      <c r="B33" s="33">
        <v>128110</v>
      </c>
      <c r="C33" s="33">
        <v>135810</v>
      </c>
      <c r="D33" s="33">
        <v>580442</v>
      </c>
      <c r="E33" s="33">
        <v>634534</v>
      </c>
      <c r="F33" s="10">
        <f t="shared" si="0"/>
        <v>9.319105095771846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4161542</v>
      </c>
      <c r="C35" s="15">
        <f t="shared" ref="C35:E35" si="1">SUM(C7:C34)</f>
        <v>4053319</v>
      </c>
      <c r="D35" s="15">
        <f t="shared" si="1"/>
        <v>18917656</v>
      </c>
      <c r="E35" s="15">
        <f t="shared" si="1"/>
        <v>19053216</v>
      </c>
      <c r="F35" s="16">
        <f t="shared" si="0"/>
        <v>0.71657926330830435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4508507</v>
      </c>
      <c r="G38" s="42">
        <f>LOOKUP(E38,$A$38:$A$65,$C$38:$C$65)</f>
        <v>4171959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141436</v>
      </c>
      <c r="C39" s="41">
        <f t="shared" ref="C39:C65" si="5">D8</f>
        <v>139193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3888174</v>
      </c>
      <c r="G39" s="42">
        <f t="shared" ref="G39:G65" si="8">LOOKUP(E39,$A$38:$A$65,$C$38:$C$65)</f>
        <v>4142037</v>
      </c>
    </row>
    <row r="40" spans="1:9" x14ac:dyDescent="0.25">
      <c r="A40" s="42" t="str">
        <f t="shared" si="3"/>
        <v>ALMERIA</v>
      </c>
      <c r="B40" s="41">
        <f t="shared" si="4"/>
        <v>175959</v>
      </c>
      <c r="C40" s="41">
        <f t="shared" si="5"/>
        <v>187504</v>
      </c>
      <c r="D40" s="41">
        <f t="shared" si="6"/>
        <v>16</v>
      </c>
      <c r="E40" s="42" t="str">
        <f t="shared" si="2"/>
        <v>BAHIA DE ALGECIRAS</v>
      </c>
      <c r="F40" s="42">
        <f t="shared" si="7"/>
        <v>2198297</v>
      </c>
      <c r="G40" s="42">
        <f t="shared" si="8"/>
        <v>2165394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2029734</v>
      </c>
      <c r="G41" s="42">
        <f t="shared" si="8"/>
        <v>1971206</v>
      </c>
    </row>
    <row r="42" spans="1:9" x14ac:dyDescent="0.25">
      <c r="A42" s="42" t="str">
        <f t="shared" si="3"/>
        <v>BAHIA DE ALGECIRAS</v>
      </c>
      <c r="B42" s="41">
        <f t="shared" si="4"/>
        <v>2198297</v>
      </c>
      <c r="C42" s="41">
        <f t="shared" si="5"/>
        <v>2165394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1521870</v>
      </c>
      <c r="G42" s="42">
        <f t="shared" si="8"/>
        <v>1621951</v>
      </c>
    </row>
    <row r="43" spans="1:9" x14ac:dyDescent="0.25">
      <c r="A43" s="42" t="str">
        <f t="shared" si="3"/>
        <v>BAHIA DE CADIZ</v>
      </c>
      <c r="B43" s="41">
        <f t="shared" si="4"/>
        <v>605622</v>
      </c>
      <c r="C43" s="41">
        <f t="shared" si="5"/>
        <v>554744</v>
      </c>
      <c r="D43" s="41">
        <f t="shared" si="6"/>
        <v>8</v>
      </c>
      <c r="E43" s="42" t="str">
        <f t="shared" si="2"/>
        <v>LAS PALMAS</v>
      </c>
      <c r="F43" s="42">
        <f t="shared" si="7"/>
        <v>1106948</v>
      </c>
      <c r="G43" s="42">
        <f t="shared" si="8"/>
        <v>1115125</v>
      </c>
    </row>
    <row r="44" spans="1:9" x14ac:dyDescent="0.25">
      <c r="A44" s="42" t="str">
        <f t="shared" si="3"/>
        <v>BALEARES</v>
      </c>
      <c r="B44" s="41">
        <f t="shared" si="4"/>
        <v>3888174</v>
      </c>
      <c r="C44" s="41">
        <f t="shared" si="5"/>
        <v>4142037</v>
      </c>
      <c r="D44" s="41">
        <f t="shared" si="6"/>
        <v>2</v>
      </c>
      <c r="E44" s="42" t="str">
        <f t="shared" si="2"/>
        <v>VIGO</v>
      </c>
      <c r="F44" s="42">
        <f t="shared" si="7"/>
        <v>634534</v>
      </c>
      <c r="G44" s="42">
        <f t="shared" si="8"/>
        <v>580442</v>
      </c>
    </row>
    <row r="45" spans="1:9" x14ac:dyDescent="0.25">
      <c r="A45" s="42" t="str">
        <f t="shared" si="3"/>
        <v>BARCELONA</v>
      </c>
      <c r="B45" s="41">
        <f t="shared" si="4"/>
        <v>4508507</v>
      </c>
      <c r="C45" s="41">
        <f t="shared" si="5"/>
        <v>4171959</v>
      </c>
      <c r="D45" s="41">
        <f t="shared" si="6"/>
        <v>1</v>
      </c>
      <c r="E45" s="42" t="str">
        <f t="shared" si="2"/>
        <v>BAHIA DE CADIZ</v>
      </c>
      <c r="F45" s="42">
        <f t="shared" si="7"/>
        <v>605622</v>
      </c>
      <c r="G45" s="42">
        <f t="shared" si="8"/>
        <v>554744</v>
      </c>
    </row>
    <row r="46" spans="1:9" x14ac:dyDescent="0.25">
      <c r="A46" s="42" t="str">
        <f t="shared" si="3"/>
        <v>BILBAO</v>
      </c>
      <c r="B46" s="41">
        <f t="shared" si="4"/>
        <v>231187</v>
      </c>
      <c r="C46" s="41">
        <f t="shared" si="5"/>
        <v>231605</v>
      </c>
      <c r="D46" s="41">
        <f t="shared" si="6"/>
        <v>12</v>
      </c>
      <c r="E46" s="42" t="str">
        <f t="shared" si="2"/>
        <v>SANTANDER</v>
      </c>
      <c r="F46" s="42">
        <f t="shared" si="7"/>
        <v>464262</v>
      </c>
      <c r="G46" s="42">
        <f t="shared" si="8"/>
        <v>394109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391383</v>
      </c>
      <c r="G47" s="42">
        <f t="shared" si="8"/>
        <v>388062</v>
      </c>
    </row>
    <row r="48" spans="1:9" x14ac:dyDescent="0.25">
      <c r="A48" s="42" t="str">
        <f t="shared" si="3"/>
        <v>CASTELLON</v>
      </c>
      <c r="B48" s="41">
        <f t="shared" si="4"/>
        <v>59567</v>
      </c>
      <c r="C48" s="41">
        <f t="shared" si="5"/>
        <v>79825</v>
      </c>
      <c r="D48" s="41">
        <f t="shared" si="6"/>
        <v>20</v>
      </c>
      <c r="E48" s="42" t="str">
        <f t="shared" si="2"/>
        <v>PASAIA</v>
      </c>
      <c r="F48" s="42">
        <f t="shared" si="7"/>
        <v>292414</v>
      </c>
      <c r="G48" s="42">
        <f t="shared" si="8"/>
        <v>274414</v>
      </c>
    </row>
    <row r="49" spans="1:7" x14ac:dyDescent="0.25">
      <c r="A49" s="42" t="str">
        <f t="shared" si="3"/>
        <v>CEUTA</v>
      </c>
      <c r="B49" s="41">
        <f t="shared" si="4"/>
        <v>391383</v>
      </c>
      <c r="C49" s="41">
        <f t="shared" si="5"/>
        <v>388062</v>
      </c>
      <c r="D49" s="41">
        <f t="shared" si="6"/>
        <v>10</v>
      </c>
      <c r="E49" s="42" t="str">
        <f t="shared" si="2"/>
        <v>BILBAO</v>
      </c>
      <c r="F49" s="42">
        <f t="shared" si="7"/>
        <v>231187</v>
      </c>
      <c r="G49" s="42">
        <f t="shared" si="8"/>
        <v>231605</v>
      </c>
    </row>
    <row r="50" spans="1:7" x14ac:dyDescent="0.25">
      <c r="A50" s="42" t="str">
        <f t="shared" si="3"/>
        <v>FERROL-SAN CIBRAO</v>
      </c>
      <c r="B50" s="41">
        <f t="shared" si="4"/>
        <v>101230</v>
      </c>
      <c r="C50" s="41">
        <f t="shared" si="5"/>
        <v>93554</v>
      </c>
      <c r="D50" s="41">
        <f t="shared" si="6"/>
        <v>19</v>
      </c>
      <c r="E50" s="42" t="str">
        <f t="shared" si="2"/>
        <v>MELILLA</v>
      </c>
      <c r="F50" s="42">
        <f t="shared" si="7"/>
        <v>208788</v>
      </c>
      <c r="G50" s="42">
        <f t="shared" si="8"/>
        <v>224572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TARRAGONA</v>
      </c>
      <c r="F51" s="42">
        <f t="shared" si="7"/>
        <v>197019</v>
      </c>
      <c r="G51" s="42">
        <f t="shared" si="8"/>
        <v>277921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184103</v>
      </c>
      <c r="G52" s="42">
        <f t="shared" si="8"/>
        <v>200538</v>
      </c>
    </row>
    <row r="53" spans="1:7" x14ac:dyDescent="0.25">
      <c r="A53" s="42" t="str">
        <f t="shared" si="3"/>
        <v>LAS PALMAS</v>
      </c>
      <c r="B53" s="41">
        <f t="shared" si="4"/>
        <v>1106948</v>
      </c>
      <c r="C53" s="41">
        <f t="shared" si="5"/>
        <v>1115125</v>
      </c>
      <c r="D53" s="41">
        <f t="shared" si="6"/>
        <v>6</v>
      </c>
      <c r="E53" s="42" t="str">
        <f t="shared" si="2"/>
        <v>ALMERIA</v>
      </c>
      <c r="F53" s="42">
        <f t="shared" si="7"/>
        <v>175959</v>
      </c>
      <c r="G53" s="42">
        <f t="shared" si="8"/>
        <v>187504</v>
      </c>
    </row>
    <row r="54" spans="1:7" x14ac:dyDescent="0.25">
      <c r="A54" s="42" t="str">
        <f t="shared" si="3"/>
        <v>MALAGA</v>
      </c>
      <c r="B54" s="41">
        <f t="shared" si="4"/>
        <v>184103</v>
      </c>
      <c r="C54" s="41">
        <f t="shared" si="5"/>
        <v>200538</v>
      </c>
      <c r="D54" s="41">
        <f t="shared" si="6"/>
        <v>15</v>
      </c>
      <c r="E54" s="42" t="str">
        <f t="shared" si="2"/>
        <v>ALICANTE</v>
      </c>
      <c r="F54" s="42">
        <f t="shared" si="7"/>
        <v>141436</v>
      </c>
      <c r="G54" s="42">
        <f t="shared" si="8"/>
        <v>139193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112020</v>
      </c>
      <c r="G55" s="42">
        <f t="shared" si="8"/>
        <v>103369</v>
      </c>
    </row>
    <row r="56" spans="1:7" x14ac:dyDescent="0.25">
      <c r="A56" s="42" t="str">
        <f t="shared" si="3"/>
        <v>MELILLA</v>
      </c>
      <c r="B56" s="41">
        <f t="shared" si="4"/>
        <v>208788</v>
      </c>
      <c r="C56" s="41">
        <f t="shared" si="5"/>
        <v>224572</v>
      </c>
      <c r="D56" s="41">
        <f t="shared" si="6"/>
        <v>13</v>
      </c>
      <c r="E56" s="42" t="str">
        <f t="shared" si="2"/>
        <v>FERROL-SAN CIBRAO</v>
      </c>
      <c r="F56" s="42">
        <f t="shared" si="9"/>
        <v>101230</v>
      </c>
      <c r="G56" s="42">
        <f t="shared" si="8"/>
        <v>93554</v>
      </c>
    </row>
    <row r="57" spans="1:7" x14ac:dyDescent="0.25">
      <c r="A57" s="42" t="str">
        <f t="shared" si="3"/>
        <v>MOTRIL</v>
      </c>
      <c r="B57" s="41">
        <f t="shared" si="4"/>
        <v>162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59567</v>
      </c>
      <c r="G57" s="42">
        <f t="shared" si="8"/>
        <v>79825</v>
      </c>
    </row>
    <row r="58" spans="1:7" x14ac:dyDescent="0.25">
      <c r="A58" s="42" t="str">
        <f t="shared" si="3"/>
        <v>PASAIA</v>
      </c>
      <c r="B58" s="41">
        <f t="shared" si="4"/>
        <v>292414</v>
      </c>
      <c r="C58" s="41">
        <f t="shared" si="5"/>
        <v>274414</v>
      </c>
      <c r="D58" s="41">
        <f t="shared" si="6"/>
        <v>11</v>
      </c>
      <c r="E58" s="42" t="str">
        <f t="shared" si="2"/>
        <v>MOTRIL</v>
      </c>
      <c r="F58" s="42">
        <f t="shared" si="9"/>
        <v>162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1521870</v>
      </c>
      <c r="C59" s="41">
        <f t="shared" si="5"/>
        <v>1621951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464262</v>
      </c>
      <c r="C60" s="41">
        <f t="shared" si="5"/>
        <v>394109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112020</v>
      </c>
      <c r="C61" s="41">
        <f t="shared" si="5"/>
        <v>103369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197019</v>
      </c>
      <c r="C62" s="41">
        <f t="shared" si="5"/>
        <v>277921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2029734</v>
      </c>
      <c r="C63" s="41">
        <f t="shared" si="5"/>
        <v>1971206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634534</v>
      </c>
      <c r="C64" s="41">
        <f t="shared" si="5"/>
        <v>580442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468</v>
      </c>
      <c r="C7" s="35">
        <v>496</v>
      </c>
      <c r="D7" s="35">
        <v>2301</v>
      </c>
      <c r="E7" s="35">
        <v>3296</v>
      </c>
      <c r="F7" s="10">
        <f>((E7*100)/D7)-100</f>
        <v>43.24206866579749</v>
      </c>
      <c r="G7" s="1"/>
      <c r="H7" s="1"/>
      <c r="I7" s="1"/>
    </row>
    <row r="8" spans="1:12" x14ac:dyDescent="0.25">
      <c r="A8" s="11" t="s">
        <v>42</v>
      </c>
      <c r="B8" s="36">
        <v>13964</v>
      </c>
      <c r="C8" s="36">
        <v>16116</v>
      </c>
      <c r="D8" s="36">
        <v>76116</v>
      </c>
      <c r="E8" s="36">
        <v>67997</v>
      </c>
      <c r="F8" s="13">
        <f t="shared" ref="F8:F35" si="0">((E8*100)/D8)-100</f>
        <v>-10.666614115297705</v>
      </c>
      <c r="G8" s="1"/>
      <c r="H8" s="1"/>
      <c r="I8" s="1"/>
    </row>
    <row r="9" spans="1:12" x14ac:dyDescent="0.25">
      <c r="A9" s="8" t="s">
        <v>43</v>
      </c>
      <c r="B9" s="35">
        <v>2</v>
      </c>
      <c r="C9" s="35">
        <v>2</v>
      </c>
      <c r="D9" s="35">
        <v>40</v>
      </c>
      <c r="E9" s="35">
        <v>22</v>
      </c>
      <c r="F9" s="10">
        <f t="shared" si="0"/>
        <v>-45</v>
      </c>
      <c r="G9" s="1"/>
      <c r="H9" s="1"/>
      <c r="I9" s="1"/>
    </row>
    <row r="10" spans="1:12" x14ac:dyDescent="0.25">
      <c r="A10" s="11" t="s">
        <v>44</v>
      </c>
      <c r="B10" s="36">
        <v>401</v>
      </c>
      <c r="C10" s="36">
        <v>489</v>
      </c>
      <c r="D10" s="36">
        <v>3365</v>
      </c>
      <c r="E10" s="36">
        <v>3428</v>
      </c>
      <c r="F10" s="17">
        <f t="shared" si="0"/>
        <v>1.8722139673105431</v>
      </c>
      <c r="G10" s="1"/>
      <c r="H10" s="1"/>
      <c r="I10" s="1"/>
    </row>
    <row r="11" spans="1:12" x14ac:dyDescent="0.25">
      <c r="A11" s="8" t="s">
        <v>45</v>
      </c>
      <c r="B11" s="35">
        <v>297275</v>
      </c>
      <c r="C11" s="35">
        <v>309044</v>
      </c>
      <c r="D11" s="35">
        <v>1423783</v>
      </c>
      <c r="E11" s="35">
        <v>1394745</v>
      </c>
      <c r="F11" s="10">
        <f t="shared" si="0"/>
        <v>-2.0394961872701174</v>
      </c>
      <c r="G11" s="1"/>
      <c r="H11" s="1"/>
      <c r="I11" s="1"/>
    </row>
    <row r="12" spans="1:12" x14ac:dyDescent="0.25">
      <c r="A12" s="11" t="s">
        <v>46</v>
      </c>
      <c r="B12" s="36">
        <v>11322</v>
      </c>
      <c r="C12" s="36">
        <v>12382</v>
      </c>
      <c r="D12" s="36">
        <v>51270.5</v>
      </c>
      <c r="E12" s="36">
        <v>58128</v>
      </c>
      <c r="F12" s="13">
        <f t="shared" si="0"/>
        <v>13.375137749778133</v>
      </c>
      <c r="G12" s="1"/>
      <c r="H12" s="1"/>
      <c r="I12" s="1"/>
    </row>
    <row r="13" spans="1:12" x14ac:dyDescent="0.25">
      <c r="A13" s="8" t="s">
        <v>47</v>
      </c>
      <c r="B13" s="35">
        <v>19634</v>
      </c>
      <c r="C13" s="35">
        <v>17469</v>
      </c>
      <c r="D13" s="35">
        <v>83070</v>
      </c>
      <c r="E13" s="35">
        <v>75393</v>
      </c>
      <c r="F13" s="10">
        <f t="shared" si="0"/>
        <v>-9.2416034669555813</v>
      </c>
      <c r="G13" s="1"/>
      <c r="H13" s="1"/>
      <c r="I13" s="1"/>
    </row>
    <row r="14" spans="1:12" x14ac:dyDescent="0.25">
      <c r="A14" s="11" t="s">
        <v>48</v>
      </c>
      <c r="B14" s="36">
        <v>228096.5</v>
      </c>
      <c r="C14" s="36">
        <v>248163</v>
      </c>
      <c r="D14" s="36">
        <v>1059777.5</v>
      </c>
      <c r="E14" s="36">
        <v>1094374</v>
      </c>
      <c r="F14" s="13">
        <f t="shared" si="0"/>
        <v>3.2645059930032545</v>
      </c>
      <c r="G14" s="1"/>
      <c r="H14" s="1"/>
      <c r="I14" s="1"/>
    </row>
    <row r="15" spans="1:12" x14ac:dyDescent="0.25">
      <c r="A15" s="8" t="s">
        <v>49</v>
      </c>
      <c r="B15" s="35">
        <v>49993</v>
      </c>
      <c r="C15" s="35">
        <v>41505</v>
      </c>
      <c r="D15" s="35">
        <v>221844</v>
      </c>
      <c r="E15" s="35">
        <v>230153.5</v>
      </c>
      <c r="F15" s="10">
        <f t="shared" si="0"/>
        <v>3.745650096464189</v>
      </c>
      <c r="G15" s="1"/>
      <c r="H15" s="1"/>
      <c r="I15" s="1"/>
    </row>
    <row r="16" spans="1:12" x14ac:dyDescent="0.25">
      <c r="A16" s="11" t="s">
        <v>50</v>
      </c>
      <c r="B16" s="36">
        <v>4007</v>
      </c>
      <c r="C16" s="36">
        <v>5659</v>
      </c>
      <c r="D16" s="36">
        <v>15580</v>
      </c>
      <c r="E16" s="36">
        <v>21048</v>
      </c>
      <c r="F16" s="13">
        <f t="shared" si="0"/>
        <v>35.096277278562269</v>
      </c>
      <c r="G16" s="1"/>
      <c r="H16" s="1"/>
      <c r="I16" s="1"/>
    </row>
    <row r="17" spans="1:9" x14ac:dyDescent="0.25">
      <c r="A17" s="8" t="s">
        <v>51</v>
      </c>
      <c r="B17" s="35">
        <v>9804</v>
      </c>
      <c r="C17" s="35">
        <v>10314</v>
      </c>
      <c r="D17" s="35">
        <v>38788</v>
      </c>
      <c r="E17" s="35">
        <v>39283</v>
      </c>
      <c r="F17" s="10">
        <f t="shared" si="0"/>
        <v>1.2761678869753581</v>
      </c>
      <c r="G17" s="1"/>
      <c r="H17" s="1"/>
      <c r="I17" s="1"/>
    </row>
    <row r="18" spans="1:9" x14ac:dyDescent="0.25">
      <c r="A18" s="11" t="s">
        <v>52</v>
      </c>
      <c r="B18" s="36">
        <v>1077</v>
      </c>
      <c r="C18" s="36">
        <v>1440</v>
      </c>
      <c r="D18" s="36">
        <v>5330</v>
      </c>
      <c r="E18" s="36">
        <v>6309</v>
      </c>
      <c r="F18" s="13">
        <f t="shared" si="0"/>
        <v>18.367729831144459</v>
      </c>
      <c r="G18" s="1"/>
      <c r="H18" s="1"/>
      <c r="I18" s="1"/>
    </row>
    <row r="19" spans="1:9" x14ac:dyDescent="0.25">
      <c r="A19" s="8" t="s">
        <v>53</v>
      </c>
      <c r="B19" s="35">
        <v>388</v>
      </c>
      <c r="C19" s="35">
        <v>14</v>
      </c>
      <c r="D19" s="35">
        <v>4295</v>
      </c>
      <c r="E19" s="35">
        <v>341</v>
      </c>
      <c r="F19" s="10">
        <f t="shared" si="0"/>
        <v>-92.0605355064028</v>
      </c>
      <c r="G19" s="1"/>
      <c r="H19" s="1"/>
      <c r="I19" s="1"/>
    </row>
    <row r="20" spans="1:9" x14ac:dyDescent="0.25">
      <c r="A20" s="11" t="s">
        <v>54</v>
      </c>
      <c r="B20" s="36">
        <v>945</v>
      </c>
      <c r="C20" s="36">
        <v>2414</v>
      </c>
      <c r="D20" s="36">
        <v>4333</v>
      </c>
      <c r="E20" s="36">
        <v>10607</v>
      </c>
      <c r="F20" s="13">
        <f t="shared" si="0"/>
        <v>144.79575351950149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96318</v>
      </c>
      <c r="C22" s="36">
        <v>107939</v>
      </c>
      <c r="D22" s="36">
        <v>517831</v>
      </c>
      <c r="E22" s="36">
        <v>525309</v>
      </c>
      <c r="F22" s="13">
        <f t="shared" si="0"/>
        <v>1.4441004883832704</v>
      </c>
      <c r="G22" s="1"/>
      <c r="H22" s="1"/>
      <c r="I22" s="1"/>
    </row>
    <row r="23" spans="1:9" x14ac:dyDescent="0.25">
      <c r="A23" s="8" t="s">
        <v>57</v>
      </c>
      <c r="B23" s="35">
        <v>55224</v>
      </c>
      <c r="C23" s="35">
        <v>34377</v>
      </c>
      <c r="D23" s="35">
        <v>221015</v>
      </c>
      <c r="E23" s="35">
        <v>158459</v>
      </c>
      <c r="F23" s="10">
        <f t="shared" si="0"/>
        <v>-28.303961269597082</v>
      </c>
      <c r="G23" s="1"/>
      <c r="H23" s="1"/>
      <c r="I23" s="1"/>
    </row>
    <row r="24" spans="1:9" x14ac:dyDescent="0.25">
      <c r="A24" s="11" t="s">
        <v>58</v>
      </c>
      <c r="B24" s="36">
        <v>3353</v>
      </c>
      <c r="C24" s="36">
        <v>2519</v>
      </c>
      <c r="D24" s="36">
        <v>18331</v>
      </c>
      <c r="E24" s="36">
        <v>17039</v>
      </c>
      <c r="F24" s="13">
        <f t="shared" si="0"/>
        <v>-7.0481697670612675</v>
      </c>
      <c r="G24" s="1"/>
      <c r="H24" s="1"/>
      <c r="I24" s="1"/>
    </row>
    <row r="25" spans="1:9" x14ac:dyDescent="0.25">
      <c r="A25" s="8" t="s">
        <v>59</v>
      </c>
      <c r="B25" s="35">
        <v>2003</v>
      </c>
      <c r="C25" s="35">
        <v>1915</v>
      </c>
      <c r="D25" s="35">
        <v>8395</v>
      </c>
      <c r="E25" s="35">
        <v>8811</v>
      </c>
      <c r="F25" s="10">
        <f t="shared" si="0"/>
        <v>4.9553305539011347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2.5</v>
      </c>
      <c r="D27" s="35">
        <v>0</v>
      </c>
      <c r="E27" s="35">
        <v>2.5</v>
      </c>
      <c r="F27" s="18"/>
      <c r="G27" s="1"/>
      <c r="H27" s="1"/>
      <c r="I27" s="1"/>
    </row>
    <row r="28" spans="1:9" x14ac:dyDescent="0.25">
      <c r="A28" s="11" t="s">
        <v>62</v>
      </c>
      <c r="B28" s="36">
        <v>41964</v>
      </c>
      <c r="C28" s="36">
        <v>32591</v>
      </c>
      <c r="D28" s="36">
        <v>209320</v>
      </c>
      <c r="E28" s="36">
        <v>176117</v>
      </c>
      <c r="F28" s="13">
        <f t="shared" si="0"/>
        <v>-15.862316071087335</v>
      </c>
      <c r="G28" s="1"/>
      <c r="H28" s="1"/>
      <c r="I28" s="1"/>
    </row>
    <row r="29" spans="1:9" x14ac:dyDescent="0.25">
      <c r="A29" s="8" t="s">
        <v>63</v>
      </c>
      <c r="B29" s="35">
        <v>18</v>
      </c>
      <c r="C29" s="35">
        <v>16</v>
      </c>
      <c r="D29" s="35">
        <v>124</v>
      </c>
      <c r="E29" s="35">
        <v>112</v>
      </c>
      <c r="F29" s="10">
        <f t="shared" si="0"/>
        <v>-9.6774193548387046</v>
      </c>
      <c r="G29" s="1"/>
      <c r="H29" s="1"/>
      <c r="I29" s="1"/>
    </row>
    <row r="30" spans="1:9" x14ac:dyDescent="0.25">
      <c r="A30" s="11" t="s">
        <v>64</v>
      </c>
      <c r="B30" s="36">
        <v>10615</v>
      </c>
      <c r="C30" s="36">
        <v>10775</v>
      </c>
      <c r="D30" s="36">
        <v>56035</v>
      </c>
      <c r="E30" s="36">
        <v>51197</v>
      </c>
      <c r="F30" s="13">
        <f t="shared" si="0"/>
        <v>-8.6338895333273911</v>
      </c>
      <c r="G30" s="1"/>
      <c r="H30" s="1"/>
      <c r="I30" s="1"/>
    </row>
    <row r="31" spans="1:9" x14ac:dyDescent="0.25">
      <c r="A31" s="8" t="s">
        <v>65</v>
      </c>
      <c r="B31" s="35">
        <v>3551</v>
      </c>
      <c r="C31" s="35">
        <v>4324</v>
      </c>
      <c r="D31" s="35">
        <v>19372</v>
      </c>
      <c r="E31" s="35">
        <v>21343</v>
      </c>
      <c r="F31" s="10">
        <f t="shared" si="0"/>
        <v>10.174478628949004</v>
      </c>
      <c r="G31" s="1"/>
      <c r="H31" s="1"/>
      <c r="I31" s="1"/>
    </row>
    <row r="32" spans="1:9" x14ac:dyDescent="0.25">
      <c r="A32" s="11" t="s">
        <v>66</v>
      </c>
      <c r="B32" s="36">
        <v>255104</v>
      </c>
      <c r="C32" s="36">
        <v>283000</v>
      </c>
      <c r="D32" s="36">
        <v>1240790</v>
      </c>
      <c r="E32" s="36">
        <v>1342949</v>
      </c>
      <c r="F32" s="13">
        <f t="shared" si="0"/>
        <v>8.2333835701448237</v>
      </c>
      <c r="G32" s="1"/>
      <c r="H32" s="1"/>
      <c r="I32" s="1"/>
    </row>
    <row r="33" spans="1:9" x14ac:dyDescent="0.25">
      <c r="A33" s="8" t="s">
        <v>67</v>
      </c>
      <c r="B33" s="35">
        <v>22245</v>
      </c>
      <c r="C33" s="35">
        <v>24741</v>
      </c>
      <c r="D33" s="35">
        <v>95187</v>
      </c>
      <c r="E33" s="35">
        <v>111488</v>
      </c>
      <c r="F33" s="10">
        <f t="shared" si="0"/>
        <v>17.125237690020697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1127771.5</v>
      </c>
      <c r="C35" s="15">
        <f t="shared" ref="C35:E35" si="1">SUM(C7:C34)</f>
        <v>1167706.5</v>
      </c>
      <c r="D35" s="15">
        <f t="shared" si="1"/>
        <v>5376295</v>
      </c>
      <c r="E35" s="15">
        <f t="shared" si="1"/>
        <v>5417951</v>
      </c>
      <c r="F35" s="16">
        <f t="shared" si="0"/>
        <v>0.77480867400319653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3296</v>
      </c>
      <c r="C38" s="41">
        <f>D7</f>
        <v>2301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1394745</v>
      </c>
      <c r="G38" s="42">
        <f>LOOKUP(E38,$A$38:$A$65,$C$38:$C$65)</f>
        <v>1423783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67997</v>
      </c>
      <c r="C39" s="41">
        <f t="shared" ref="C39:C65" si="5">D8</f>
        <v>76116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1342949</v>
      </c>
      <c r="G39" s="42">
        <f t="shared" ref="G39:G65" si="8">LOOKUP(E39,$A$38:$A$65,$C$38:$C$65)</f>
        <v>1240790</v>
      </c>
    </row>
    <row r="40" spans="1:9" x14ac:dyDescent="0.25">
      <c r="A40" s="42" t="str">
        <f t="shared" si="3"/>
        <v>ALMERIA</v>
      </c>
      <c r="B40" s="41">
        <f t="shared" si="4"/>
        <v>22</v>
      </c>
      <c r="C40" s="41">
        <f t="shared" si="5"/>
        <v>40</v>
      </c>
      <c r="D40" s="41">
        <f t="shared" si="6"/>
        <v>24</v>
      </c>
      <c r="E40" s="42" t="str">
        <f t="shared" si="2"/>
        <v>BARCELONA</v>
      </c>
      <c r="F40" s="42">
        <f t="shared" si="7"/>
        <v>1094374</v>
      </c>
      <c r="G40" s="42">
        <f t="shared" si="8"/>
        <v>1059777.5</v>
      </c>
    </row>
    <row r="41" spans="1:9" x14ac:dyDescent="0.25">
      <c r="A41" s="42" t="str">
        <f t="shared" si="3"/>
        <v>AVILES</v>
      </c>
      <c r="B41" s="41">
        <f t="shared" si="4"/>
        <v>3428</v>
      </c>
      <c r="C41" s="41">
        <f t="shared" si="5"/>
        <v>3365</v>
      </c>
      <c r="D41" s="41">
        <f t="shared" si="6"/>
        <v>20</v>
      </c>
      <c r="E41" s="42" t="str">
        <f t="shared" si="2"/>
        <v>LAS PALMAS</v>
      </c>
      <c r="F41" s="42">
        <f t="shared" si="7"/>
        <v>525309</v>
      </c>
      <c r="G41" s="42">
        <f t="shared" si="8"/>
        <v>517831</v>
      </c>
    </row>
    <row r="42" spans="1:9" x14ac:dyDescent="0.25">
      <c r="A42" s="42" t="str">
        <f t="shared" si="3"/>
        <v>BAHIA DE ALGECIRAS</v>
      </c>
      <c r="B42" s="41">
        <f t="shared" si="4"/>
        <v>1394745</v>
      </c>
      <c r="C42" s="41">
        <f t="shared" si="5"/>
        <v>1423783</v>
      </c>
      <c r="D42" s="41">
        <f t="shared" si="6"/>
        <v>1</v>
      </c>
      <c r="E42" s="42" t="str">
        <f t="shared" si="2"/>
        <v>BILBAO</v>
      </c>
      <c r="F42" s="42">
        <f t="shared" si="7"/>
        <v>230153.5</v>
      </c>
      <c r="G42" s="42">
        <f t="shared" si="8"/>
        <v>221844</v>
      </c>
    </row>
    <row r="43" spans="1:9" x14ac:dyDescent="0.25">
      <c r="A43" s="42" t="str">
        <f t="shared" si="3"/>
        <v>BAHIA DE CADIZ</v>
      </c>
      <c r="B43" s="41">
        <f t="shared" si="4"/>
        <v>58128</v>
      </c>
      <c r="C43" s="41">
        <f t="shared" si="5"/>
        <v>51270.5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176117</v>
      </c>
      <c r="G43" s="42">
        <f t="shared" si="8"/>
        <v>209320</v>
      </c>
    </row>
    <row r="44" spans="1:9" x14ac:dyDescent="0.25">
      <c r="A44" s="42" t="str">
        <f t="shared" si="3"/>
        <v>BALEARES</v>
      </c>
      <c r="B44" s="41">
        <f t="shared" si="4"/>
        <v>75393</v>
      </c>
      <c r="C44" s="41">
        <f t="shared" si="5"/>
        <v>83070</v>
      </c>
      <c r="D44" s="41">
        <f t="shared" si="6"/>
        <v>9</v>
      </c>
      <c r="E44" s="42" t="str">
        <f t="shared" si="2"/>
        <v>MALAGA</v>
      </c>
      <c r="F44" s="42">
        <f t="shared" si="7"/>
        <v>158459</v>
      </c>
      <c r="G44" s="42">
        <f t="shared" si="8"/>
        <v>221015</v>
      </c>
    </row>
    <row r="45" spans="1:9" x14ac:dyDescent="0.25">
      <c r="A45" s="42" t="str">
        <f t="shared" si="3"/>
        <v>BARCELONA</v>
      </c>
      <c r="B45" s="41">
        <f t="shared" si="4"/>
        <v>1094374</v>
      </c>
      <c r="C45" s="41">
        <f t="shared" si="5"/>
        <v>1059777.5</v>
      </c>
      <c r="D45" s="41">
        <f t="shared" si="6"/>
        <v>3</v>
      </c>
      <c r="E45" s="42" t="str">
        <f t="shared" si="2"/>
        <v>VIGO</v>
      </c>
      <c r="F45" s="42">
        <f t="shared" si="7"/>
        <v>111488</v>
      </c>
      <c r="G45" s="42">
        <f t="shared" si="8"/>
        <v>95187</v>
      </c>
    </row>
    <row r="46" spans="1:9" x14ac:dyDescent="0.25">
      <c r="A46" s="42" t="str">
        <f t="shared" si="3"/>
        <v>BILBAO</v>
      </c>
      <c r="B46" s="41">
        <f t="shared" si="4"/>
        <v>230153.5</v>
      </c>
      <c r="C46" s="41">
        <f t="shared" si="5"/>
        <v>221844</v>
      </c>
      <c r="D46" s="41">
        <f t="shared" si="6"/>
        <v>5</v>
      </c>
      <c r="E46" s="42" t="str">
        <f t="shared" si="2"/>
        <v>BALEARES</v>
      </c>
      <c r="F46" s="42">
        <f t="shared" si="7"/>
        <v>75393</v>
      </c>
      <c r="G46" s="42">
        <f t="shared" si="8"/>
        <v>83070</v>
      </c>
    </row>
    <row r="47" spans="1:9" x14ac:dyDescent="0.25">
      <c r="A47" s="42" t="str">
        <f t="shared" si="3"/>
        <v>CARTAGENA</v>
      </c>
      <c r="B47" s="41">
        <f t="shared" si="4"/>
        <v>21048</v>
      </c>
      <c r="C47" s="41">
        <f t="shared" si="5"/>
        <v>15580</v>
      </c>
      <c r="D47" s="41">
        <f t="shared" si="6"/>
        <v>15</v>
      </c>
      <c r="E47" s="42" t="str">
        <f t="shared" si="2"/>
        <v>ALICANTE</v>
      </c>
      <c r="F47" s="42">
        <f t="shared" si="7"/>
        <v>67997</v>
      </c>
      <c r="G47" s="42">
        <f t="shared" si="8"/>
        <v>76116</v>
      </c>
    </row>
    <row r="48" spans="1:9" x14ac:dyDescent="0.25">
      <c r="A48" s="42" t="str">
        <f t="shared" si="3"/>
        <v>CASTELLON</v>
      </c>
      <c r="B48" s="41">
        <f t="shared" si="4"/>
        <v>39283</v>
      </c>
      <c r="C48" s="41">
        <f t="shared" si="5"/>
        <v>38788</v>
      </c>
      <c r="D48" s="41">
        <f t="shared" si="6"/>
        <v>13</v>
      </c>
      <c r="E48" s="42" t="str">
        <f t="shared" si="2"/>
        <v>BAHIA DE CADIZ</v>
      </c>
      <c r="F48" s="42">
        <f t="shared" si="7"/>
        <v>58128</v>
      </c>
      <c r="G48" s="42">
        <f t="shared" si="8"/>
        <v>51270.5</v>
      </c>
    </row>
    <row r="49" spans="1:7" x14ac:dyDescent="0.25">
      <c r="A49" s="42" t="str">
        <f t="shared" si="3"/>
        <v>CEUTA</v>
      </c>
      <c r="B49" s="41">
        <f t="shared" si="4"/>
        <v>6309</v>
      </c>
      <c r="C49" s="41">
        <f t="shared" si="5"/>
        <v>5330</v>
      </c>
      <c r="D49" s="41">
        <f t="shared" si="6"/>
        <v>19</v>
      </c>
      <c r="E49" s="42" t="str">
        <f t="shared" si="2"/>
        <v>SEVILLA</v>
      </c>
      <c r="F49" s="42">
        <f t="shared" si="7"/>
        <v>51197</v>
      </c>
      <c r="G49" s="42">
        <f t="shared" si="8"/>
        <v>56035</v>
      </c>
    </row>
    <row r="50" spans="1:7" x14ac:dyDescent="0.25">
      <c r="A50" s="42" t="str">
        <f t="shared" si="3"/>
        <v>FERROL-SAN CIBRAO</v>
      </c>
      <c r="B50" s="41">
        <f t="shared" si="4"/>
        <v>341</v>
      </c>
      <c r="C50" s="41">
        <f t="shared" si="5"/>
        <v>4295</v>
      </c>
      <c r="D50" s="41">
        <f t="shared" si="6"/>
        <v>22</v>
      </c>
      <c r="E50" s="42" t="str">
        <f t="shared" si="2"/>
        <v>CASTELLON</v>
      </c>
      <c r="F50" s="42">
        <f t="shared" si="7"/>
        <v>39283</v>
      </c>
      <c r="G50" s="42">
        <f t="shared" si="8"/>
        <v>38788</v>
      </c>
    </row>
    <row r="51" spans="1:7" x14ac:dyDescent="0.25">
      <c r="A51" s="42" t="str">
        <f t="shared" si="3"/>
        <v>GIJON</v>
      </c>
      <c r="B51" s="41">
        <f t="shared" si="4"/>
        <v>10607</v>
      </c>
      <c r="C51" s="41">
        <f t="shared" si="5"/>
        <v>4333</v>
      </c>
      <c r="D51" s="41">
        <f t="shared" si="6"/>
        <v>17</v>
      </c>
      <c r="E51" s="42" t="str">
        <f t="shared" si="2"/>
        <v>TARRAGONA</v>
      </c>
      <c r="F51" s="42">
        <f t="shared" si="7"/>
        <v>21343</v>
      </c>
      <c r="G51" s="42">
        <f t="shared" si="8"/>
        <v>19372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21048</v>
      </c>
      <c r="G52" s="42">
        <f t="shared" si="8"/>
        <v>15580</v>
      </c>
    </row>
    <row r="53" spans="1:7" x14ac:dyDescent="0.25">
      <c r="A53" s="42" t="str">
        <f t="shared" si="3"/>
        <v>LAS PALMAS</v>
      </c>
      <c r="B53" s="41">
        <f t="shared" si="4"/>
        <v>525309</v>
      </c>
      <c r="C53" s="41">
        <f t="shared" si="5"/>
        <v>517831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17039</v>
      </c>
      <c r="G53" s="42">
        <f t="shared" si="8"/>
        <v>18331</v>
      </c>
    </row>
    <row r="54" spans="1:7" x14ac:dyDescent="0.25">
      <c r="A54" s="42" t="str">
        <f t="shared" si="3"/>
        <v>MALAGA</v>
      </c>
      <c r="B54" s="41">
        <f t="shared" si="4"/>
        <v>158459</v>
      </c>
      <c r="C54" s="41">
        <f t="shared" si="5"/>
        <v>221015</v>
      </c>
      <c r="D54" s="41">
        <f t="shared" si="6"/>
        <v>7</v>
      </c>
      <c r="E54" s="42" t="str">
        <f t="shared" si="2"/>
        <v>GIJON</v>
      </c>
      <c r="F54" s="42">
        <f t="shared" si="7"/>
        <v>10607</v>
      </c>
      <c r="G54" s="42">
        <f t="shared" si="8"/>
        <v>4333</v>
      </c>
    </row>
    <row r="55" spans="1:7" x14ac:dyDescent="0.25">
      <c r="A55" s="42" t="str">
        <f t="shared" si="3"/>
        <v>MARIN Y RIA DE PONTEVEDRA</v>
      </c>
      <c r="B55" s="41">
        <f t="shared" si="4"/>
        <v>17039</v>
      </c>
      <c r="C55" s="41">
        <f t="shared" si="5"/>
        <v>18331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8811</v>
      </c>
      <c r="G55" s="42">
        <f t="shared" si="8"/>
        <v>8395</v>
      </c>
    </row>
    <row r="56" spans="1:7" x14ac:dyDescent="0.25">
      <c r="A56" s="42" t="str">
        <f t="shared" si="3"/>
        <v>MELILLA</v>
      </c>
      <c r="B56" s="41">
        <f t="shared" si="4"/>
        <v>8811</v>
      </c>
      <c r="C56" s="41">
        <f t="shared" si="5"/>
        <v>8395</v>
      </c>
      <c r="D56" s="41">
        <f t="shared" si="6"/>
        <v>18</v>
      </c>
      <c r="E56" s="42" t="str">
        <f t="shared" si="2"/>
        <v>CEUTA</v>
      </c>
      <c r="F56" s="42">
        <f t="shared" si="9"/>
        <v>6309</v>
      </c>
      <c r="G56" s="42">
        <f t="shared" si="8"/>
        <v>5330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AVILES</v>
      </c>
      <c r="F57" s="42">
        <f t="shared" si="9"/>
        <v>3428</v>
      </c>
      <c r="G57" s="42">
        <f t="shared" si="8"/>
        <v>3365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25</v>
      </c>
      <c r="E58" s="42" t="str">
        <f t="shared" si="2"/>
        <v>A CORUÑA</v>
      </c>
      <c r="F58" s="42">
        <f t="shared" si="9"/>
        <v>3296</v>
      </c>
      <c r="G58" s="42">
        <f t="shared" si="8"/>
        <v>2301</v>
      </c>
    </row>
    <row r="59" spans="1:7" x14ac:dyDescent="0.25">
      <c r="A59" s="42" t="str">
        <f t="shared" si="3"/>
        <v>SANTA CRUZ DE TENERIFE</v>
      </c>
      <c r="B59" s="41">
        <f t="shared" si="4"/>
        <v>176117</v>
      </c>
      <c r="C59" s="41">
        <f t="shared" si="5"/>
        <v>209320</v>
      </c>
      <c r="D59" s="41">
        <f t="shared" si="6"/>
        <v>6</v>
      </c>
      <c r="E59" s="42" t="str">
        <f t="shared" si="2"/>
        <v>FERROL-SAN CIBRAO</v>
      </c>
      <c r="F59" s="42">
        <f t="shared" si="9"/>
        <v>341</v>
      </c>
      <c r="G59" s="42">
        <f t="shared" si="8"/>
        <v>4295</v>
      </c>
    </row>
    <row r="60" spans="1:7" x14ac:dyDescent="0.25">
      <c r="A60" s="42" t="str">
        <f t="shared" si="3"/>
        <v>SANTANDER</v>
      </c>
      <c r="B60" s="41">
        <f t="shared" si="4"/>
        <v>112</v>
      </c>
      <c r="C60" s="41">
        <f t="shared" si="5"/>
        <v>124</v>
      </c>
      <c r="D60" s="41">
        <f t="shared" si="6"/>
        <v>23</v>
      </c>
      <c r="E60" s="42" t="str">
        <f t="shared" si="2"/>
        <v>SANTANDER</v>
      </c>
      <c r="F60" s="42">
        <f t="shared" si="9"/>
        <v>112</v>
      </c>
      <c r="G60" s="42">
        <f t="shared" si="8"/>
        <v>124</v>
      </c>
    </row>
    <row r="61" spans="1:7" x14ac:dyDescent="0.25">
      <c r="A61" s="42" t="str">
        <f t="shared" si="3"/>
        <v>SEVILLA</v>
      </c>
      <c r="B61" s="41">
        <f t="shared" si="4"/>
        <v>51197</v>
      </c>
      <c r="C61" s="41">
        <f t="shared" si="5"/>
        <v>56035</v>
      </c>
      <c r="D61" s="41">
        <f t="shared" si="6"/>
        <v>12</v>
      </c>
      <c r="E61" s="42" t="str">
        <f t="shared" si="2"/>
        <v>ALMERIA</v>
      </c>
      <c r="F61" s="42">
        <f t="shared" si="9"/>
        <v>22</v>
      </c>
      <c r="G61" s="42">
        <f t="shared" si="8"/>
        <v>40</v>
      </c>
    </row>
    <row r="62" spans="1:7" x14ac:dyDescent="0.25">
      <c r="A62" s="42" t="str">
        <f t="shared" si="3"/>
        <v>TARRAGONA</v>
      </c>
      <c r="B62" s="41">
        <f t="shared" si="4"/>
        <v>21343</v>
      </c>
      <c r="C62" s="41">
        <f t="shared" si="5"/>
        <v>19372</v>
      </c>
      <c r="D62" s="41">
        <f t="shared" si="6"/>
        <v>14</v>
      </c>
      <c r="E62" s="42" t="str">
        <f t="shared" si="2"/>
        <v>PASAIA</v>
      </c>
      <c r="F62" s="42">
        <f t="shared" si="9"/>
        <v>2.5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1342949</v>
      </c>
      <c r="C63" s="41">
        <f t="shared" si="5"/>
        <v>1240790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111488</v>
      </c>
      <c r="C64" s="41">
        <f t="shared" si="5"/>
        <v>95187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282874</v>
      </c>
      <c r="C11" s="37">
        <v>294464</v>
      </c>
      <c r="D11" s="37">
        <v>1353439</v>
      </c>
      <c r="E11" s="37">
        <v>1328117</v>
      </c>
      <c r="F11" s="10">
        <f t="shared" si="0"/>
        <v>-1.8709376632415626</v>
      </c>
      <c r="G11" s="1"/>
      <c r="H11" s="1"/>
      <c r="I11" s="1"/>
    </row>
    <row r="12" spans="1:12" x14ac:dyDescent="0.25">
      <c r="A12" s="11" t="s">
        <v>46</v>
      </c>
      <c r="B12" s="38">
        <v>1</v>
      </c>
      <c r="C12" s="38">
        <v>1</v>
      </c>
      <c r="D12" s="38">
        <v>2044</v>
      </c>
      <c r="E12" s="38">
        <v>680</v>
      </c>
      <c r="F12" s="13">
        <f t="shared" si="0"/>
        <v>-66.731898238747561</v>
      </c>
      <c r="G12" s="1"/>
      <c r="H12" s="1"/>
      <c r="I12" s="1"/>
    </row>
    <row r="13" spans="1:12" x14ac:dyDescent="0.25">
      <c r="A13" s="8" t="s">
        <v>47</v>
      </c>
      <c r="B13" s="37">
        <v>85</v>
      </c>
      <c r="C13" s="37">
        <v>16</v>
      </c>
      <c r="D13" s="37">
        <v>283</v>
      </c>
      <c r="E13" s="37">
        <v>89</v>
      </c>
      <c r="F13" s="10">
        <f t="shared" si="0"/>
        <v>-68.551236749116612</v>
      </c>
      <c r="G13" s="1"/>
      <c r="H13" s="1"/>
      <c r="I13" s="1"/>
    </row>
    <row r="14" spans="1:12" x14ac:dyDescent="0.25">
      <c r="A14" s="11" t="s">
        <v>48</v>
      </c>
      <c r="B14" s="38">
        <v>90271</v>
      </c>
      <c r="C14" s="38">
        <v>102065.5</v>
      </c>
      <c r="D14" s="38">
        <v>405648.5</v>
      </c>
      <c r="E14" s="38">
        <v>436497</v>
      </c>
      <c r="F14" s="13">
        <f t="shared" si="0"/>
        <v>7.6047366131022329</v>
      </c>
      <c r="G14" s="1"/>
      <c r="H14" s="1"/>
      <c r="I14" s="1"/>
    </row>
    <row r="15" spans="1:12" x14ac:dyDescent="0.25">
      <c r="A15" s="8" t="s">
        <v>49</v>
      </c>
      <c r="B15" s="37">
        <v>269</v>
      </c>
      <c r="C15" s="37">
        <v>2893</v>
      </c>
      <c r="D15" s="37">
        <v>2577</v>
      </c>
      <c r="E15" s="37">
        <v>6501</v>
      </c>
      <c r="F15" s="10">
        <f t="shared" si="0"/>
        <v>152.27008149010479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20</v>
      </c>
      <c r="D16" s="38">
        <v>0</v>
      </c>
      <c r="E16" s="38">
        <v>560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1</v>
      </c>
      <c r="C17" s="37">
        <v>22</v>
      </c>
      <c r="D17" s="37">
        <v>77</v>
      </c>
      <c r="E17" s="37">
        <v>297</v>
      </c>
      <c r="F17" s="10">
        <f t="shared" si="0"/>
        <v>285.71428571428572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29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52112</v>
      </c>
      <c r="C22" s="38">
        <v>68201</v>
      </c>
      <c r="D22" s="38">
        <v>303241</v>
      </c>
      <c r="E22" s="38">
        <v>319552</v>
      </c>
      <c r="F22" s="13">
        <f t="shared" si="0"/>
        <v>5.3788900577428507</v>
      </c>
      <c r="G22" s="1"/>
      <c r="H22" s="1"/>
      <c r="I22" s="1"/>
    </row>
    <row r="23" spans="1:9" x14ac:dyDescent="0.25">
      <c r="A23" s="8" t="s">
        <v>57</v>
      </c>
      <c r="B23" s="37">
        <v>54104</v>
      </c>
      <c r="C23" s="37">
        <v>32464</v>
      </c>
      <c r="D23" s="37">
        <v>213912</v>
      </c>
      <c r="E23" s="37">
        <v>152713</v>
      </c>
      <c r="F23" s="10">
        <f t="shared" si="0"/>
        <v>-28.609428176072399</v>
      </c>
      <c r="G23" s="1"/>
      <c r="H23" s="1"/>
      <c r="I23" s="1"/>
    </row>
    <row r="24" spans="1:9" x14ac:dyDescent="0.25">
      <c r="A24" s="11" t="s">
        <v>58</v>
      </c>
      <c r="B24" s="38">
        <v>2</v>
      </c>
      <c r="C24" s="38">
        <v>0</v>
      </c>
      <c r="D24" s="38">
        <v>6</v>
      </c>
      <c r="E24" s="38">
        <v>2</v>
      </c>
      <c r="F24" s="13">
        <f t="shared" si="0"/>
        <v>-66.666666666666657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2193</v>
      </c>
      <c r="C28" s="38">
        <v>538</v>
      </c>
      <c r="D28" s="38">
        <v>11144</v>
      </c>
      <c r="E28" s="38">
        <v>4420</v>
      </c>
      <c r="F28" s="13">
        <f t="shared" si="0"/>
        <v>-60.337401292175159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192</v>
      </c>
      <c r="C31" s="37">
        <v>460</v>
      </c>
      <c r="D31" s="37">
        <v>404</v>
      </c>
      <c r="E31" s="37">
        <v>558</v>
      </c>
      <c r="F31" s="10">
        <f t="shared" si="0"/>
        <v>38.118811881188122</v>
      </c>
      <c r="G31" s="1"/>
      <c r="H31" s="1"/>
      <c r="I31" s="1"/>
    </row>
    <row r="32" spans="1:9" x14ac:dyDescent="0.25">
      <c r="A32" s="11" t="s">
        <v>66</v>
      </c>
      <c r="B32" s="38">
        <v>79369</v>
      </c>
      <c r="C32" s="38">
        <v>122612</v>
      </c>
      <c r="D32" s="38">
        <v>415453</v>
      </c>
      <c r="E32" s="38">
        <v>534652</v>
      </c>
      <c r="F32" s="13">
        <f t="shared" si="0"/>
        <v>28.691332112176354</v>
      </c>
      <c r="G32" s="1"/>
      <c r="H32" s="1"/>
      <c r="I32" s="1"/>
    </row>
    <row r="33" spans="1:9" x14ac:dyDescent="0.25">
      <c r="A33" s="8" t="s">
        <v>67</v>
      </c>
      <c r="B33" s="37">
        <v>133</v>
      </c>
      <c r="C33" s="37">
        <v>397</v>
      </c>
      <c r="D33" s="37">
        <v>833</v>
      </c>
      <c r="E33" s="37">
        <v>1285</v>
      </c>
      <c r="F33" s="10">
        <f t="shared" si="0"/>
        <v>54.261704681872743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561606</v>
      </c>
      <c r="C35" s="15">
        <f t="shared" ref="C35:E35" si="1">SUM(C7:C34)</f>
        <v>624153.5</v>
      </c>
      <c r="D35" s="15">
        <f t="shared" si="1"/>
        <v>2709097.5</v>
      </c>
      <c r="E35" s="15">
        <f t="shared" si="1"/>
        <v>2786048</v>
      </c>
      <c r="F35" s="16">
        <f t="shared" si="0"/>
        <v>2.8404477875011906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1328117</v>
      </c>
      <c r="G38" s="42">
        <f>LOOKUP(E38,$A$38:$A$65,$C$38:$C$65)</f>
        <v>1353439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534652</v>
      </c>
      <c r="G39" s="42">
        <f t="shared" ref="G39:G65" si="8">LOOKUP(E39,$A$38:$A$65,$C$38:$C$65)</f>
        <v>415453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436497</v>
      </c>
      <c r="G40" s="42">
        <f t="shared" si="8"/>
        <v>405648.5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319552</v>
      </c>
      <c r="G41" s="42">
        <f t="shared" si="8"/>
        <v>303241</v>
      </c>
    </row>
    <row r="42" spans="1:9" x14ac:dyDescent="0.25">
      <c r="A42" s="42" t="str">
        <f t="shared" si="3"/>
        <v>BAHIA DE ALGECIRAS</v>
      </c>
      <c r="B42" s="41">
        <f t="shared" si="4"/>
        <v>1328117</v>
      </c>
      <c r="C42" s="41">
        <f t="shared" si="5"/>
        <v>1353439</v>
      </c>
      <c r="D42" s="41">
        <f t="shared" si="6"/>
        <v>1</v>
      </c>
      <c r="E42" s="42" t="str">
        <f t="shared" si="2"/>
        <v>MALAGA</v>
      </c>
      <c r="F42" s="42">
        <f t="shared" si="7"/>
        <v>152713</v>
      </c>
      <c r="G42" s="42">
        <f t="shared" si="8"/>
        <v>213912</v>
      </c>
    </row>
    <row r="43" spans="1:9" x14ac:dyDescent="0.25">
      <c r="A43" s="42" t="str">
        <f t="shared" si="3"/>
        <v>BAHIA DE CADIZ</v>
      </c>
      <c r="B43" s="41">
        <f t="shared" si="4"/>
        <v>680</v>
      </c>
      <c r="C43" s="41">
        <f t="shared" si="5"/>
        <v>2044</v>
      </c>
      <c r="D43" s="41">
        <f t="shared" si="6"/>
        <v>9</v>
      </c>
      <c r="E43" s="42" t="str">
        <f t="shared" si="2"/>
        <v>BILBAO</v>
      </c>
      <c r="F43" s="42">
        <f t="shared" si="7"/>
        <v>6501</v>
      </c>
      <c r="G43" s="42">
        <f t="shared" si="8"/>
        <v>2577</v>
      </c>
    </row>
    <row r="44" spans="1:9" x14ac:dyDescent="0.25">
      <c r="A44" s="42" t="str">
        <f t="shared" si="3"/>
        <v>BALEARES</v>
      </c>
      <c r="B44" s="41">
        <f t="shared" si="4"/>
        <v>89</v>
      </c>
      <c r="C44" s="41">
        <f t="shared" si="5"/>
        <v>283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4420</v>
      </c>
      <c r="G44" s="42">
        <f t="shared" si="8"/>
        <v>11144</v>
      </c>
    </row>
    <row r="45" spans="1:9" x14ac:dyDescent="0.25">
      <c r="A45" s="42" t="str">
        <f t="shared" si="3"/>
        <v>BARCELONA</v>
      </c>
      <c r="B45" s="41">
        <f t="shared" si="4"/>
        <v>436497</v>
      </c>
      <c r="C45" s="41">
        <f t="shared" si="5"/>
        <v>405648.5</v>
      </c>
      <c r="D45" s="41">
        <f t="shared" si="6"/>
        <v>3</v>
      </c>
      <c r="E45" s="42" t="str">
        <f t="shared" si="2"/>
        <v>VIGO</v>
      </c>
      <c r="F45" s="42">
        <f t="shared" si="7"/>
        <v>1285</v>
      </c>
      <c r="G45" s="42">
        <f t="shared" si="8"/>
        <v>833</v>
      </c>
    </row>
    <row r="46" spans="1:9" x14ac:dyDescent="0.25">
      <c r="A46" s="42" t="str">
        <f t="shared" si="3"/>
        <v>BILBAO</v>
      </c>
      <c r="B46" s="41">
        <f t="shared" si="4"/>
        <v>6501</v>
      </c>
      <c r="C46" s="41">
        <f t="shared" si="5"/>
        <v>2577</v>
      </c>
      <c r="D46" s="41">
        <f t="shared" si="6"/>
        <v>6</v>
      </c>
      <c r="E46" s="42" t="str">
        <f t="shared" si="2"/>
        <v>BAHIA DE CADIZ</v>
      </c>
      <c r="F46" s="42">
        <f t="shared" si="7"/>
        <v>680</v>
      </c>
      <c r="G46" s="42">
        <f t="shared" si="8"/>
        <v>2044</v>
      </c>
    </row>
    <row r="47" spans="1:9" x14ac:dyDescent="0.25">
      <c r="A47" s="42" t="str">
        <f t="shared" si="3"/>
        <v>CARTAGENA</v>
      </c>
      <c r="B47" s="41">
        <f t="shared" si="4"/>
        <v>560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560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77</v>
      </c>
      <c r="D48" s="41">
        <f t="shared" si="6"/>
        <v>12</v>
      </c>
      <c r="E48" s="42" t="str">
        <f t="shared" si="2"/>
        <v>TARRAGONA</v>
      </c>
      <c r="F48" s="42">
        <f t="shared" si="7"/>
        <v>558</v>
      </c>
      <c r="G48" s="42">
        <f t="shared" si="8"/>
        <v>404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29</v>
      </c>
      <c r="D49" s="41">
        <f t="shared" si="6"/>
        <v>28</v>
      </c>
      <c r="E49" s="42" t="str">
        <f t="shared" si="2"/>
        <v>CASTELLON</v>
      </c>
      <c r="F49" s="42">
        <f t="shared" si="7"/>
        <v>297</v>
      </c>
      <c r="G49" s="42">
        <f t="shared" si="8"/>
        <v>77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89</v>
      </c>
      <c r="G50" s="42">
        <f t="shared" si="8"/>
        <v>283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15</v>
      </c>
      <c r="E51" s="42" t="str">
        <f t="shared" si="2"/>
        <v>MELILLA</v>
      </c>
      <c r="F51" s="42">
        <f t="shared" si="7"/>
        <v>73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52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319552</v>
      </c>
      <c r="C53" s="41">
        <f t="shared" si="5"/>
        <v>303241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</v>
      </c>
      <c r="G53" s="42">
        <f t="shared" si="8"/>
        <v>6</v>
      </c>
    </row>
    <row r="54" spans="1:7" x14ac:dyDescent="0.25">
      <c r="A54" s="42" t="str">
        <f t="shared" si="3"/>
        <v>MALAGA</v>
      </c>
      <c r="B54" s="41">
        <f t="shared" si="4"/>
        <v>152713</v>
      </c>
      <c r="C54" s="41">
        <f t="shared" si="5"/>
        <v>213912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</v>
      </c>
      <c r="C55" s="41">
        <f t="shared" si="5"/>
        <v>6</v>
      </c>
      <c r="D55" s="41">
        <f t="shared" si="6"/>
        <v>16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4420</v>
      </c>
      <c r="C59" s="41">
        <f t="shared" si="5"/>
        <v>11144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558</v>
      </c>
      <c r="C62" s="41">
        <f t="shared" si="5"/>
        <v>404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534652</v>
      </c>
      <c r="C63" s="41">
        <f t="shared" si="5"/>
        <v>415453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1285</v>
      </c>
      <c r="C64" s="41">
        <f t="shared" si="5"/>
        <v>833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14329</v>
      </c>
      <c r="C7" s="9">
        <v>13918</v>
      </c>
      <c r="D7" s="9">
        <v>17229</v>
      </c>
      <c r="E7" s="9">
        <v>23261</v>
      </c>
      <c r="F7" s="10">
        <f>((E7*100)/D7)-100</f>
        <v>35.010737709675539</v>
      </c>
      <c r="G7" s="1"/>
      <c r="H7" s="1"/>
      <c r="I7" s="1"/>
    </row>
    <row r="8" spans="1:12" x14ac:dyDescent="0.25">
      <c r="A8" s="11" t="s">
        <v>42</v>
      </c>
      <c r="B8" s="12">
        <v>18402</v>
      </c>
      <c r="C8" s="12">
        <v>23327</v>
      </c>
      <c r="D8" s="12">
        <v>72098</v>
      </c>
      <c r="E8" s="12">
        <v>91397</v>
      </c>
      <c r="F8" s="13">
        <f t="shared" ref="F8:F35" si="0">((E8*100)/D8)-100</f>
        <v>26.767732808122275</v>
      </c>
      <c r="G8" s="1"/>
      <c r="H8" s="1"/>
      <c r="I8" s="1"/>
    </row>
    <row r="9" spans="1:12" x14ac:dyDescent="0.25">
      <c r="A9" s="8" t="s">
        <v>43</v>
      </c>
      <c r="B9" s="9">
        <v>36523</v>
      </c>
      <c r="C9" s="9">
        <v>44661</v>
      </c>
      <c r="D9" s="9">
        <v>214355</v>
      </c>
      <c r="E9" s="9">
        <v>227373</v>
      </c>
      <c r="F9" s="10">
        <f t="shared" si="0"/>
        <v>6.0731030300202917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304429</v>
      </c>
      <c r="C11" s="9">
        <v>323728</v>
      </c>
      <c r="D11" s="9">
        <v>1645235</v>
      </c>
      <c r="E11" s="9">
        <v>1611443</v>
      </c>
      <c r="F11" s="10">
        <f t="shared" si="0"/>
        <v>-2.053931505225691</v>
      </c>
      <c r="G11" s="1"/>
      <c r="H11" s="1"/>
      <c r="I11" s="1"/>
    </row>
    <row r="12" spans="1:12" x14ac:dyDescent="0.25">
      <c r="A12" s="11" t="s">
        <v>46</v>
      </c>
      <c r="B12" s="12">
        <v>27609</v>
      </c>
      <c r="C12" s="12">
        <v>43436</v>
      </c>
      <c r="D12" s="12">
        <v>65237</v>
      </c>
      <c r="E12" s="12">
        <v>99532</v>
      </c>
      <c r="F12" s="13">
        <f t="shared" si="0"/>
        <v>52.569860661894324</v>
      </c>
      <c r="G12" s="1"/>
      <c r="H12" s="1"/>
      <c r="I12" s="1"/>
    </row>
    <row r="13" spans="1:12" x14ac:dyDescent="0.25">
      <c r="A13" s="8" t="s">
        <v>47</v>
      </c>
      <c r="B13" s="9">
        <v>634972</v>
      </c>
      <c r="C13" s="9">
        <v>544097</v>
      </c>
      <c r="D13" s="9">
        <v>1546442</v>
      </c>
      <c r="E13" s="9">
        <v>1445534</v>
      </c>
      <c r="F13" s="10">
        <f t="shared" si="0"/>
        <v>-6.5251719754119506</v>
      </c>
      <c r="G13" s="1"/>
      <c r="H13" s="1"/>
      <c r="I13" s="1"/>
    </row>
    <row r="14" spans="1:12" x14ac:dyDescent="0.25">
      <c r="A14" s="11" t="s">
        <v>48</v>
      </c>
      <c r="B14" s="12">
        <v>290671</v>
      </c>
      <c r="C14" s="12">
        <v>349936</v>
      </c>
      <c r="D14" s="12">
        <v>723410</v>
      </c>
      <c r="E14" s="12">
        <v>833564</v>
      </c>
      <c r="F14" s="13">
        <f t="shared" si="0"/>
        <v>15.227049667546751</v>
      </c>
      <c r="G14" s="1"/>
      <c r="H14" s="1"/>
      <c r="I14" s="1"/>
    </row>
    <row r="15" spans="1:12" x14ac:dyDescent="0.25">
      <c r="A15" s="8" t="s">
        <v>49</v>
      </c>
      <c r="B15" s="9">
        <v>16862</v>
      </c>
      <c r="C15" s="9">
        <v>25801</v>
      </c>
      <c r="D15" s="9">
        <v>51954</v>
      </c>
      <c r="E15" s="9">
        <v>58084</v>
      </c>
      <c r="F15" s="10">
        <f t="shared" si="0"/>
        <v>11.79889902606152</v>
      </c>
      <c r="G15" s="1"/>
      <c r="H15" s="1"/>
      <c r="I15" s="1"/>
    </row>
    <row r="16" spans="1:12" x14ac:dyDescent="0.25">
      <c r="A16" s="11" t="s">
        <v>50</v>
      </c>
      <c r="B16" s="12">
        <v>7180</v>
      </c>
      <c r="C16" s="12">
        <v>4255</v>
      </c>
      <c r="D16" s="12">
        <v>8550</v>
      </c>
      <c r="E16" s="12">
        <v>6571</v>
      </c>
      <c r="F16" s="13">
        <f t="shared" si="0"/>
        <v>-23.146198830409361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171369</v>
      </c>
      <c r="C18" s="12">
        <v>187250</v>
      </c>
      <c r="D18" s="12">
        <v>869363</v>
      </c>
      <c r="E18" s="12">
        <v>907220</v>
      </c>
      <c r="F18" s="13">
        <f t="shared" si="0"/>
        <v>4.3545676547081058</v>
      </c>
      <c r="G18" s="1"/>
      <c r="H18" s="1"/>
      <c r="I18" s="1"/>
    </row>
    <row r="19" spans="1:9" x14ac:dyDescent="0.25">
      <c r="A19" s="8" t="s">
        <v>53</v>
      </c>
      <c r="B19" s="9">
        <v>700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752</v>
      </c>
      <c r="C20" s="12">
        <v>2717</v>
      </c>
      <c r="D20" s="12">
        <v>752</v>
      </c>
      <c r="E20" s="12">
        <v>4611</v>
      </c>
      <c r="F20" s="13">
        <f t="shared" si="0"/>
        <v>513.16489361702122</v>
      </c>
      <c r="G20" s="1"/>
      <c r="H20" s="1"/>
      <c r="I20" s="1"/>
    </row>
    <row r="21" spans="1:9" x14ac:dyDescent="0.25">
      <c r="A21" s="8" t="s">
        <v>55</v>
      </c>
      <c r="B21" s="9">
        <v>207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43570</v>
      </c>
      <c r="C22" s="12">
        <v>80382</v>
      </c>
      <c r="D22" s="12">
        <v>282125</v>
      </c>
      <c r="E22" s="12">
        <v>477364</v>
      </c>
      <c r="F22" s="13">
        <f t="shared" si="0"/>
        <v>69.203012848914483</v>
      </c>
      <c r="G22" s="1"/>
      <c r="H22" s="1"/>
      <c r="I22" s="1"/>
    </row>
    <row r="23" spans="1:9" x14ac:dyDescent="0.25">
      <c r="A23" s="8" t="s">
        <v>57</v>
      </c>
      <c r="B23" s="9">
        <v>48526</v>
      </c>
      <c r="C23" s="9">
        <v>43249</v>
      </c>
      <c r="D23" s="9">
        <v>174787</v>
      </c>
      <c r="E23" s="9">
        <v>207765</v>
      </c>
      <c r="F23" s="10">
        <f t="shared" si="0"/>
        <v>18.867535915142426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30753</v>
      </c>
      <c r="C25" s="9">
        <v>33376</v>
      </c>
      <c r="D25" s="9">
        <v>145967</v>
      </c>
      <c r="E25" s="9">
        <v>156913</v>
      </c>
      <c r="F25" s="10">
        <f t="shared" si="0"/>
        <v>7.4989552433084157</v>
      </c>
      <c r="G25" s="1"/>
      <c r="H25" s="1"/>
      <c r="I25" s="1"/>
    </row>
    <row r="26" spans="1:9" x14ac:dyDescent="0.25">
      <c r="A26" s="11" t="s">
        <v>60</v>
      </c>
      <c r="B26" s="12">
        <v>608</v>
      </c>
      <c r="C26" s="12">
        <v>467</v>
      </c>
      <c r="D26" s="12">
        <v>1568</v>
      </c>
      <c r="E26" s="12">
        <v>1086</v>
      </c>
      <c r="F26" s="13">
        <f t="shared" si="0"/>
        <v>-30.739795918367349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336047</v>
      </c>
      <c r="C28" s="12">
        <v>345905</v>
      </c>
      <c r="D28" s="12">
        <v>1839234</v>
      </c>
      <c r="E28" s="12">
        <v>1934970</v>
      </c>
      <c r="F28" s="13">
        <f t="shared" si="0"/>
        <v>5.2052104299942243</v>
      </c>
      <c r="G28" s="1"/>
      <c r="H28" s="1"/>
      <c r="I28" s="1"/>
    </row>
    <row r="29" spans="1:9" x14ac:dyDescent="0.25">
      <c r="A29" s="8" t="s">
        <v>63</v>
      </c>
      <c r="B29" s="9">
        <v>19333</v>
      </c>
      <c r="C29" s="9">
        <v>21141</v>
      </c>
      <c r="D29" s="9">
        <v>45422</v>
      </c>
      <c r="E29" s="9">
        <v>49227</v>
      </c>
      <c r="F29" s="10">
        <f t="shared" si="0"/>
        <v>8.3769979305182574</v>
      </c>
      <c r="G29" s="1"/>
      <c r="H29" s="1"/>
      <c r="I29" s="1"/>
    </row>
    <row r="30" spans="1:9" x14ac:dyDescent="0.25">
      <c r="A30" s="11" t="s">
        <v>64</v>
      </c>
      <c r="B30" s="12">
        <v>2393</v>
      </c>
      <c r="C30" s="12">
        <v>1970</v>
      </c>
      <c r="D30" s="12">
        <v>5885</v>
      </c>
      <c r="E30" s="12">
        <v>6663</v>
      </c>
      <c r="F30" s="13">
        <f t="shared" si="0"/>
        <v>13.220050977060325</v>
      </c>
      <c r="G30" s="1"/>
      <c r="H30" s="1"/>
      <c r="I30" s="1"/>
    </row>
    <row r="31" spans="1:9" x14ac:dyDescent="0.25">
      <c r="A31" s="8" t="s">
        <v>65</v>
      </c>
      <c r="B31" s="9">
        <v>623</v>
      </c>
      <c r="C31" s="9">
        <v>393</v>
      </c>
      <c r="D31" s="9">
        <v>826</v>
      </c>
      <c r="E31" s="9">
        <v>393</v>
      </c>
      <c r="F31" s="10">
        <f t="shared" si="0"/>
        <v>-52.421307506053267</v>
      </c>
      <c r="G31" s="1"/>
      <c r="H31" s="1"/>
      <c r="I31" s="1"/>
    </row>
    <row r="32" spans="1:9" x14ac:dyDescent="0.25">
      <c r="A32" s="11" t="s">
        <v>66</v>
      </c>
      <c r="B32" s="12">
        <v>41670</v>
      </c>
      <c r="C32" s="12">
        <v>48782</v>
      </c>
      <c r="D32" s="12">
        <v>127004</v>
      </c>
      <c r="E32" s="12">
        <v>131859</v>
      </c>
      <c r="F32" s="13">
        <f t="shared" si="0"/>
        <v>3.8227142452206238</v>
      </c>
      <c r="G32" s="1"/>
      <c r="H32" s="1"/>
      <c r="I32" s="1"/>
    </row>
    <row r="33" spans="1:9" x14ac:dyDescent="0.25">
      <c r="A33" s="8" t="s">
        <v>67</v>
      </c>
      <c r="B33" s="9">
        <v>26689</v>
      </c>
      <c r="C33" s="9">
        <v>36587</v>
      </c>
      <c r="D33" s="9">
        <v>42755</v>
      </c>
      <c r="E33" s="9">
        <v>56297</v>
      </c>
      <c r="F33" s="10">
        <f t="shared" si="0"/>
        <v>31.673488480879428</v>
      </c>
      <c r="G33" s="1"/>
      <c r="H33" s="1"/>
      <c r="I33" s="1"/>
    </row>
    <row r="34" spans="1:9" x14ac:dyDescent="0.25">
      <c r="A34" s="11" t="s">
        <v>68</v>
      </c>
      <c r="B34" s="12">
        <v>1520</v>
      </c>
      <c r="C34" s="12">
        <v>1593</v>
      </c>
      <c r="D34" s="12">
        <v>1520</v>
      </c>
      <c r="E34" s="12">
        <v>1593</v>
      </c>
      <c r="F34" s="13">
        <f t="shared" si="0"/>
        <v>4.8026315789473699</v>
      </c>
      <c r="G34" s="1"/>
      <c r="H34" s="1"/>
      <c r="I34" s="1"/>
    </row>
    <row r="35" spans="1:9" x14ac:dyDescent="0.25">
      <c r="A35" s="14" t="s">
        <v>69</v>
      </c>
      <c r="B35" s="15">
        <f>SUM(B7:B34)</f>
        <v>2075737</v>
      </c>
      <c r="C35" s="15">
        <f t="shared" ref="C35:E35" si="1">SUM(C7:C34)</f>
        <v>2176971</v>
      </c>
      <c r="D35" s="15">
        <f t="shared" si="1"/>
        <v>7883378</v>
      </c>
      <c r="E35" s="15">
        <f t="shared" si="1"/>
        <v>8332921</v>
      </c>
      <c r="F35" s="16">
        <f t="shared" si="0"/>
        <v>5.7024158932883893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23261</v>
      </c>
      <c r="C38" s="41">
        <f>D7</f>
        <v>17229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1934970</v>
      </c>
      <c r="G38" s="42">
        <f>LOOKUP(E38,$A$38:$A$65,$C$38:$C$65)</f>
        <v>1839234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91397</v>
      </c>
      <c r="C39" s="41">
        <f t="shared" ref="C39:C65" si="5">D8</f>
        <v>72098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1611443</v>
      </c>
      <c r="G39" s="42">
        <f t="shared" ref="G39:G65" si="8">LOOKUP(E39,$A$38:$A$65,$C$38:$C$65)</f>
        <v>1645235</v>
      </c>
    </row>
    <row r="40" spans="1:9" x14ac:dyDescent="0.25">
      <c r="A40" s="42" t="str">
        <f t="shared" si="3"/>
        <v>ALMERIA</v>
      </c>
      <c r="B40" s="41">
        <f t="shared" si="4"/>
        <v>227373</v>
      </c>
      <c r="C40" s="41">
        <f t="shared" si="5"/>
        <v>214355</v>
      </c>
      <c r="D40" s="41">
        <f t="shared" si="6"/>
        <v>7</v>
      </c>
      <c r="E40" s="42" t="str">
        <f t="shared" si="2"/>
        <v>BALEARES</v>
      </c>
      <c r="F40" s="42">
        <f t="shared" si="7"/>
        <v>1445534</v>
      </c>
      <c r="G40" s="42">
        <f t="shared" si="8"/>
        <v>1546442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907220</v>
      </c>
      <c r="G41" s="42">
        <f t="shared" si="8"/>
        <v>869363</v>
      </c>
    </row>
    <row r="42" spans="1:9" x14ac:dyDescent="0.25">
      <c r="A42" s="42" t="str">
        <f t="shared" si="3"/>
        <v>BAHIA DE ALGECIRAS</v>
      </c>
      <c r="B42" s="41">
        <f t="shared" si="4"/>
        <v>1611443</v>
      </c>
      <c r="C42" s="41">
        <f t="shared" si="5"/>
        <v>1645235</v>
      </c>
      <c r="D42" s="41">
        <f t="shared" si="6"/>
        <v>2</v>
      </c>
      <c r="E42" s="42" t="str">
        <f t="shared" si="2"/>
        <v>BARCELONA</v>
      </c>
      <c r="F42" s="42">
        <f t="shared" si="7"/>
        <v>833564</v>
      </c>
      <c r="G42" s="42">
        <f t="shared" si="8"/>
        <v>723410</v>
      </c>
    </row>
    <row r="43" spans="1:9" x14ac:dyDescent="0.25">
      <c r="A43" s="42" t="str">
        <f t="shared" si="3"/>
        <v>BAHIA DE CADIZ</v>
      </c>
      <c r="B43" s="41">
        <f t="shared" si="4"/>
        <v>99532</v>
      </c>
      <c r="C43" s="41">
        <f t="shared" si="5"/>
        <v>65237</v>
      </c>
      <c r="D43" s="41">
        <f t="shared" si="6"/>
        <v>11</v>
      </c>
      <c r="E43" s="42" t="str">
        <f t="shared" si="2"/>
        <v>LAS PALMAS</v>
      </c>
      <c r="F43" s="42">
        <f t="shared" si="7"/>
        <v>477364</v>
      </c>
      <c r="G43" s="42">
        <f t="shared" si="8"/>
        <v>282125</v>
      </c>
    </row>
    <row r="44" spans="1:9" x14ac:dyDescent="0.25">
      <c r="A44" s="42" t="str">
        <f t="shared" si="3"/>
        <v>BALEARES</v>
      </c>
      <c r="B44" s="41">
        <f t="shared" si="4"/>
        <v>1445534</v>
      </c>
      <c r="C44" s="41">
        <f t="shared" si="5"/>
        <v>1546442</v>
      </c>
      <c r="D44" s="41">
        <f t="shared" si="6"/>
        <v>3</v>
      </c>
      <c r="E44" s="42" t="str">
        <f t="shared" si="2"/>
        <v>ALMERIA</v>
      </c>
      <c r="F44" s="42">
        <f t="shared" si="7"/>
        <v>227373</v>
      </c>
      <c r="G44" s="42">
        <f t="shared" si="8"/>
        <v>214355</v>
      </c>
    </row>
    <row r="45" spans="1:9" x14ac:dyDescent="0.25">
      <c r="A45" s="42" t="str">
        <f t="shared" si="3"/>
        <v>BARCELONA</v>
      </c>
      <c r="B45" s="41">
        <f t="shared" si="4"/>
        <v>833564</v>
      </c>
      <c r="C45" s="41">
        <f t="shared" si="5"/>
        <v>723410</v>
      </c>
      <c r="D45" s="41">
        <f t="shared" si="6"/>
        <v>5</v>
      </c>
      <c r="E45" s="42" t="str">
        <f t="shared" si="2"/>
        <v>MALAGA</v>
      </c>
      <c r="F45" s="42">
        <f t="shared" si="7"/>
        <v>207765</v>
      </c>
      <c r="G45" s="42">
        <f t="shared" si="8"/>
        <v>174787</v>
      </c>
    </row>
    <row r="46" spans="1:9" x14ac:dyDescent="0.25">
      <c r="A46" s="42" t="str">
        <f t="shared" si="3"/>
        <v>BILBAO</v>
      </c>
      <c r="B46" s="41">
        <f t="shared" si="4"/>
        <v>58084</v>
      </c>
      <c r="C46" s="41">
        <f t="shared" si="5"/>
        <v>51954</v>
      </c>
      <c r="D46" s="41">
        <f t="shared" si="6"/>
        <v>13</v>
      </c>
      <c r="E46" s="42" t="str">
        <f t="shared" si="2"/>
        <v>MELILLA</v>
      </c>
      <c r="F46" s="42">
        <f t="shared" si="7"/>
        <v>156913</v>
      </c>
      <c r="G46" s="42">
        <f t="shared" si="8"/>
        <v>145967</v>
      </c>
    </row>
    <row r="47" spans="1:9" x14ac:dyDescent="0.25">
      <c r="A47" s="42" t="str">
        <f t="shared" si="3"/>
        <v>CARTAGENA</v>
      </c>
      <c r="B47" s="41">
        <f t="shared" si="4"/>
        <v>6571</v>
      </c>
      <c r="C47" s="41">
        <f t="shared" si="5"/>
        <v>8550</v>
      </c>
      <c r="D47" s="41">
        <f t="shared" si="6"/>
        <v>18</v>
      </c>
      <c r="E47" s="42" t="str">
        <f t="shared" si="2"/>
        <v>VALENCIA</v>
      </c>
      <c r="F47" s="42">
        <f t="shared" si="7"/>
        <v>131859</v>
      </c>
      <c r="G47" s="42">
        <f t="shared" si="8"/>
        <v>127004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99532</v>
      </c>
      <c r="G48" s="42">
        <f t="shared" si="8"/>
        <v>65237</v>
      </c>
    </row>
    <row r="49" spans="1:7" x14ac:dyDescent="0.25">
      <c r="A49" s="42" t="str">
        <f t="shared" si="3"/>
        <v>CEUTA</v>
      </c>
      <c r="B49" s="41">
        <f t="shared" si="4"/>
        <v>907220</v>
      </c>
      <c r="C49" s="41">
        <f t="shared" si="5"/>
        <v>869363</v>
      </c>
      <c r="D49" s="41">
        <f t="shared" si="6"/>
        <v>4</v>
      </c>
      <c r="E49" s="42" t="str">
        <f t="shared" si="2"/>
        <v>ALICANTE</v>
      </c>
      <c r="F49" s="42">
        <f t="shared" si="7"/>
        <v>91397</v>
      </c>
      <c r="G49" s="42">
        <f t="shared" si="8"/>
        <v>72098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BILBAO</v>
      </c>
      <c r="F50" s="42">
        <f t="shared" si="7"/>
        <v>58084</v>
      </c>
      <c r="G50" s="42">
        <f t="shared" si="8"/>
        <v>51954</v>
      </c>
    </row>
    <row r="51" spans="1:7" x14ac:dyDescent="0.25">
      <c r="A51" s="42" t="str">
        <f t="shared" si="3"/>
        <v>GIJON</v>
      </c>
      <c r="B51" s="41">
        <f t="shared" si="4"/>
        <v>4611</v>
      </c>
      <c r="C51" s="41">
        <f t="shared" si="5"/>
        <v>752</v>
      </c>
      <c r="D51" s="41">
        <f t="shared" si="6"/>
        <v>19</v>
      </c>
      <c r="E51" s="42" t="str">
        <f t="shared" si="2"/>
        <v>VIGO</v>
      </c>
      <c r="F51" s="42">
        <f t="shared" si="7"/>
        <v>56297</v>
      </c>
      <c r="G51" s="42">
        <f t="shared" si="8"/>
        <v>42755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SANTANDER</v>
      </c>
      <c r="F52" s="42">
        <f t="shared" si="7"/>
        <v>49227</v>
      </c>
      <c r="G52" s="42">
        <f t="shared" si="8"/>
        <v>45422</v>
      </c>
    </row>
    <row r="53" spans="1:7" x14ac:dyDescent="0.25">
      <c r="A53" s="42" t="str">
        <f t="shared" si="3"/>
        <v>LAS PALMAS</v>
      </c>
      <c r="B53" s="41">
        <f t="shared" si="4"/>
        <v>477364</v>
      </c>
      <c r="C53" s="41">
        <f t="shared" si="5"/>
        <v>282125</v>
      </c>
      <c r="D53" s="41">
        <f t="shared" si="6"/>
        <v>6</v>
      </c>
      <c r="E53" s="42" t="str">
        <f t="shared" si="2"/>
        <v>A CORUÑA</v>
      </c>
      <c r="F53" s="42">
        <f t="shared" si="7"/>
        <v>23261</v>
      </c>
      <c r="G53" s="42">
        <f t="shared" si="8"/>
        <v>17229</v>
      </c>
    </row>
    <row r="54" spans="1:7" x14ac:dyDescent="0.25">
      <c r="A54" s="42" t="str">
        <f t="shared" si="3"/>
        <v>MALAGA</v>
      </c>
      <c r="B54" s="41">
        <f t="shared" si="4"/>
        <v>207765</v>
      </c>
      <c r="C54" s="41">
        <f t="shared" si="5"/>
        <v>174787</v>
      </c>
      <c r="D54" s="41">
        <f t="shared" si="6"/>
        <v>8</v>
      </c>
      <c r="E54" s="42" t="str">
        <f t="shared" si="2"/>
        <v>SEVILLA</v>
      </c>
      <c r="F54" s="42">
        <f t="shared" si="7"/>
        <v>6663</v>
      </c>
      <c r="G54" s="42">
        <f t="shared" si="8"/>
        <v>5885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6571</v>
      </c>
      <c r="G55" s="42">
        <f t="shared" si="8"/>
        <v>8550</v>
      </c>
    </row>
    <row r="56" spans="1:7" x14ac:dyDescent="0.25">
      <c r="A56" s="42" t="str">
        <f t="shared" si="3"/>
        <v>MELILLA</v>
      </c>
      <c r="B56" s="41">
        <f t="shared" si="4"/>
        <v>156913</v>
      </c>
      <c r="C56" s="41">
        <f t="shared" si="5"/>
        <v>145967</v>
      </c>
      <c r="D56" s="41">
        <f t="shared" si="6"/>
        <v>9</v>
      </c>
      <c r="E56" s="42" t="str">
        <f t="shared" si="2"/>
        <v>GIJON</v>
      </c>
      <c r="F56" s="42">
        <f t="shared" si="9"/>
        <v>4611</v>
      </c>
      <c r="G56" s="42">
        <f t="shared" si="8"/>
        <v>752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1568</v>
      </c>
      <c r="D57" s="41">
        <f t="shared" si="6"/>
        <v>21</v>
      </c>
      <c r="E57" s="42" t="str">
        <f t="shared" si="2"/>
        <v>VILAGARCIA</v>
      </c>
      <c r="F57" s="42">
        <f t="shared" si="9"/>
        <v>1593</v>
      </c>
      <c r="G57" s="42">
        <f t="shared" si="8"/>
        <v>1520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1086</v>
      </c>
      <c r="G58" s="42">
        <f t="shared" si="8"/>
        <v>1568</v>
      </c>
    </row>
    <row r="59" spans="1:7" x14ac:dyDescent="0.25">
      <c r="A59" s="42" t="str">
        <f t="shared" si="3"/>
        <v>SANTA CRUZ DE TENERIFE</v>
      </c>
      <c r="B59" s="41">
        <f t="shared" si="4"/>
        <v>1934970</v>
      </c>
      <c r="C59" s="41">
        <f t="shared" si="5"/>
        <v>1839234</v>
      </c>
      <c r="D59" s="41">
        <f t="shared" si="6"/>
        <v>1</v>
      </c>
      <c r="E59" s="42" t="str">
        <f t="shared" si="2"/>
        <v>TARRAGONA</v>
      </c>
      <c r="F59" s="42">
        <f t="shared" si="9"/>
        <v>393</v>
      </c>
      <c r="G59" s="42">
        <f t="shared" si="8"/>
        <v>826</v>
      </c>
    </row>
    <row r="60" spans="1:7" x14ac:dyDescent="0.25">
      <c r="A60" s="42" t="str">
        <f t="shared" si="3"/>
        <v>SANTANDER</v>
      </c>
      <c r="B60" s="41">
        <f t="shared" si="4"/>
        <v>49227</v>
      </c>
      <c r="C60" s="41">
        <f t="shared" si="5"/>
        <v>45422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6663</v>
      </c>
      <c r="C61" s="41">
        <f t="shared" si="5"/>
        <v>5885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393</v>
      </c>
      <c r="C62" s="41">
        <f t="shared" si="5"/>
        <v>826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131859</v>
      </c>
      <c r="C63" s="41">
        <f t="shared" si="5"/>
        <v>127004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56297</v>
      </c>
      <c r="C64" s="41">
        <f t="shared" si="5"/>
        <v>42755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1593</v>
      </c>
      <c r="C65" s="41">
        <f t="shared" si="5"/>
        <v>1520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14329</v>
      </c>
      <c r="C7" s="9">
        <v>13798</v>
      </c>
      <c r="D7" s="9">
        <v>16789</v>
      </c>
      <c r="E7" s="9">
        <v>23005</v>
      </c>
      <c r="F7" s="10">
        <f>((E7*100)/D7)-100</f>
        <v>37.024242063255713</v>
      </c>
      <c r="G7" s="1"/>
      <c r="H7" s="1"/>
      <c r="I7" s="1"/>
    </row>
    <row r="8" spans="1:12" x14ac:dyDescent="0.25">
      <c r="A8" s="11" t="s">
        <v>42</v>
      </c>
      <c r="B8" s="12">
        <v>8427</v>
      </c>
      <c r="C8" s="12">
        <v>14556</v>
      </c>
      <c r="D8" s="12">
        <v>11688</v>
      </c>
      <c r="E8" s="12">
        <v>39280</v>
      </c>
      <c r="F8" s="13">
        <f t="shared" ref="F8:F35" si="0">((E8*100)/D8)-100</f>
        <v>236.07118412046543</v>
      </c>
      <c r="G8" s="1"/>
      <c r="H8" s="1"/>
      <c r="I8" s="1"/>
    </row>
    <row r="9" spans="1:12" x14ac:dyDescent="0.25">
      <c r="A9" s="8" t="s">
        <v>43</v>
      </c>
      <c r="B9" s="9">
        <v>3889</v>
      </c>
      <c r="C9" s="9">
        <v>6568</v>
      </c>
      <c r="D9" s="9">
        <v>9179</v>
      </c>
      <c r="E9" s="9">
        <v>16235</v>
      </c>
      <c r="F9" s="10">
        <f t="shared" si="0"/>
        <v>76.871118858263429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34</v>
      </c>
      <c r="F11" s="10">
        <f t="shared" si="0"/>
        <v>-59.036144578313255</v>
      </c>
      <c r="G11" s="1"/>
      <c r="H11" s="1"/>
      <c r="I11" s="1"/>
    </row>
    <row r="12" spans="1:12" x14ac:dyDescent="0.25">
      <c r="A12" s="11" t="s">
        <v>46</v>
      </c>
      <c r="B12" s="12">
        <v>25039</v>
      </c>
      <c r="C12" s="12">
        <v>41131</v>
      </c>
      <c r="D12" s="12">
        <v>55075</v>
      </c>
      <c r="E12" s="12">
        <v>89598</v>
      </c>
      <c r="F12" s="13">
        <f t="shared" si="0"/>
        <v>62.683613254652755</v>
      </c>
      <c r="G12" s="1"/>
      <c r="H12" s="1"/>
      <c r="I12" s="1"/>
    </row>
    <row r="13" spans="1:12" x14ac:dyDescent="0.25">
      <c r="A13" s="8" t="s">
        <v>47</v>
      </c>
      <c r="B13" s="9">
        <v>173729</v>
      </c>
      <c r="C13" s="9">
        <v>201139</v>
      </c>
      <c r="D13" s="9">
        <v>290096</v>
      </c>
      <c r="E13" s="9">
        <v>343718</v>
      </c>
      <c r="F13" s="10">
        <f t="shared" si="0"/>
        <v>18.484225911422428</v>
      </c>
      <c r="G13" s="1"/>
      <c r="H13" s="1"/>
      <c r="I13" s="1"/>
    </row>
    <row r="14" spans="1:12" x14ac:dyDescent="0.25">
      <c r="A14" s="11" t="s">
        <v>48</v>
      </c>
      <c r="B14" s="12">
        <v>217419</v>
      </c>
      <c r="C14" s="12">
        <v>263532</v>
      </c>
      <c r="D14" s="12">
        <v>395218</v>
      </c>
      <c r="E14" s="12">
        <v>490921</v>
      </c>
      <c r="F14" s="13">
        <f t="shared" si="0"/>
        <v>24.215243232848707</v>
      </c>
      <c r="G14" s="1"/>
      <c r="H14" s="1"/>
      <c r="I14" s="1"/>
    </row>
    <row r="15" spans="1:12" x14ac:dyDescent="0.25">
      <c r="A15" s="8" t="s">
        <v>49</v>
      </c>
      <c r="B15" s="9">
        <v>6281</v>
      </c>
      <c r="C15" s="9">
        <v>16733</v>
      </c>
      <c r="D15" s="9">
        <v>11471</v>
      </c>
      <c r="E15" s="9">
        <v>19935</v>
      </c>
      <c r="F15" s="10">
        <f t="shared" si="0"/>
        <v>73.786069218028075</v>
      </c>
      <c r="G15" s="1"/>
      <c r="H15" s="1"/>
      <c r="I15" s="1"/>
    </row>
    <row r="16" spans="1:12" x14ac:dyDescent="0.25">
      <c r="A16" s="11" t="s">
        <v>50</v>
      </c>
      <c r="B16" s="12">
        <v>7180</v>
      </c>
      <c r="C16" s="12">
        <v>4255</v>
      </c>
      <c r="D16" s="12">
        <v>8550</v>
      </c>
      <c r="E16" s="12">
        <v>6571</v>
      </c>
      <c r="F16" s="13">
        <f t="shared" si="0"/>
        <v>-23.146198830409361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1648</v>
      </c>
      <c r="C18" s="12">
        <v>4138</v>
      </c>
      <c r="D18" s="12">
        <v>4332</v>
      </c>
      <c r="E18" s="12">
        <v>4874</v>
      </c>
      <c r="F18" s="13">
        <f t="shared" si="0"/>
        <v>12.511542012927052</v>
      </c>
      <c r="G18" s="1"/>
      <c r="H18" s="1"/>
      <c r="I18" s="1"/>
    </row>
    <row r="19" spans="1:9" x14ac:dyDescent="0.25">
      <c r="A19" s="8" t="s">
        <v>53</v>
      </c>
      <c r="B19" s="9">
        <v>700</v>
      </c>
      <c r="C19" s="9">
        <v>0</v>
      </c>
      <c r="D19" s="9">
        <v>1453</v>
      </c>
      <c r="E19" s="9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12">
        <v>752</v>
      </c>
      <c r="C20" s="12">
        <v>2717</v>
      </c>
      <c r="D20" s="12">
        <v>752</v>
      </c>
      <c r="E20" s="12">
        <v>4611</v>
      </c>
      <c r="F20" s="13">
        <f t="shared" si="0"/>
        <v>513.16489361702122</v>
      </c>
      <c r="G20" s="1"/>
      <c r="H20" s="1"/>
      <c r="I20" s="1"/>
    </row>
    <row r="21" spans="1:9" x14ac:dyDescent="0.25">
      <c r="A21" s="8" t="s">
        <v>55</v>
      </c>
      <c r="B21" s="9">
        <v>207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58626</v>
      </c>
      <c r="C22" s="12">
        <v>23746</v>
      </c>
      <c r="D22" s="12">
        <v>203019</v>
      </c>
      <c r="E22" s="12">
        <v>250647</v>
      </c>
      <c r="F22" s="13">
        <f t="shared" si="0"/>
        <v>23.459873213837128</v>
      </c>
      <c r="G22" s="1"/>
      <c r="H22" s="1"/>
      <c r="I22" s="1"/>
    </row>
    <row r="23" spans="1:9" x14ac:dyDescent="0.25">
      <c r="A23" s="8" t="s">
        <v>57</v>
      </c>
      <c r="B23" s="9">
        <v>28493</v>
      </c>
      <c r="C23" s="9">
        <v>24852</v>
      </c>
      <c r="D23" s="9">
        <v>87514</v>
      </c>
      <c r="E23" s="9">
        <v>120150</v>
      </c>
      <c r="F23" s="10">
        <f t="shared" si="0"/>
        <v>37.292318943254799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209</v>
      </c>
      <c r="C25" s="9">
        <v>206</v>
      </c>
      <c r="D25" s="9">
        <v>209</v>
      </c>
      <c r="E25" s="9">
        <v>206</v>
      </c>
      <c r="F25" s="10">
        <f t="shared" si="0"/>
        <v>-1.4354066985645915</v>
      </c>
      <c r="G25" s="1"/>
      <c r="H25" s="1"/>
      <c r="I25" s="1"/>
    </row>
    <row r="26" spans="1:9" x14ac:dyDescent="0.25">
      <c r="A26" s="11" t="s">
        <v>60</v>
      </c>
      <c r="B26" s="12">
        <v>608</v>
      </c>
      <c r="C26" s="12">
        <v>467</v>
      </c>
      <c r="D26" s="12">
        <v>1568</v>
      </c>
      <c r="E26" s="12">
        <v>1086</v>
      </c>
      <c r="F26" s="13">
        <f t="shared" si="0"/>
        <v>-30.739795918367349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13988</v>
      </c>
      <c r="C28" s="12">
        <v>19128</v>
      </c>
      <c r="D28" s="12">
        <v>208992</v>
      </c>
      <c r="E28" s="12">
        <v>283684</v>
      </c>
      <c r="F28" s="13">
        <f t="shared" si="0"/>
        <v>35.739167049456427</v>
      </c>
      <c r="G28" s="1"/>
      <c r="H28" s="1"/>
      <c r="I28" s="1"/>
    </row>
    <row r="29" spans="1:9" x14ac:dyDescent="0.25">
      <c r="A29" s="8" t="s">
        <v>63</v>
      </c>
      <c r="B29" s="9">
        <v>1692</v>
      </c>
      <c r="C29" s="9">
        <v>4273</v>
      </c>
      <c r="D29" s="9">
        <v>2194</v>
      </c>
      <c r="E29" s="9">
        <v>9457</v>
      </c>
      <c r="F29" s="10">
        <f t="shared" si="0"/>
        <v>331.03919781221515</v>
      </c>
      <c r="G29" s="1"/>
      <c r="H29" s="1"/>
      <c r="I29" s="1"/>
    </row>
    <row r="30" spans="1:9" x14ac:dyDescent="0.25">
      <c r="A30" s="11" t="s">
        <v>64</v>
      </c>
      <c r="B30" s="12">
        <v>2393</v>
      </c>
      <c r="C30" s="12">
        <v>1970</v>
      </c>
      <c r="D30" s="12">
        <v>5885</v>
      </c>
      <c r="E30" s="12">
        <v>6663</v>
      </c>
      <c r="F30" s="13">
        <f t="shared" si="0"/>
        <v>13.220050977060325</v>
      </c>
      <c r="G30" s="1"/>
      <c r="H30" s="1"/>
      <c r="I30" s="1"/>
    </row>
    <row r="31" spans="1:9" x14ac:dyDescent="0.25">
      <c r="A31" s="8" t="s">
        <v>65</v>
      </c>
      <c r="B31" s="9">
        <v>623</v>
      </c>
      <c r="C31" s="9">
        <v>393</v>
      </c>
      <c r="D31" s="9">
        <v>826</v>
      </c>
      <c r="E31" s="9">
        <v>393</v>
      </c>
      <c r="F31" s="10">
        <f t="shared" si="0"/>
        <v>-52.421307506053267</v>
      </c>
      <c r="G31" s="1"/>
      <c r="H31" s="1"/>
      <c r="I31" s="1"/>
    </row>
    <row r="32" spans="1:9" x14ac:dyDescent="0.25">
      <c r="A32" s="11" t="s">
        <v>66</v>
      </c>
      <c r="B32" s="12">
        <v>23359</v>
      </c>
      <c r="C32" s="12">
        <v>33497</v>
      </c>
      <c r="D32" s="12">
        <v>50949</v>
      </c>
      <c r="E32" s="12">
        <v>53441</v>
      </c>
      <c r="F32" s="13">
        <f t="shared" si="0"/>
        <v>4.8911656754793995</v>
      </c>
      <c r="G32" s="1"/>
      <c r="H32" s="1"/>
      <c r="I32" s="1"/>
    </row>
    <row r="33" spans="1:9" x14ac:dyDescent="0.25">
      <c r="A33" s="8" t="s">
        <v>67</v>
      </c>
      <c r="B33" s="9">
        <v>26689</v>
      </c>
      <c r="C33" s="9">
        <v>36587</v>
      </c>
      <c r="D33" s="9">
        <v>42755</v>
      </c>
      <c r="E33" s="9">
        <v>56297</v>
      </c>
      <c r="F33" s="10">
        <f t="shared" si="0"/>
        <v>31.673488480879428</v>
      </c>
      <c r="G33" s="1"/>
      <c r="H33" s="1"/>
      <c r="I33" s="1"/>
    </row>
    <row r="34" spans="1:9" x14ac:dyDescent="0.25">
      <c r="A34" s="11" t="s">
        <v>68</v>
      </c>
      <c r="B34" s="12">
        <v>1520</v>
      </c>
      <c r="C34" s="12">
        <v>1593</v>
      </c>
      <c r="D34" s="12">
        <v>1520</v>
      </c>
      <c r="E34" s="12">
        <v>1593</v>
      </c>
      <c r="F34" s="13">
        <f t="shared" si="0"/>
        <v>4.8026315789473699</v>
      </c>
      <c r="G34" s="1"/>
      <c r="H34" s="1"/>
      <c r="I34" s="1"/>
    </row>
    <row r="35" spans="1:9" x14ac:dyDescent="0.25">
      <c r="A35" s="14" t="s">
        <v>69</v>
      </c>
      <c r="B35" s="15">
        <f>SUM(B7:B34)</f>
        <v>617800</v>
      </c>
      <c r="C35" s="15">
        <f t="shared" ref="C35:E35" si="1">SUM(C7:C34)</f>
        <v>715279</v>
      </c>
      <c r="D35" s="15">
        <f t="shared" si="1"/>
        <v>1410324</v>
      </c>
      <c r="E35" s="15">
        <f t="shared" si="1"/>
        <v>1822600</v>
      </c>
      <c r="F35" s="16">
        <f t="shared" si="0"/>
        <v>29.232715319316696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23005</v>
      </c>
      <c r="C38" s="41">
        <f>D7</f>
        <v>16789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490921</v>
      </c>
      <c r="G38" s="42">
        <f>LOOKUP(E38,$A$38:$A$65,$C$38:$C$65)</f>
        <v>395218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39280</v>
      </c>
      <c r="C39" s="41">
        <f t="shared" ref="C39:C65" si="5">D8</f>
        <v>11688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343718</v>
      </c>
      <c r="G39" s="42">
        <f t="shared" ref="G39:G65" si="8">LOOKUP(E39,$A$38:$A$65,$C$38:$C$65)</f>
        <v>290096</v>
      </c>
    </row>
    <row r="40" spans="1:9" x14ac:dyDescent="0.25">
      <c r="A40" s="42" t="str">
        <f t="shared" si="3"/>
        <v>ALMERIA</v>
      </c>
      <c r="B40" s="41">
        <f t="shared" si="4"/>
        <v>16235</v>
      </c>
      <c r="C40" s="41">
        <f t="shared" si="5"/>
        <v>9179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283684</v>
      </c>
      <c r="G40" s="42">
        <f t="shared" si="8"/>
        <v>208992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250647</v>
      </c>
      <c r="G41" s="42">
        <f t="shared" si="8"/>
        <v>203019</v>
      </c>
    </row>
    <row r="42" spans="1:9" x14ac:dyDescent="0.25">
      <c r="A42" s="42" t="str">
        <f t="shared" si="3"/>
        <v>BAHIA DE ALGECIRAS</v>
      </c>
      <c r="B42" s="41">
        <f t="shared" si="4"/>
        <v>34</v>
      </c>
      <c r="C42" s="41">
        <f t="shared" si="5"/>
        <v>83</v>
      </c>
      <c r="D42" s="41">
        <f t="shared" si="6"/>
        <v>23</v>
      </c>
      <c r="E42" s="42" t="str">
        <f t="shared" si="2"/>
        <v>MALAGA</v>
      </c>
      <c r="F42" s="42">
        <f t="shared" si="7"/>
        <v>120150</v>
      </c>
      <c r="G42" s="42">
        <f t="shared" si="8"/>
        <v>87514</v>
      </c>
    </row>
    <row r="43" spans="1:9" x14ac:dyDescent="0.25">
      <c r="A43" s="42" t="str">
        <f t="shared" si="3"/>
        <v>BAHIA DE CADIZ</v>
      </c>
      <c r="B43" s="41">
        <f t="shared" si="4"/>
        <v>89598</v>
      </c>
      <c r="C43" s="41">
        <f t="shared" si="5"/>
        <v>55075</v>
      </c>
      <c r="D43" s="41">
        <f t="shared" si="6"/>
        <v>6</v>
      </c>
      <c r="E43" s="42" t="str">
        <f t="shared" si="2"/>
        <v>BAHIA DE CADIZ</v>
      </c>
      <c r="F43" s="42">
        <f t="shared" si="7"/>
        <v>89598</v>
      </c>
      <c r="G43" s="42">
        <f t="shared" si="8"/>
        <v>55075</v>
      </c>
    </row>
    <row r="44" spans="1:9" x14ac:dyDescent="0.25">
      <c r="A44" s="42" t="str">
        <f t="shared" si="3"/>
        <v>BALEARES</v>
      </c>
      <c r="B44" s="41">
        <f t="shared" si="4"/>
        <v>343718</v>
      </c>
      <c r="C44" s="41">
        <f t="shared" si="5"/>
        <v>290096</v>
      </c>
      <c r="D44" s="41">
        <f t="shared" si="6"/>
        <v>2</v>
      </c>
      <c r="E44" s="42" t="str">
        <f t="shared" si="2"/>
        <v>VIGO</v>
      </c>
      <c r="F44" s="42">
        <f t="shared" si="7"/>
        <v>56297</v>
      </c>
      <c r="G44" s="42">
        <f t="shared" si="8"/>
        <v>42755</v>
      </c>
    </row>
    <row r="45" spans="1:9" x14ac:dyDescent="0.25">
      <c r="A45" s="42" t="str">
        <f t="shared" si="3"/>
        <v>BARCELONA</v>
      </c>
      <c r="B45" s="41">
        <f t="shared" si="4"/>
        <v>490921</v>
      </c>
      <c r="C45" s="41">
        <f t="shared" si="5"/>
        <v>395218</v>
      </c>
      <c r="D45" s="41">
        <f t="shared" si="6"/>
        <v>1</v>
      </c>
      <c r="E45" s="42" t="str">
        <f t="shared" si="2"/>
        <v>VALENCIA</v>
      </c>
      <c r="F45" s="42">
        <f t="shared" si="7"/>
        <v>53441</v>
      </c>
      <c r="G45" s="42">
        <f t="shared" si="8"/>
        <v>50949</v>
      </c>
    </row>
    <row r="46" spans="1:9" x14ac:dyDescent="0.25">
      <c r="A46" s="42" t="str">
        <f t="shared" si="3"/>
        <v>BILBAO</v>
      </c>
      <c r="B46" s="41">
        <f t="shared" si="4"/>
        <v>19935</v>
      </c>
      <c r="C46" s="41">
        <f t="shared" si="5"/>
        <v>11471</v>
      </c>
      <c r="D46" s="41">
        <f t="shared" si="6"/>
        <v>11</v>
      </c>
      <c r="E46" s="42" t="str">
        <f t="shared" si="2"/>
        <v>ALICANTE</v>
      </c>
      <c r="F46" s="42">
        <f t="shared" si="7"/>
        <v>39280</v>
      </c>
      <c r="G46" s="42">
        <f t="shared" si="8"/>
        <v>11688</v>
      </c>
    </row>
    <row r="47" spans="1:9" x14ac:dyDescent="0.25">
      <c r="A47" s="42" t="str">
        <f t="shared" si="3"/>
        <v>CARTAGENA</v>
      </c>
      <c r="B47" s="41">
        <f t="shared" si="4"/>
        <v>6571</v>
      </c>
      <c r="C47" s="41">
        <f t="shared" si="5"/>
        <v>8550</v>
      </c>
      <c r="D47" s="41">
        <f t="shared" si="6"/>
        <v>15</v>
      </c>
      <c r="E47" s="42" t="str">
        <f t="shared" si="2"/>
        <v>A CORUÑA</v>
      </c>
      <c r="F47" s="42">
        <f t="shared" si="7"/>
        <v>23005</v>
      </c>
      <c r="G47" s="42">
        <f t="shared" si="8"/>
        <v>16789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19935</v>
      </c>
      <c r="G48" s="42">
        <f t="shared" si="8"/>
        <v>11471</v>
      </c>
    </row>
    <row r="49" spans="1:7" x14ac:dyDescent="0.25">
      <c r="A49" s="42" t="str">
        <f t="shared" si="3"/>
        <v>CEUTA</v>
      </c>
      <c r="B49" s="41">
        <f t="shared" si="4"/>
        <v>4874</v>
      </c>
      <c r="C49" s="41">
        <f t="shared" si="5"/>
        <v>4332</v>
      </c>
      <c r="D49" s="41">
        <f t="shared" si="6"/>
        <v>16</v>
      </c>
      <c r="E49" s="42" t="str">
        <f t="shared" si="2"/>
        <v>ALMERIA</v>
      </c>
      <c r="F49" s="42">
        <f t="shared" si="7"/>
        <v>16235</v>
      </c>
      <c r="G49" s="42">
        <f t="shared" si="8"/>
        <v>9179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1453</v>
      </c>
      <c r="D50" s="41">
        <f t="shared" si="6"/>
        <v>28</v>
      </c>
      <c r="E50" s="42" t="str">
        <f t="shared" si="2"/>
        <v>SANTANDER</v>
      </c>
      <c r="F50" s="42">
        <f t="shared" si="7"/>
        <v>9457</v>
      </c>
      <c r="G50" s="42">
        <f t="shared" si="8"/>
        <v>2194</v>
      </c>
    </row>
    <row r="51" spans="1:7" x14ac:dyDescent="0.25">
      <c r="A51" s="42" t="str">
        <f t="shared" si="3"/>
        <v>GIJON</v>
      </c>
      <c r="B51" s="41">
        <f t="shared" si="4"/>
        <v>4611</v>
      </c>
      <c r="C51" s="41">
        <f t="shared" si="5"/>
        <v>752</v>
      </c>
      <c r="D51" s="41">
        <f t="shared" si="6"/>
        <v>17</v>
      </c>
      <c r="E51" s="42" t="str">
        <f t="shared" si="2"/>
        <v>SEVILLA</v>
      </c>
      <c r="F51" s="42">
        <f t="shared" si="7"/>
        <v>6663</v>
      </c>
      <c r="G51" s="42">
        <f t="shared" si="8"/>
        <v>5885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22</v>
      </c>
      <c r="E52" s="42" t="str">
        <f t="shared" si="2"/>
        <v>CARTAGENA</v>
      </c>
      <c r="F52" s="42">
        <f t="shared" si="7"/>
        <v>6571</v>
      </c>
      <c r="G52" s="42">
        <f t="shared" si="8"/>
        <v>8550</v>
      </c>
    </row>
    <row r="53" spans="1:7" x14ac:dyDescent="0.25">
      <c r="A53" s="42" t="str">
        <f t="shared" si="3"/>
        <v>LAS PALMAS</v>
      </c>
      <c r="B53" s="41">
        <f t="shared" si="4"/>
        <v>250647</v>
      </c>
      <c r="C53" s="41">
        <f t="shared" si="5"/>
        <v>203019</v>
      </c>
      <c r="D53" s="41">
        <f t="shared" si="6"/>
        <v>4</v>
      </c>
      <c r="E53" s="42" t="str">
        <f t="shared" si="2"/>
        <v>CEUTA</v>
      </c>
      <c r="F53" s="42">
        <f t="shared" si="7"/>
        <v>4874</v>
      </c>
      <c r="G53" s="42">
        <f t="shared" si="8"/>
        <v>4332</v>
      </c>
    </row>
    <row r="54" spans="1:7" x14ac:dyDescent="0.25">
      <c r="A54" s="42" t="str">
        <f t="shared" si="3"/>
        <v>MALAGA</v>
      </c>
      <c r="B54" s="41">
        <f t="shared" si="4"/>
        <v>120150</v>
      </c>
      <c r="C54" s="41">
        <f t="shared" si="5"/>
        <v>87514</v>
      </c>
      <c r="D54" s="41">
        <f t="shared" si="6"/>
        <v>5</v>
      </c>
      <c r="E54" s="42" t="str">
        <f t="shared" si="2"/>
        <v>GIJON</v>
      </c>
      <c r="F54" s="42">
        <f t="shared" si="7"/>
        <v>4611</v>
      </c>
      <c r="G54" s="42">
        <f t="shared" si="8"/>
        <v>752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1593</v>
      </c>
      <c r="G55" s="42">
        <f t="shared" si="8"/>
        <v>1520</v>
      </c>
    </row>
    <row r="56" spans="1:7" x14ac:dyDescent="0.25">
      <c r="A56" s="42" t="str">
        <f t="shared" si="3"/>
        <v>MELILLA</v>
      </c>
      <c r="B56" s="41">
        <f t="shared" si="4"/>
        <v>206</v>
      </c>
      <c r="C56" s="41">
        <f t="shared" si="5"/>
        <v>209</v>
      </c>
      <c r="D56" s="41">
        <f t="shared" si="6"/>
        <v>21</v>
      </c>
      <c r="E56" s="42" t="str">
        <f t="shared" si="2"/>
        <v>MOTRIL</v>
      </c>
      <c r="F56" s="42">
        <f t="shared" si="9"/>
        <v>1086</v>
      </c>
      <c r="G56" s="42">
        <f t="shared" si="8"/>
        <v>1568</v>
      </c>
    </row>
    <row r="57" spans="1:7" x14ac:dyDescent="0.25">
      <c r="A57" s="42" t="str">
        <f t="shared" si="3"/>
        <v>MOTRIL</v>
      </c>
      <c r="B57" s="41">
        <f t="shared" si="4"/>
        <v>1086</v>
      </c>
      <c r="C57" s="41">
        <f t="shared" si="5"/>
        <v>1568</v>
      </c>
      <c r="D57" s="41">
        <f t="shared" si="6"/>
        <v>19</v>
      </c>
      <c r="E57" s="42" t="str">
        <f t="shared" si="2"/>
        <v>TARRAGONA</v>
      </c>
      <c r="F57" s="42">
        <f t="shared" si="9"/>
        <v>393</v>
      </c>
      <c r="G57" s="42">
        <f t="shared" si="8"/>
        <v>826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206</v>
      </c>
      <c r="G58" s="42">
        <f t="shared" si="8"/>
        <v>209</v>
      </c>
    </row>
    <row r="59" spans="1:7" x14ac:dyDescent="0.25">
      <c r="A59" s="42" t="str">
        <f t="shared" si="3"/>
        <v>SANTA CRUZ DE TENERIFE</v>
      </c>
      <c r="B59" s="41">
        <f t="shared" si="4"/>
        <v>283684</v>
      </c>
      <c r="C59" s="41">
        <f t="shared" si="5"/>
        <v>208992</v>
      </c>
      <c r="D59" s="41">
        <f t="shared" si="6"/>
        <v>3</v>
      </c>
      <c r="E59" s="42" t="str">
        <f t="shared" si="2"/>
        <v>HUELVA</v>
      </c>
      <c r="F59" s="42">
        <f t="shared" si="9"/>
        <v>201</v>
      </c>
      <c r="G59" s="42">
        <f t="shared" si="8"/>
        <v>207</v>
      </c>
    </row>
    <row r="60" spans="1:7" x14ac:dyDescent="0.25">
      <c r="A60" s="42" t="str">
        <f t="shared" si="3"/>
        <v>SANTANDER</v>
      </c>
      <c r="B60" s="41">
        <f t="shared" si="4"/>
        <v>9457</v>
      </c>
      <c r="C60" s="41">
        <f t="shared" si="5"/>
        <v>2194</v>
      </c>
      <c r="D60" s="41">
        <f t="shared" si="6"/>
        <v>13</v>
      </c>
      <c r="E60" s="42" t="str">
        <f t="shared" si="2"/>
        <v>BAHIA DE ALGECIRAS</v>
      </c>
      <c r="F60" s="42">
        <f t="shared" si="9"/>
        <v>34</v>
      </c>
      <c r="G60" s="42">
        <f t="shared" si="8"/>
        <v>83</v>
      </c>
    </row>
    <row r="61" spans="1:7" x14ac:dyDescent="0.25">
      <c r="A61" s="42" t="str">
        <f t="shared" si="3"/>
        <v>SEVILLA</v>
      </c>
      <c r="B61" s="41">
        <f t="shared" si="4"/>
        <v>6663</v>
      </c>
      <c r="C61" s="41">
        <f t="shared" si="5"/>
        <v>5885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393</v>
      </c>
      <c r="C62" s="41">
        <f t="shared" si="5"/>
        <v>826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53441</v>
      </c>
      <c r="C63" s="41">
        <f t="shared" si="5"/>
        <v>50949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56297</v>
      </c>
      <c r="C64" s="41">
        <f t="shared" si="5"/>
        <v>42755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1593</v>
      </c>
      <c r="C65" s="41">
        <f t="shared" si="5"/>
        <v>1520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1902</v>
      </c>
      <c r="C8" s="12">
        <v>1802</v>
      </c>
      <c r="D8" s="12">
        <v>12098</v>
      </c>
      <c r="E8" s="12">
        <v>10805</v>
      </c>
      <c r="F8" s="13">
        <f t="shared" ref="F8:F35" si="0">((E8*100)/D8)-100</f>
        <v>-10.687716978012901</v>
      </c>
      <c r="G8" s="1"/>
      <c r="H8" s="1"/>
      <c r="I8" s="1"/>
    </row>
    <row r="9" spans="1:12" x14ac:dyDescent="0.25">
      <c r="A9" s="8" t="s">
        <v>43</v>
      </c>
      <c r="B9" s="9">
        <v>7314</v>
      </c>
      <c r="C9" s="9">
        <v>7779</v>
      </c>
      <c r="D9" s="9">
        <v>43686</v>
      </c>
      <c r="E9" s="9">
        <v>42982</v>
      </c>
      <c r="F9" s="10">
        <f t="shared" si="0"/>
        <v>-1.6115002517969117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61105</v>
      </c>
      <c r="C11" s="9">
        <v>86166</v>
      </c>
      <c r="D11" s="9">
        <v>351700</v>
      </c>
      <c r="E11" s="9">
        <v>411666</v>
      </c>
      <c r="F11" s="10">
        <f t="shared" si="0"/>
        <v>17.050326983224338</v>
      </c>
      <c r="G11" s="1"/>
      <c r="H11" s="1"/>
      <c r="I11" s="1"/>
    </row>
    <row r="12" spans="1:12" x14ac:dyDescent="0.25">
      <c r="A12" s="11" t="s">
        <v>46</v>
      </c>
      <c r="B12" s="12">
        <v>1497</v>
      </c>
      <c r="C12" s="12">
        <v>1475</v>
      </c>
      <c r="D12" s="12">
        <v>5763</v>
      </c>
      <c r="E12" s="12">
        <v>6081</v>
      </c>
      <c r="F12" s="13">
        <f t="shared" si="0"/>
        <v>5.5179593961478446</v>
      </c>
      <c r="G12" s="1"/>
      <c r="H12" s="1"/>
      <c r="I12" s="1"/>
    </row>
    <row r="13" spans="1:12" x14ac:dyDescent="0.25">
      <c r="A13" s="8" t="s">
        <v>47</v>
      </c>
      <c r="B13" s="9">
        <v>36152</v>
      </c>
      <c r="C13" s="9">
        <v>36328</v>
      </c>
      <c r="D13" s="9">
        <v>154640</v>
      </c>
      <c r="E13" s="9">
        <v>149998</v>
      </c>
      <c r="F13" s="10">
        <f t="shared" si="0"/>
        <v>-3.0018106570098269</v>
      </c>
      <c r="G13" s="1"/>
      <c r="H13" s="1"/>
      <c r="I13" s="1"/>
    </row>
    <row r="14" spans="1:12" x14ac:dyDescent="0.25">
      <c r="A14" s="11" t="s">
        <v>48</v>
      </c>
      <c r="B14" s="12">
        <v>14902</v>
      </c>
      <c r="C14" s="12">
        <v>17573</v>
      </c>
      <c r="D14" s="12">
        <v>61847</v>
      </c>
      <c r="E14" s="12">
        <v>67953</v>
      </c>
      <c r="F14" s="13">
        <f t="shared" si="0"/>
        <v>9.8727504971946871</v>
      </c>
      <c r="G14" s="1"/>
      <c r="H14" s="1"/>
      <c r="I14" s="1"/>
    </row>
    <row r="15" spans="1:12" x14ac:dyDescent="0.25">
      <c r="A15" s="8" t="s">
        <v>49</v>
      </c>
      <c r="B15" s="9">
        <v>3084</v>
      </c>
      <c r="C15" s="9">
        <v>2173</v>
      </c>
      <c r="D15" s="9">
        <v>11636</v>
      </c>
      <c r="E15" s="9">
        <v>9755</v>
      </c>
      <c r="F15" s="10">
        <f t="shared" si="0"/>
        <v>-16.165348917153665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32811</v>
      </c>
      <c r="C18" s="12">
        <v>48945</v>
      </c>
      <c r="D18" s="12">
        <v>172951</v>
      </c>
      <c r="E18" s="12">
        <v>254841</v>
      </c>
      <c r="F18" s="13">
        <f t="shared" si="0"/>
        <v>47.348671010864336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10435</v>
      </c>
      <c r="C22" s="12">
        <v>14678</v>
      </c>
      <c r="D22" s="12">
        <v>38615</v>
      </c>
      <c r="E22" s="12">
        <v>76269</v>
      </c>
      <c r="F22" s="13">
        <f t="shared" si="0"/>
        <v>97.511329794121451</v>
      </c>
      <c r="G22" s="1"/>
      <c r="H22" s="1"/>
      <c r="I22" s="1"/>
    </row>
    <row r="23" spans="1:9" x14ac:dyDescent="0.25">
      <c r="A23" s="8" t="s">
        <v>57</v>
      </c>
      <c r="B23" s="9">
        <v>2173</v>
      </c>
      <c r="C23" s="9">
        <v>1991</v>
      </c>
      <c r="D23" s="9">
        <v>11444</v>
      </c>
      <c r="E23" s="9">
        <v>11220</v>
      </c>
      <c r="F23" s="10">
        <f t="shared" si="0"/>
        <v>-1.9573575672841628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4322</v>
      </c>
      <c r="C25" s="9">
        <v>4930</v>
      </c>
      <c r="D25" s="9">
        <v>23626</v>
      </c>
      <c r="E25" s="9">
        <v>25203</v>
      </c>
      <c r="F25" s="10">
        <f t="shared" si="0"/>
        <v>6.6748497418098651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51503</v>
      </c>
      <c r="C28" s="12">
        <v>54624</v>
      </c>
      <c r="D28" s="12">
        <v>252073</v>
      </c>
      <c r="E28" s="12">
        <v>264964</v>
      </c>
      <c r="F28" s="13">
        <f t="shared" si="0"/>
        <v>5.1139947554874965</v>
      </c>
      <c r="G28" s="1"/>
      <c r="H28" s="1"/>
      <c r="I28" s="1"/>
    </row>
    <row r="29" spans="1:9" x14ac:dyDescent="0.25">
      <c r="A29" s="8" t="s">
        <v>63</v>
      </c>
      <c r="B29" s="9">
        <v>5068</v>
      </c>
      <c r="C29" s="9">
        <v>6691</v>
      </c>
      <c r="D29" s="9">
        <v>12790</v>
      </c>
      <c r="E29" s="9">
        <v>15440</v>
      </c>
      <c r="F29" s="10">
        <f t="shared" si="0"/>
        <v>20.719311962470684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4132</v>
      </c>
      <c r="C32" s="12">
        <v>4508</v>
      </c>
      <c r="D32" s="12">
        <v>20050</v>
      </c>
      <c r="E32" s="12">
        <v>24428</v>
      </c>
      <c r="F32" s="13">
        <f t="shared" si="0"/>
        <v>21.835411471321692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236400</v>
      </c>
      <c r="C35" s="15">
        <f t="shared" ref="C35:E35" si="1">SUM(C7:C34)</f>
        <v>289663</v>
      </c>
      <c r="D35" s="15">
        <f t="shared" si="1"/>
        <v>1172940</v>
      </c>
      <c r="E35" s="15">
        <f t="shared" si="1"/>
        <v>1371605</v>
      </c>
      <c r="F35" s="16">
        <f t="shared" si="0"/>
        <v>16.937353999352055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411666</v>
      </c>
      <c r="G38" s="42">
        <f>LOOKUP(E38,$A$38:$A$65,$C$38:$C$65)</f>
        <v>351700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10805</v>
      </c>
      <c r="C39" s="41">
        <f t="shared" ref="C39:C65" si="5">D8</f>
        <v>12098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264964</v>
      </c>
      <c r="G39" s="42">
        <f t="shared" ref="G39:G65" si="8">LOOKUP(E39,$A$38:$A$65,$C$38:$C$65)</f>
        <v>252073</v>
      </c>
    </row>
    <row r="40" spans="1:9" x14ac:dyDescent="0.25">
      <c r="A40" s="42" t="str">
        <f t="shared" si="3"/>
        <v>ALMERIA</v>
      </c>
      <c r="B40" s="41">
        <f t="shared" si="4"/>
        <v>42982</v>
      </c>
      <c r="C40" s="41">
        <f t="shared" si="5"/>
        <v>43686</v>
      </c>
      <c r="D40" s="41">
        <f t="shared" si="6"/>
        <v>7</v>
      </c>
      <c r="E40" s="42" t="str">
        <f t="shared" si="2"/>
        <v>CEUTA</v>
      </c>
      <c r="F40" s="42">
        <f t="shared" si="7"/>
        <v>254841</v>
      </c>
      <c r="G40" s="42">
        <f t="shared" si="8"/>
        <v>172951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149998</v>
      </c>
      <c r="G41" s="42">
        <f t="shared" si="8"/>
        <v>154640</v>
      </c>
    </row>
    <row r="42" spans="1:9" x14ac:dyDescent="0.25">
      <c r="A42" s="42" t="str">
        <f t="shared" si="3"/>
        <v>BAHIA DE ALGECIRAS</v>
      </c>
      <c r="B42" s="41">
        <f t="shared" si="4"/>
        <v>411666</v>
      </c>
      <c r="C42" s="41">
        <f t="shared" si="5"/>
        <v>351700</v>
      </c>
      <c r="D42" s="41">
        <f t="shared" si="6"/>
        <v>1</v>
      </c>
      <c r="E42" s="42" t="str">
        <f t="shared" si="2"/>
        <v>LAS PALMAS</v>
      </c>
      <c r="F42" s="42">
        <f t="shared" si="7"/>
        <v>76269</v>
      </c>
      <c r="G42" s="42">
        <f t="shared" si="8"/>
        <v>38615</v>
      </c>
    </row>
    <row r="43" spans="1:9" x14ac:dyDescent="0.25">
      <c r="A43" s="42" t="str">
        <f t="shared" si="3"/>
        <v>BAHIA DE CADIZ</v>
      </c>
      <c r="B43" s="41">
        <f t="shared" si="4"/>
        <v>6081</v>
      </c>
      <c r="C43" s="41">
        <f t="shared" si="5"/>
        <v>5763</v>
      </c>
      <c r="D43" s="41">
        <f t="shared" si="6"/>
        <v>14</v>
      </c>
      <c r="E43" s="42" t="str">
        <f t="shared" si="2"/>
        <v>BARCELONA</v>
      </c>
      <c r="F43" s="42">
        <f t="shared" si="7"/>
        <v>67953</v>
      </c>
      <c r="G43" s="42">
        <f t="shared" si="8"/>
        <v>61847</v>
      </c>
    </row>
    <row r="44" spans="1:9" x14ac:dyDescent="0.25">
      <c r="A44" s="42" t="str">
        <f t="shared" si="3"/>
        <v>BALEARES</v>
      </c>
      <c r="B44" s="41">
        <f t="shared" si="4"/>
        <v>149998</v>
      </c>
      <c r="C44" s="41">
        <f t="shared" si="5"/>
        <v>154640</v>
      </c>
      <c r="D44" s="41">
        <f t="shared" si="6"/>
        <v>4</v>
      </c>
      <c r="E44" s="42" t="str">
        <f t="shared" si="2"/>
        <v>ALMERIA</v>
      </c>
      <c r="F44" s="42">
        <f t="shared" si="7"/>
        <v>42982</v>
      </c>
      <c r="G44" s="42">
        <f t="shared" si="8"/>
        <v>43686</v>
      </c>
    </row>
    <row r="45" spans="1:9" x14ac:dyDescent="0.25">
      <c r="A45" s="42" t="str">
        <f t="shared" si="3"/>
        <v>BARCELONA</v>
      </c>
      <c r="B45" s="41">
        <f t="shared" si="4"/>
        <v>67953</v>
      </c>
      <c r="C45" s="41">
        <f t="shared" si="5"/>
        <v>61847</v>
      </c>
      <c r="D45" s="41">
        <f t="shared" si="6"/>
        <v>6</v>
      </c>
      <c r="E45" s="42" t="str">
        <f t="shared" si="2"/>
        <v>MELILLA</v>
      </c>
      <c r="F45" s="42">
        <f t="shared" si="7"/>
        <v>25203</v>
      </c>
      <c r="G45" s="42">
        <f t="shared" si="8"/>
        <v>23626</v>
      </c>
    </row>
    <row r="46" spans="1:9" x14ac:dyDescent="0.25">
      <c r="A46" s="42" t="str">
        <f t="shared" si="3"/>
        <v>BILBAO</v>
      </c>
      <c r="B46" s="41">
        <f t="shared" si="4"/>
        <v>9755</v>
      </c>
      <c r="C46" s="41">
        <f t="shared" si="5"/>
        <v>11636</v>
      </c>
      <c r="D46" s="41">
        <f t="shared" si="6"/>
        <v>13</v>
      </c>
      <c r="E46" s="42" t="str">
        <f t="shared" si="2"/>
        <v>VALENCIA</v>
      </c>
      <c r="F46" s="42">
        <f t="shared" si="7"/>
        <v>24428</v>
      </c>
      <c r="G46" s="42">
        <f t="shared" si="8"/>
        <v>20050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15440</v>
      </c>
      <c r="G47" s="42">
        <f t="shared" si="8"/>
        <v>12790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11220</v>
      </c>
      <c r="G48" s="42">
        <f t="shared" si="8"/>
        <v>11444</v>
      </c>
    </row>
    <row r="49" spans="1:7" x14ac:dyDescent="0.25">
      <c r="A49" s="42" t="str">
        <f t="shared" si="3"/>
        <v>CEUTA</v>
      </c>
      <c r="B49" s="41">
        <f t="shared" si="4"/>
        <v>254841</v>
      </c>
      <c r="C49" s="41">
        <f t="shared" si="5"/>
        <v>172951</v>
      </c>
      <c r="D49" s="41">
        <f t="shared" si="6"/>
        <v>3</v>
      </c>
      <c r="E49" s="42" t="str">
        <f t="shared" si="2"/>
        <v>ALICANTE</v>
      </c>
      <c r="F49" s="42">
        <f t="shared" si="7"/>
        <v>10805</v>
      </c>
      <c r="G49" s="42">
        <f t="shared" si="8"/>
        <v>12098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9755</v>
      </c>
      <c r="G50" s="42">
        <f t="shared" si="8"/>
        <v>11636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6081</v>
      </c>
      <c r="G51" s="42">
        <f t="shared" si="8"/>
        <v>5763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76269</v>
      </c>
      <c r="C53" s="41">
        <f t="shared" si="5"/>
        <v>38615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11220</v>
      </c>
      <c r="C54" s="41">
        <f t="shared" si="5"/>
        <v>11444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25203</v>
      </c>
      <c r="C56" s="41">
        <f t="shared" si="5"/>
        <v>23626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264964</v>
      </c>
      <c r="C59" s="41">
        <f t="shared" si="5"/>
        <v>252073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15440</v>
      </c>
      <c r="C60" s="41">
        <f t="shared" si="5"/>
        <v>12790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1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24428</v>
      </c>
      <c r="C63" s="41">
        <f t="shared" si="5"/>
        <v>20050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144</v>
      </c>
      <c r="C7" s="9">
        <v>117</v>
      </c>
      <c r="D7" s="9">
        <v>627</v>
      </c>
      <c r="E7" s="9">
        <v>575</v>
      </c>
      <c r="F7" s="10">
        <f>((E7*100)/D7)-100</f>
        <v>-8.2934609250398665</v>
      </c>
      <c r="G7" s="1"/>
      <c r="H7" s="1"/>
      <c r="I7" s="1"/>
    </row>
    <row r="8" spans="1:12" x14ac:dyDescent="0.25">
      <c r="A8" s="11" t="s">
        <v>42</v>
      </c>
      <c r="B8" s="12">
        <v>99</v>
      </c>
      <c r="C8" s="12">
        <v>103</v>
      </c>
      <c r="D8" s="12">
        <v>513</v>
      </c>
      <c r="E8" s="12">
        <v>450</v>
      </c>
      <c r="F8" s="13">
        <f t="shared" ref="F8:F35" si="0">((E8*100)/D8)-100</f>
        <v>-12.280701754385959</v>
      </c>
      <c r="G8" s="1"/>
      <c r="H8" s="1"/>
      <c r="I8" s="1"/>
    </row>
    <row r="9" spans="1:12" x14ac:dyDescent="0.25">
      <c r="A9" s="8" t="s">
        <v>43</v>
      </c>
      <c r="B9" s="9">
        <v>149</v>
      </c>
      <c r="C9" s="9">
        <v>182</v>
      </c>
      <c r="D9" s="9">
        <v>748</v>
      </c>
      <c r="E9" s="9">
        <v>814</v>
      </c>
      <c r="F9" s="10">
        <f t="shared" si="0"/>
        <v>8.8235294117647101</v>
      </c>
      <c r="G9" s="1"/>
      <c r="H9" s="1"/>
      <c r="I9" s="1"/>
    </row>
    <row r="10" spans="1:12" x14ac:dyDescent="0.25">
      <c r="A10" s="11" t="s">
        <v>44</v>
      </c>
      <c r="B10" s="12">
        <v>84</v>
      </c>
      <c r="C10" s="12">
        <v>77</v>
      </c>
      <c r="D10" s="12">
        <v>409</v>
      </c>
      <c r="E10" s="12">
        <v>383</v>
      </c>
      <c r="F10" s="13">
        <f t="shared" si="0"/>
        <v>-6.3569682151589291</v>
      </c>
      <c r="G10" s="1"/>
      <c r="H10" s="1"/>
      <c r="I10" s="1"/>
    </row>
    <row r="11" spans="1:12" x14ac:dyDescent="0.25">
      <c r="A11" s="8" t="s">
        <v>45</v>
      </c>
      <c r="B11" s="9">
        <v>2096</v>
      </c>
      <c r="C11" s="9">
        <v>1993</v>
      </c>
      <c r="D11" s="9">
        <v>9821</v>
      </c>
      <c r="E11" s="9">
        <v>9535</v>
      </c>
      <c r="F11" s="10">
        <f t="shared" si="0"/>
        <v>-2.9121270746359897</v>
      </c>
      <c r="G11" s="1"/>
      <c r="H11" s="1"/>
      <c r="I11" s="1"/>
    </row>
    <row r="12" spans="1:12" x14ac:dyDescent="0.25">
      <c r="A12" s="11" t="s">
        <v>46</v>
      </c>
      <c r="B12" s="12">
        <v>176</v>
      </c>
      <c r="C12" s="12">
        <v>165</v>
      </c>
      <c r="D12" s="12">
        <v>721</v>
      </c>
      <c r="E12" s="12">
        <v>793</v>
      </c>
      <c r="F12" s="13">
        <f t="shared" si="0"/>
        <v>9.9861303744798846</v>
      </c>
      <c r="G12" s="1"/>
      <c r="H12" s="1"/>
      <c r="I12" s="1"/>
    </row>
    <row r="13" spans="1:12" x14ac:dyDescent="0.25">
      <c r="A13" s="8" t="s">
        <v>47</v>
      </c>
      <c r="B13" s="9">
        <v>1131</v>
      </c>
      <c r="C13" s="9">
        <v>972</v>
      </c>
      <c r="D13" s="9">
        <v>4220</v>
      </c>
      <c r="E13" s="9">
        <v>4029</v>
      </c>
      <c r="F13" s="10">
        <f t="shared" si="0"/>
        <v>-4.5260663507109058</v>
      </c>
      <c r="G13" s="1"/>
      <c r="H13" s="1"/>
      <c r="I13" s="1"/>
    </row>
    <row r="14" spans="1:12" x14ac:dyDescent="0.25">
      <c r="A14" s="11" t="s">
        <v>48</v>
      </c>
      <c r="B14" s="12">
        <v>890</v>
      </c>
      <c r="C14" s="12">
        <v>938</v>
      </c>
      <c r="D14" s="12">
        <v>3761</v>
      </c>
      <c r="E14" s="12">
        <v>3917</v>
      </c>
      <c r="F14" s="13">
        <f t="shared" si="0"/>
        <v>4.1478330231321507</v>
      </c>
      <c r="G14" s="1"/>
      <c r="H14" s="1"/>
      <c r="I14" s="1"/>
    </row>
    <row r="15" spans="1:12" x14ac:dyDescent="0.25">
      <c r="A15" s="8" t="s">
        <v>49</v>
      </c>
      <c r="B15" s="9">
        <v>283</v>
      </c>
      <c r="C15" s="9">
        <v>299</v>
      </c>
      <c r="D15" s="9">
        <v>1381</v>
      </c>
      <c r="E15" s="9">
        <v>1523</v>
      </c>
      <c r="F15" s="10">
        <f t="shared" si="0"/>
        <v>10.282404055032586</v>
      </c>
      <c r="G15" s="1"/>
      <c r="H15" s="1"/>
      <c r="I15" s="1"/>
    </row>
    <row r="16" spans="1:12" x14ac:dyDescent="0.25">
      <c r="A16" s="11" t="s">
        <v>50</v>
      </c>
      <c r="B16" s="12">
        <v>139</v>
      </c>
      <c r="C16" s="12">
        <v>142</v>
      </c>
      <c r="D16" s="12">
        <v>614</v>
      </c>
      <c r="E16" s="12">
        <v>609</v>
      </c>
      <c r="F16" s="13">
        <f t="shared" si="0"/>
        <v>-0.81433224755700451</v>
      </c>
      <c r="G16" s="1"/>
      <c r="H16" s="1"/>
      <c r="I16" s="1"/>
    </row>
    <row r="17" spans="1:9" x14ac:dyDescent="0.25">
      <c r="A17" s="8" t="s">
        <v>51</v>
      </c>
      <c r="B17" s="9">
        <v>136</v>
      </c>
      <c r="C17" s="9">
        <v>136</v>
      </c>
      <c r="D17" s="9">
        <v>624</v>
      </c>
      <c r="E17" s="9">
        <v>622</v>
      </c>
      <c r="F17" s="10">
        <f t="shared" si="0"/>
        <v>-0.3205128205128176</v>
      </c>
      <c r="G17" s="1"/>
      <c r="H17" s="1"/>
      <c r="I17" s="1"/>
    </row>
    <row r="18" spans="1:9" x14ac:dyDescent="0.25">
      <c r="A18" s="11" t="s">
        <v>52</v>
      </c>
      <c r="B18" s="12">
        <v>1161</v>
      </c>
      <c r="C18" s="12">
        <v>1070</v>
      </c>
      <c r="D18" s="12">
        <v>5398</v>
      </c>
      <c r="E18" s="12">
        <v>5132</v>
      </c>
      <c r="F18" s="13">
        <f t="shared" si="0"/>
        <v>-4.92775101889589</v>
      </c>
      <c r="G18" s="1"/>
      <c r="H18" s="1"/>
      <c r="I18" s="1"/>
    </row>
    <row r="19" spans="1:9" x14ac:dyDescent="0.25">
      <c r="A19" s="8" t="s">
        <v>53</v>
      </c>
      <c r="B19" s="9">
        <v>110</v>
      </c>
      <c r="C19" s="9">
        <v>108</v>
      </c>
      <c r="D19" s="9">
        <v>515</v>
      </c>
      <c r="E19" s="9">
        <v>512</v>
      </c>
      <c r="F19" s="10">
        <f t="shared" si="0"/>
        <v>-0.58252427184466171</v>
      </c>
      <c r="G19" s="1"/>
      <c r="H19" s="1"/>
      <c r="I19" s="1"/>
    </row>
    <row r="20" spans="1:9" x14ac:dyDescent="0.25">
      <c r="A20" s="11" t="s">
        <v>54</v>
      </c>
      <c r="B20" s="12">
        <v>97</v>
      </c>
      <c r="C20" s="12">
        <v>114</v>
      </c>
      <c r="D20" s="12">
        <v>450</v>
      </c>
      <c r="E20" s="12">
        <v>522</v>
      </c>
      <c r="F20" s="13">
        <f t="shared" si="0"/>
        <v>16</v>
      </c>
      <c r="G20" s="1"/>
      <c r="H20" s="1"/>
      <c r="I20" s="1"/>
    </row>
    <row r="21" spans="1:9" x14ac:dyDescent="0.25">
      <c r="A21" s="8" t="s">
        <v>55</v>
      </c>
      <c r="B21" s="9">
        <v>154</v>
      </c>
      <c r="C21" s="9">
        <v>114</v>
      </c>
      <c r="D21" s="9">
        <v>636</v>
      </c>
      <c r="E21" s="9">
        <v>729</v>
      </c>
      <c r="F21" s="10">
        <f t="shared" si="0"/>
        <v>14.622641509433961</v>
      </c>
      <c r="G21" s="1"/>
      <c r="H21" s="1"/>
      <c r="I21" s="1"/>
    </row>
    <row r="22" spans="1:9" x14ac:dyDescent="0.25">
      <c r="A22" s="11" t="s">
        <v>56</v>
      </c>
      <c r="B22" s="12">
        <v>849</v>
      </c>
      <c r="C22" s="12">
        <v>799</v>
      </c>
      <c r="D22" s="12">
        <v>4372</v>
      </c>
      <c r="E22" s="12">
        <v>4536</v>
      </c>
      <c r="F22" s="13">
        <f t="shared" si="0"/>
        <v>3.7511436413540764</v>
      </c>
      <c r="G22" s="1"/>
      <c r="H22" s="1"/>
      <c r="I22" s="1"/>
    </row>
    <row r="23" spans="1:9" x14ac:dyDescent="0.25">
      <c r="A23" s="8" t="s">
        <v>57</v>
      </c>
      <c r="B23" s="9">
        <v>195</v>
      </c>
      <c r="C23" s="9">
        <v>192</v>
      </c>
      <c r="D23" s="9">
        <v>711</v>
      </c>
      <c r="E23" s="9">
        <v>722</v>
      </c>
      <c r="F23" s="10">
        <f t="shared" si="0"/>
        <v>1.547116736990148</v>
      </c>
      <c r="G23" s="1"/>
      <c r="H23" s="1"/>
      <c r="I23" s="1"/>
    </row>
    <row r="24" spans="1:9" x14ac:dyDescent="0.25">
      <c r="A24" s="11" t="s">
        <v>58</v>
      </c>
      <c r="B24" s="12">
        <v>94</v>
      </c>
      <c r="C24" s="12">
        <v>80</v>
      </c>
      <c r="D24" s="12">
        <v>397</v>
      </c>
      <c r="E24" s="12">
        <v>427</v>
      </c>
      <c r="F24" s="13">
        <f t="shared" si="0"/>
        <v>7.556675062972289</v>
      </c>
      <c r="G24" s="1"/>
      <c r="H24" s="1"/>
      <c r="I24" s="1"/>
    </row>
    <row r="25" spans="1:9" x14ac:dyDescent="0.25">
      <c r="A25" s="8" t="s">
        <v>59</v>
      </c>
      <c r="B25" s="9">
        <v>129</v>
      </c>
      <c r="C25" s="9">
        <v>117</v>
      </c>
      <c r="D25" s="9">
        <v>489</v>
      </c>
      <c r="E25" s="9">
        <v>460</v>
      </c>
      <c r="F25" s="10">
        <f t="shared" si="0"/>
        <v>-5.9304703476482672</v>
      </c>
      <c r="G25" s="1"/>
      <c r="H25" s="1"/>
      <c r="I25" s="1"/>
    </row>
    <row r="26" spans="1:9" x14ac:dyDescent="0.25">
      <c r="A26" s="11" t="s">
        <v>60</v>
      </c>
      <c r="B26" s="12">
        <v>48</v>
      </c>
      <c r="C26" s="12">
        <v>38</v>
      </c>
      <c r="D26" s="12">
        <v>185</v>
      </c>
      <c r="E26" s="12">
        <v>176</v>
      </c>
      <c r="F26" s="13">
        <f t="shared" si="0"/>
        <v>-4.8648648648648702</v>
      </c>
      <c r="G26" s="1"/>
      <c r="H26" s="1"/>
      <c r="I26" s="1"/>
    </row>
    <row r="27" spans="1:9" x14ac:dyDescent="0.25">
      <c r="A27" s="8" t="s">
        <v>61</v>
      </c>
      <c r="B27" s="9">
        <v>154</v>
      </c>
      <c r="C27" s="9">
        <v>129</v>
      </c>
      <c r="D27" s="9">
        <v>598</v>
      </c>
      <c r="E27" s="9">
        <v>579</v>
      </c>
      <c r="F27" s="10">
        <f t="shared" si="0"/>
        <v>-3.1772575250836184</v>
      </c>
      <c r="G27" s="1"/>
      <c r="H27" s="1"/>
      <c r="I27" s="1"/>
    </row>
    <row r="28" spans="1:9" x14ac:dyDescent="0.25">
      <c r="A28" s="11" t="s">
        <v>62</v>
      </c>
      <c r="B28" s="12">
        <v>1498</v>
      </c>
      <c r="C28" s="12">
        <v>1459</v>
      </c>
      <c r="D28" s="12">
        <v>7348</v>
      </c>
      <c r="E28" s="12">
        <v>7459</v>
      </c>
      <c r="F28" s="13">
        <f t="shared" si="0"/>
        <v>1.5106151333696261</v>
      </c>
      <c r="G28" s="1"/>
      <c r="H28" s="1"/>
      <c r="I28" s="1"/>
    </row>
    <row r="29" spans="1:9" x14ac:dyDescent="0.25">
      <c r="A29" s="8" t="s">
        <v>63</v>
      </c>
      <c r="B29" s="9">
        <v>141</v>
      </c>
      <c r="C29" s="9">
        <v>118</v>
      </c>
      <c r="D29" s="9">
        <v>630</v>
      </c>
      <c r="E29" s="9">
        <v>578</v>
      </c>
      <c r="F29" s="10">
        <f t="shared" si="0"/>
        <v>-8.2539682539682531</v>
      </c>
      <c r="G29" s="1"/>
      <c r="H29" s="1"/>
      <c r="I29" s="1"/>
    </row>
    <row r="30" spans="1:9" x14ac:dyDescent="0.25">
      <c r="A30" s="11" t="s">
        <v>64</v>
      </c>
      <c r="B30" s="12">
        <v>109</v>
      </c>
      <c r="C30" s="12">
        <v>128</v>
      </c>
      <c r="D30" s="12">
        <v>553</v>
      </c>
      <c r="E30" s="12">
        <v>547</v>
      </c>
      <c r="F30" s="13">
        <f t="shared" si="0"/>
        <v>-1.0849909584086816</v>
      </c>
      <c r="G30" s="1"/>
      <c r="H30" s="1"/>
      <c r="I30" s="1"/>
    </row>
    <row r="31" spans="1:9" x14ac:dyDescent="0.25">
      <c r="A31" s="8" t="s">
        <v>65</v>
      </c>
      <c r="B31" s="9">
        <v>272</v>
      </c>
      <c r="C31" s="9">
        <v>251</v>
      </c>
      <c r="D31" s="9">
        <v>1188</v>
      </c>
      <c r="E31" s="9">
        <v>1130</v>
      </c>
      <c r="F31" s="10">
        <f t="shared" si="0"/>
        <v>-4.8821548821548788</v>
      </c>
      <c r="G31" s="1"/>
      <c r="H31" s="1"/>
      <c r="I31" s="1"/>
    </row>
    <row r="32" spans="1:9" x14ac:dyDescent="0.25">
      <c r="A32" s="11" t="s">
        <v>66</v>
      </c>
      <c r="B32" s="12">
        <v>658</v>
      </c>
      <c r="C32" s="12">
        <v>668</v>
      </c>
      <c r="D32" s="12">
        <v>2915</v>
      </c>
      <c r="E32" s="12">
        <v>2967</v>
      </c>
      <c r="F32" s="13">
        <f t="shared" si="0"/>
        <v>1.7838765008576303</v>
      </c>
      <c r="G32" s="1"/>
      <c r="H32" s="1"/>
      <c r="I32" s="1"/>
    </row>
    <row r="33" spans="1:9" x14ac:dyDescent="0.25">
      <c r="A33" s="8" t="s">
        <v>67</v>
      </c>
      <c r="B33" s="9">
        <v>224</v>
      </c>
      <c r="C33" s="9">
        <v>237</v>
      </c>
      <c r="D33" s="9">
        <v>1056</v>
      </c>
      <c r="E33" s="9">
        <v>1093</v>
      </c>
      <c r="F33" s="10">
        <f t="shared" si="0"/>
        <v>3.5037878787878753</v>
      </c>
      <c r="G33" s="1"/>
      <c r="H33" s="1"/>
      <c r="I33" s="1"/>
    </row>
    <row r="34" spans="1:9" x14ac:dyDescent="0.25">
      <c r="A34" s="11" t="s">
        <v>68</v>
      </c>
      <c r="B34" s="12">
        <v>33</v>
      </c>
      <c r="C34" s="12">
        <v>25</v>
      </c>
      <c r="D34" s="12">
        <v>134</v>
      </c>
      <c r="E34" s="12">
        <v>117</v>
      </c>
      <c r="F34" s="13">
        <f t="shared" si="0"/>
        <v>-12.68656716417911</v>
      </c>
      <c r="G34" s="1"/>
      <c r="H34" s="1"/>
      <c r="I34" s="1"/>
    </row>
    <row r="35" spans="1:9" x14ac:dyDescent="0.25">
      <c r="A35" s="14" t="s">
        <v>69</v>
      </c>
      <c r="B35" s="15">
        <f>SUM(B7:B34)</f>
        <v>11253</v>
      </c>
      <c r="C35" s="15">
        <f t="shared" ref="C35:E35" si="1">SUM(C7:C34)</f>
        <v>10771</v>
      </c>
      <c r="D35" s="15">
        <f t="shared" si="1"/>
        <v>51014</v>
      </c>
      <c r="E35" s="15">
        <f t="shared" si="1"/>
        <v>50936</v>
      </c>
      <c r="F35" s="16">
        <f t="shared" si="0"/>
        <v>-0.15289920414004143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575</v>
      </c>
      <c r="C38" s="41">
        <f>D7</f>
        <v>627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9535</v>
      </c>
      <c r="G38" s="42">
        <f>LOOKUP(E38,$A$38:$A$65,$C$38:$C$65)</f>
        <v>9821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450</v>
      </c>
      <c r="C39" s="41">
        <f t="shared" ref="C39:C65" si="5">D8</f>
        <v>513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7459</v>
      </c>
      <c r="G39" s="42">
        <f t="shared" ref="G39:G65" si="8">LOOKUP(E39,$A$38:$A$65,$C$38:$C$65)</f>
        <v>7348</v>
      </c>
    </row>
    <row r="40" spans="1:9" x14ac:dyDescent="0.25">
      <c r="A40" s="42" t="str">
        <f t="shared" si="3"/>
        <v>ALMERIA</v>
      </c>
      <c r="B40" s="41">
        <f t="shared" si="4"/>
        <v>814</v>
      </c>
      <c r="C40" s="41">
        <f t="shared" si="5"/>
        <v>748</v>
      </c>
      <c r="D40" s="41">
        <f t="shared" si="6"/>
        <v>11</v>
      </c>
      <c r="E40" s="42" t="str">
        <f t="shared" si="2"/>
        <v>CEUTA</v>
      </c>
      <c r="F40" s="42">
        <f t="shared" si="7"/>
        <v>5132</v>
      </c>
      <c r="G40" s="42">
        <f t="shared" si="8"/>
        <v>5398</v>
      </c>
    </row>
    <row r="41" spans="1:9" x14ac:dyDescent="0.25">
      <c r="A41" s="42" t="str">
        <f t="shared" si="3"/>
        <v>AVILES</v>
      </c>
      <c r="B41" s="41">
        <f t="shared" si="4"/>
        <v>383</v>
      </c>
      <c r="C41" s="41">
        <f t="shared" si="5"/>
        <v>409</v>
      </c>
      <c r="D41" s="41">
        <f t="shared" si="6"/>
        <v>26</v>
      </c>
      <c r="E41" s="42" t="str">
        <f t="shared" si="2"/>
        <v>LAS PALMAS</v>
      </c>
      <c r="F41" s="42">
        <f t="shared" si="7"/>
        <v>4536</v>
      </c>
      <c r="G41" s="42">
        <f t="shared" si="8"/>
        <v>4372</v>
      </c>
    </row>
    <row r="42" spans="1:9" x14ac:dyDescent="0.25">
      <c r="A42" s="42" t="str">
        <f t="shared" si="3"/>
        <v>BAHIA DE ALGECIRAS</v>
      </c>
      <c r="B42" s="41">
        <f t="shared" si="4"/>
        <v>9535</v>
      </c>
      <c r="C42" s="41">
        <f t="shared" si="5"/>
        <v>9821</v>
      </c>
      <c r="D42" s="41">
        <f t="shared" si="6"/>
        <v>1</v>
      </c>
      <c r="E42" s="42" t="str">
        <f t="shared" si="2"/>
        <v>BALEARES</v>
      </c>
      <c r="F42" s="42">
        <f t="shared" si="7"/>
        <v>4029</v>
      </c>
      <c r="G42" s="42">
        <f t="shared" si="8"/>
        <v>4220</v>
      </c>
    </row>
    <row r="43" spans="1:9" x14ac:dyDescent="0.25">
      <c r="A43" s="42" t="str">
        <f t="shared" si="3"/>
        <v>BAHIA DE CADIZ</v>
      </c>
      <c r="B43" s="41">
        <f t="shared" si="4"/>
        <v>793</v>
      </c>
      <c r="C43" s="41">
        <f t="shared" si="5"/>
        <v>721</v>
      </c>
      <c r="D43" s="41">
        <f t="shared" si="6"/>
        <v>12</v>
      </c>
      <c r="E43" s="42" t="str">
        <f t="shared" si="2"/>
        <v>BARCELONA</v>
      </c>
      <c r="F43" s="42">
        <f t="shared" si="7"/>
        <v>3917</v>
      </c>
      <c r="G43" s="42">
        <f t="shared" si="8"/>
        <v>3761</v>
      </c>
    </row>
    <row r="44" spans="1:9" x14ac:dyDescent="0.25">
      <c r="A44" s="42" t="str">
        <f t="shared" si="3"/>
        <v>BALEARES</v>
      </c>
      <c r="B44" s="41">
        <f t="shared" si="4"/>
        <v>4029</v>
      </c>
      <c r="C44" s="41">
        <f t="shared" si="5"/>
        <v>4220</v>
      </c>
      <c r="D44" s="41">
        <f t="shared" si="6"/>
        <v>5</v>
      </c>
      <c r="E44" s="42" t="str">
        <f t="shared" si="2"/>
        <v>VALENCIA</v>
      </c>
      <c r="F44" s="42">
        <f t="shared" si="7"/>
        <v>2967</v>
      </c>
      <c r="G44" s="42">
        <f t="shared" si="8"/>
        <v>2915</v>
      </c>
    </row>
    <row r="45" spans="1:9" x14ac:dyDescent="0.25">
      <c r="A45" s="42" t="str">
        <f t="shared" si="3"/>
        <v>BARCELONA</v>
      </c>
      <c r="B45" s="41">
        <f t="shared" si="4"/>
        <v>3917</v>
      </c>
      <c r="C45" s="41">
        <f t="shared" si="5"/>
        <v>3761</v>
      </c>
      <c r="D45" s="41">
        <f t="shared" si="6"/>
        <v>6</v>
      </c>
      <c r="E45" s="42" t="str">
        <f t="shared" si="2"/>
        <v>BILBAO</v>
      </c>
      <c r="F45" s="42">
        <f t="shared" si="7"/>
        <v>1523</v>
      </c>
      <c r="G45" s="42">
        <f t="shared" si="8"/>
        <v>1381</v>
      </c>
    </row>
    <row r="46" spans="1:9" x14ac:dyDescent="0.25">
      <c r="A46" s="42" t="str">
        <f t="shared" si="3"/>
        <v>BILBAO</v>
      </c>
      <c r="B46" s="41">
        <f t="shared" si="4"/>
        <v>1523</v>
      </c>
      <c r="C46" s="41">
        <f t="shared" si="5"/>
        <v>1381</v>
      </c>
      <c r="D46" s="41">
        <f t="shared" si="6"/>
        <v>8</v>
      </c>
      <c r="E46" s="42" t="str">
        <f t="shared" si="2"/>
        <v>TARRAGONA</v>
      </c>
      <c r="F46" s="42">
        <f t="shared" si="7"/>
        <v>1130</v>
      </c>
      <c r="G46" s="42">
        <f t="shared" si="8"/>
        <v>1188</v>
      </c>
    </row>
    <row r="47" spans="1:9" x14ac:dyDescent="0.25">
      <c r="A47" s="42" t="str">
        <f t="shared" si="3"/>
        <v>CARTAGENA</v>
      </c>
      <c r="B47" s="41">
        <f t="shared" si="4"/>
        <v>609</v>
      </c>
      <c r="C47" s="41">
        <f t="shared" si="5"/>
        <v>614</v>
      </c>
      <c r="D47" s="41">
        <f t="shared" si="6"/>
        <v>16</v>
      </c>
      <c r="E47" s="42" t="str">
        <f t="shared" si="2"/>
        <v>VIGO</v>
      </c>
      <c r="F47" s="42">
        <f t="shared" si="7"/>
        <v>1093</v>
      </c>
      <c r="G47" s="42">
        <f t="shared" si="8"/>
        <v>1056</v>
      </c>
    </row>
    <row r="48" spans="1:9" x14ac:dyDescent="0.25">
      <c r="A48" s="42" t="str">
        <f t="shared" si="3"/>
        <v>CASTELLON</v>
      </c>
      <c r="B48" s="41">
        <f t="shared" si="4"/>
        <v>622</v>
      </c>
      <c r="C48" s="41">
        <f t="shared" si="5"/>
        <v>624</v>
      </c>
      <c r="D48" s="41">
        <f t="shared" si="6"/>
        <v>15</v>
      </c>
      <c r="E48" s="42" t="str">
        <f t="shared" si="2"/>
        <v>ALMERIA</v>
      </c>
      <c r="F48" s="42">
        <f t="shared" si="7"/>
        <v>814</v>
      </c>
      <c r="G48" s="42">
        <f t="shared" si="8"/>
        <v>748</v>
      </c>
    </row>
    <row r="49" spans="1:7" x14ac:dyDescent="0.25">
      <c r="A49" s="42" t="str">
        <f t="shared" si="3"/>
        <v>CEUTA</v>
      </c>
      <c r="B49" s="41">
        <f t="shared" si="4"/>
        <v>5132</v>
      </c>
      <c r="C49" s="41">
        <f t="shared" si="5"/>
        <v>5398</v>
      </c>
      <c r="D49" s="41">
        <f t="shared" si="6"/>
        <v>3</v>
      </c>
      <c r="E49" s="42" t="str">
        <f t="shared" si="2"/>
        <v>BAHIA DE CADIZ</v>
      </c>
      <c r="F49" s="42">
        <f t="shared" si="7"/>
        <v>793</v>
      </c>
      <c r="G49" s="42">
        <f t="shared" si="8"/>
        <v>721</v>
      </c>
    </row>
    <row r="50" spans="1:7" x14ac:dyDescent="0.25">
      <c r="A50" s="42" t="str">
        <f t="shared" si="3"/>
        <v>FERROL-SAN CIBRAO</v>
      </c>
      <c r="B50" s="41">
        <f t="shared" si="4"/>
        <v>512</v>
      </c>
      <c r="C50" s="41">
        <f t="shared" si="5"/>
        <v>515</v>
      </c>
      <c r="D50" s="41">
        <f t="shared" si="6"/>
        <v>22</v>
      </c>
      <c r="E50" s="42" t="str">
        <f t="shared" si="2"/>
        <v>HUELVA</v>
      </c>
      <c r="F50" s="42">
        <f t="shared" si="7"/>
        <v>729</v>
      </c>
      <c r="G50" s="42">
        <f t="shared" si="8"/>
        <v>636</v>
      </c>
    </row>
    <row r="51" spans="1:7" x14ac:dyDescent="0.25">
      <c r="A51" s="42" t="str">
        <f t="shared" si="3"/>
        <v>GIJON</v>
      </c>
      <c r="B51" s="41">
        <f t="shared" si="4"/>
        <v>522</v>
      </c>
      <c r="C51" s="41">
        <f t="shared" si="5"/>
        <v>450</v>
      </c>
      <c r="D51" s="41">
        <f t="shared" si="6"/>
        <v>21</v>
      </c>
      <c r="E51" s="42" t="str">
        <f t="shared" si="2"/>
        <v>MALAGA</v>
      </c>
      <c r="F51" s="42">
        <f t="shared" si="7"/>
        <v>722</v>
      </c>
      <c r="G51" s="42">
        <f t="shared" si="8"/>
        <v>711</v>
      </c>
    </row>
    <row r="52" spans="1:7" x14ac:dyDescent="0.25">
      <c r="A52" s="42" t="str">
        <f t="shared" si="3"/>
        <v>HUELVA</v>
      </c>
      <c r="B52" s="41">
        <f t="shared" si="4"/>
        <v>729</v>
      </c>
      <c r="C52" s="41">
        <f t="shared" si="5"/>
        <v>636</v>
      </c>
      <c r="D52" s="41">
        <f t="shared" si="6"/>
        <v>13</v>
      </c>
      <c r="E52" s="42" t="str">
        <f t="shared" si="2"/>
        <v>CASTELLON</v>
      </c>
      <c r="F52" s="42">
        <f t="shared" si="7"/>
        <v>622</v>
      </c>
      <c r="G52" s="42">
        <f t="shared" si="8"/>
        <v>624</v>
      </c>
    </row>
    <row r="53" spans="1:7" x14ac:dyDescent="0.25">
      <c r="A53" s="42" t="str">
        <f t="shared" si="3"/>
        <v>LAS PALMAS</v>
      </c>
      <c r="B53" s="41">
        <f t="shared" si="4"/>
        <v>4536</v>
      </c>
      <c r="C53" s="41">
        <f t="shared" si="5"/>
        <v>4372</v>
      </c>
      <c r="D53" s="41">
        <f t="shared" si="6"/>
        <v>4</v>
      </c>
      <c r="E53" s="42" t="str">
        <f t="shared" si="2"/>
        <v>CARTAGENA</v>
      </c>
      <c r="F53" s="42">
        <f t="shared" si="7"/>
        <v>609</v>
      </c>
      <c r="G53" s="42">
        <f t="shared" si="8"/>
        <v>614</v>
      </c>
    </row>
    <row r="54" spans="1:7" x14ac:dyDescent="0.25">
      <c r="A54" s="42" t="str">
        <f t="shared" si="3"/>
        <v>MALAGA</v>
      </c>
      <c r="B54" s="41">
        <f t="shared" si="4"/>
        <v>722</v>
      </c>
      <c r="C54" s="41">
        <f t="shared" si="5"/>
        <v>711</v>
      </c>
      <c r="D54" s="41">
        <f t="shared" si="6"/>
        <v>14</v>
      </c>
      <c r="E54" s="42" t="str">
        <f t="shared" si="2"/>
        <v>PASAIA</v>
      </c>
      <c r="F54" s="42">
        <f t="shared" si="7"/>
        <v>579</v>
      </c>
      <c r="G54" s="42">
        <f t="shared" si="8"/>
        <v>598</v>
      </c>
    </row>
    <row r="55" spans="1:7" x14ac:dyDescent="0.25">
      <c r="A55" s="42" t="str">
        <f t="shared" si="3"/>
        <v>MARIN Y RIA DE PONTEVEDRA</v>
      </c>
      <c r="B55" s="41">
        <f t="shared" si="4"/>
        <v>427</v>
      </c>
      <c r="C55" s="41">
        <f t="shared" si="5"/>
        <v>397</v>
      </c>
      <c r="D55" s="41">
        <f t="shared" si="6"/>
        <v>25</v>
      </c>
      <c r="E55" s="42" t="str">
        <f t="shared" si="2"/>
        <v>SANTANDER</v>
      </c>
      <c r="F55" s="42">
        <f t="shared" ref="F55:F65" si="9">LOOKUP(E55,$A$38:$A$65,$B$38:$B$65)</f>
        <v>578</v>
      </c>
      <c r="G55" s="42">
        <f t="shared" si="8"/>
        <v>630</v>
      </c>
    </row>
    <row r="56" spans="1:7" x14ac:dyDescent="0.25">
      <c r="A56" s="42" t="str">
        <f t="shared" si="3"/>
        <v>MELILLA</v>
      </c>
      <c r="B56" s="41">
        <f t="shared" si="4"/>
        <v>460</v>
      </c>
      <c r="C56" s="41">
        <f t="shared" si="5"/>
        <v>489</v>
      </c>
      <c r="D56" s="41">
        <f t="shared" si="6"/>
        <v>23</v>
      </c>
      <c r="E56" s="42" t="str">
        <f t="shared" si="2"/>
        <v>A CORUÑA</v>
      </c>
      <c r="F56" s="42">
        <f t="shared" si="9"/>
        <v>575</v>
      </c>
      <c r="G56" s="42">
        <f t="shared" si="8"/>
        <v>627</v>
      </c>
    </row>
    <row r="57" spans="1:7" x14ac:dyDescent="0.25">
      <c r="A57" s="42" t="str">
        <f t="shared" si="3"/>
        <v>MOTRIL</v>
      </c>
      <c r="B57" s="41">
        <f t="shared" si="4"/>
        <v>176</v>
      </c>
      <c r="C57" s="41">
        <f t="shared" si="5"/>
        <v>185</v>
      </c>
      <c r="D57" s="41">
        <f t="shared" si="6"/>
        <v>27</v>
      </c>
      <c r="E57" s="42" t="str">
        <f t="shared" si="2"/>
        <v>SEVILLA</v>
      </c>
      <c r="F57" s="42">
        <f t="shared" si="9"/>
        <v>547</v>
      </c>
      <c r="G57" s="42">
        <f t="shared" si="8"/>
        <v>553</v>
      </c>
    </row>
    <row r="58" spans="1:7" x14ac:dyDescent="0.25">
      <c r="A58" s="42" t="str">
        <f t="shared" si="3"/>
        <v>PASAIA</v>
      </c>
      <c r="B58" s="41">
        <f t="shared" si="4"/>
        <v>579</v>
      </c>
      <c r="C58" s="41">
        <f t="shared" si="5"/>
        <v>598</v>
      </c>
      <c r="D58" s="41">
        <f t="shared" si="6"/>
        <v>17</v>
      </c>
      <c r="E58" s="42" t="str">
        <f t="shared" si="2"/>
        <v>GIJON</v>
      </c>
      <c r="F58" s="42">
        <f t="shared" si="9"/>
        <v>522</v>
      </c>
      <c r="G58" s="42">
        <f t="shared" si="8"/>
        <v>450</v>
      </c>
    </row>
    <row r="59" spans="1:7" x14ac:dyDescent="0.25">
      <c r="A59" s="42" t="str">
        <f t="shared" si="3"/>
        <v>SANTA CRUZ DE TENERIFE</v>
      </c>
      <c r="B59" s="41">
        <f t="shared" si="4"/>
        <v>7459</v>
      </c>
      <c r="C59" s="41">
        <f t="shared" si="5"/>
        <v>7348</v>
      </c>
      <c r="D59" s="41">
        <f t="shared" si="6"/>
        <v>2</v>
      </c>
      <c r="E59" s="42" t="str">
        <f t="shared" si="2"/>
        <v>FERROL-SAN CIBRAO</v>
      </c>
      <c r="F59" s="42">
        <f t="shared" si="9"/>
        <v>512</v>
      </c>
      <c r="G59" s="42">
        <f t="shared" si="8"/>
        <v>515</v>
      </c>
    </row>
    <row r="60" spans="1:7" x14ac:dyDescent="0.25">
      <c r="A60" s="42" t="str">
        <f t="shared" si="3"/>
        <v>SANTANDER</v>
      </c>
      <c r="B60" s="41">
        <f t="shared" si="4"/>
        <v>578</v>
      </c>
      <c r="C60" s="41">
        <f t="shared" si="5"/>
        <v>630</v>
      </c>
      <c r="D60" s="41">
        <f t="shared" si="6"/>
        <v>18</v>
      </c>
      <c r="E60" s="42" t="str">
        <f t="shared" si="2"/>
        <v>MELILLA</v>
      </c>
      <c r="F60" s="42">
        <f t="shared" si="9"/>
        <v>460</v>
      </c>
      <c r="G60" s="42">
        <f t="shared" si="8"/>
        <v>489</v>
      </c>
    </row>
    <row r="61" spans="1:7" x14ac:dyDescent="0.25">
      <c r="A61" s="42" t="str">
        <f t="shared" si="3"/>
        <v>SEVILLA</v>
      </c>
      <c r="B61" s="41">
        <f t="shared" si="4"/>
        <v>547</v>
      </c>
      <c r="C61" s="41">
        <f t="shared" si="5"/>
        <v>553</v>
      </c>
      <c r="D61" s="41">
        <f t="shared" si="6"/>
        <v>20</v>
      </c>
      <c r="E61" s="42" t="str">
        <f t="shared" si="2"/>
        <v>ALICANTE</v>
      </c>
      <c r="F61" s="42">
        <f t="shared" si="9"/>
        <v>450</v>
      </c>
      <c r="G61" s="42">
        <f t="shared" si="8"/>
        <v>513</v>
      </c>
    </row>
    <row r="62" spans="1:7" x14ac:dyDescent="0.25">
      <c r="A62" s="42" t="str">
        <f t="shared" si="3"/>
        <v>TARRAGONA</v>
      </c>
      <c r="B62" s="41">
        <f t="shared" si="4"/>
        <v>1130</v>
      </c>
      <c r="C62" s="41">
        <f t="shared" si="5"/>
        <v>1188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427</v>
      </c>
      <c r="G62" s="42">
        <f t="shared" si="8"/>
        <v>397</v>
      </c>
    </row>
    <row r="63" spans="1:7" x14ac:dyDescent="0.25">
      <c r="A63" s="42" t="str">
        <f t="shared" si="3"/>
        <v>VALENCIA</v>
      </c>
      <c r="B63" s="41">
        <f t="shared" si="4"/>
        <v>2967</v>
      </c>
      <c r="C63" s="41">
        <f t="shared" si="5"/>
        <v>2915</v>
      </c>
      <c r="D63" s="41">
        <f t="shared" si="6"/>
        <v>7</v>
      </c>
      <c r="E63" s="42" t="str">
        <f t="shared" si="2"/>
        <v>AVILES</v>
      </c>
      <c r="F63" s="42">
        <f t="shared" si="9"/>
        <v>383</v>
      </c>
      <c r="G63" s="42">
        <f t="shared" si="8"/>
        <v>409</v>
      </c>
    </row>
    <row r="64" spans="1:7" x14ac:dyDescent="0.25">
      <c r="A64" s="42" t="str">
        <f t="shared" si="3"/>
        <v>VIGO</v>
      </c>
      <c r="B64" s="41">
        <f t="shared" si="4"/>
        <v>1093</v>
      </c>
      <c r="C64" s="41">
        <f t="shared" si="5"/>
        <v>1056</v>
      </c>
      <c r="D64" s="41">
        <f t="shared" si="6"/>
        <v>10</v>
      </c>
      <c r="E64" s="42" t="str">
        <f t="shared" si="2"/>
        <v>MOTRIL</v>
      </c>
      <c r="F64" s="42">
        <f t="shared" si="9"/>
        <v>176</v>
      </c>
      <c r="G64" s="42">
        <f t="shared" si="8"/>
        <v>185</v>
      </c>
    </row>
    <row r="65" spans="1:7" x14ac:dyDescent="0.25">
      <c r="A65" s="42" t="str">
        <f t="shared" si="3"/>
        <v>VILAGARCIA</v>
      </c>
      <c r="B65" s="41">
        <f t="shared" si="4"/>
        <v>117</v>
      </c>
      <c r="C65" s="41">
        <f t="shared" si="5"/>
        <v>134</v>
      </c>
      <c r="D65" s="41">
        <f t="shared" si="6"/>
        <v>28</v>
      </c>
      <c r="E65" s="42" t="str">
        <f t="shared" si="2"/>
        <v>VILAGARCIA</v>
      </c>
      <c r="F65" s="42">
        <f t="shared" si="9"/>
        <v>117</v>
      </c>
      <c r="G65" s="42">
        <f t="shared" si="8"/>
        <v>134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76" t="s">
        <v>70</v>
      </c>
      <c r="B5" s="74" t="str">
        <f>'Resumen general'!D6</f>
        <v>Mes Mayo</v>
      </c>
      <c r="C5" s="75"/>
      <c r="D5" s="74" t="str">
        <f>'Resumen general'!F6</f>
        <v>Acumulado desde Enero</v>
      </c>
      <c r="E5" s="75"/>
      <c r="F5" s="75"/>
      <c r="L5" s="39">
        <f>'Resumen general'!I4</f>
        <v>39644</v>
      </c>
    </row>
    <row r="6" spans="1:12" x14ac:dyDescent="0.25">
      <c r="A6" s="77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1633903</v>
      </c>
      <c r="C7" s="9">
        <v>1744421</v>
      </c>
      <c r="D7" s="9">
        <v>5206706</v>
      </c>
      <c r="E7" s="9">
        <v>6283559</v>
      </c>
      <c r="F7" s="10">
        <f>((E7*100)/D7)-100</f>
        <v>20.682039661928286</v>
      </c>
      <c r="G7" s="1"/>
      <c r="H7" s="1"/>
      <c r="I7" s="1"/>
    </row>
    <row r="8" spans="1:12" x14ac:dyDescent="0.25">
      <c r="A8" s="11" t="s">
        <v>42</v>
      </c>
      <c r="B8" s="12">
        <v>1013683</v>
      </c>
      <c r="C8" s="12">
        <v>1381706</v>
      </c>
      <c r="D8" s="12">
        <v>4680255</v>
      </c>
      <c r="E8" s="12">
        <v>5633199</v>
      </c>
      <c r="F8" s="13">
        <f t="shared" ref="F8:F35" si="0">((E8*100)/D8)-100</f>
        <v>20.360941871756992</v>
      </c>
      <c r="G8" s="1"/>
      <c r="H8" s="1"/>
      <c r="I8" s="1"/>
    </row>
    <row r="9" spans="1:12" x14ac:dyDescent="0.25">
      <c r="A9" s="8" t="s">
        <v>43</v>
      </c>
      <c r="B9" s="9">
        <v>1917342</v>
      </c>
      <c r="C9" s="9">
        <v>2303833</v>
      </c>
      <c r="D9" s="9">
        <v>9537237</v>
      </c>
      <c r="E9" s="9">
        <v>10685857</v>
      </c>
      <c r="F9" s="10">
        <f t="shared" si="0"/>
        <v>12.043530007695097</v>
      </c>
      <c r="G9" s="1"/>
      <c r="H9" s="1"/>
      <c r="I9" s="1"/>
    </row>
    <row r="10" spans="1:12" x14ac:dyDescent="0.25">
      <c r="A10" s="11" t="s">
        <v>44</v>
      </c>
      <c r="B10" s="12">
        <v>516811</v>
      </c>
      <c r="C10" s="12">
        <v>436488</v>
      </c>
      <c r="D10" s="12">
        <v>2228638</v>
      </c>
      <c r="E10" s="12">
        <v>2019930</v>
      </c>
      <c r="F10" s="13">
        <f t="shared" si="0"/>
        <v>-9.3648228200362666</v>
      </c>
      <c r="G10" s="1"/>
      <c r="H10" s="1"/>
      <c r="I10" s="1"/>
    </row>
    <row r="11" spans="1:12" x14ac:dyDescent="0.25">
      <c r="A11" s="8" t="s">
        <v>45</v>
      </c>
      <c r="B11" s="9">
        <v>21090081</v>
      </c>
      <c r="C11" s="9">
        <v>20779275</v>
      </c>
      <c r="D11" s="9">
        <v>99855070</v>
      </c>
      <c r="E11" s="9">
        <v>103984711</v>
      </c>
      <c r="F11" s="10">
        <f t="shared" si="0"/>
        <v>4.1356347754800993</v>
      </c>
      <c r="G11" s="1"/>
      <c r="H11" s="1"/>
      <c r="I11" s="1"/>
    </row>
    <row r="12" spans="1:12" x14ac:dyDescent="0.25">
      <c r="A12" s="11" t="s">
        <v>46</v>
      </c>
      <c r="B12" s="12">
        <v>2630572</v>
      </c>
      <c r="C12" s="12">
        <v>3099227</v>
      </c>
      <c r="D12" s="12">
        <v>9015911</v>
      </c>
      <c r="E12" s="12">
        <v>10384181</v>
      </c>
      <c r="F12" s="13">
        <f t="shared" si="0"/>
        <v>15.176170217296956</v>
      </c>
      <c r="G12" s="1"/>
      <c r="H12" s="1"/>
      <c r="I12" s="1"/>
    </row>
    <row r="13" spans="1:12" x14ac:dyDescent="0.25">
      <c r="A13" s="8" t="s">
        <v>47</v>
      </c>
      <c r="B13" s="9">
        <v>14926135</v>
      </c>
      <c r="C13" s="9">
        <v>14509040</v>
      </c>
      <c r="D13" s="9">
        <v>49806019</v>
      </c>
      <c r="E13" s="9">
        <v>52638450</v>
      </c>
      <c r="F13" s="10">
        <f t="shared" si="0"/>
        <v>5.6869251083890049</v>
      </c>
      <c r="G13" s="1"/>
      <c r="H13" s="1"/>
      <c r="I13" s="1"/>
    </row>
    <row r="14" spans="1:12" x14ac:dyDescent="0.25">
      <c r="A14" s="11" t="s">
        <v>48</v>
      </c>
      <c r="B14" s="12">
        <v>22420238</v>
      </c>
      <c r="C14" s="12">
        <v>24888545</v>
      </c>
      <c r="D14" s="12">
        <v>86718424</v>
      </c>
      <c r="E14" s="12">
        <v>98033418</v>
      </c>
      <c r="F14" s="13">
        <f t="shared" si="0"/>
        <v>13.047970059972485</v>
      </c>
      <c r="G14" s="1"/>
      <c r="H14" s="1"/>
      <c r="I14" s="1"/>
    </row>
    <row r="15" spans="1:12" x14ac:dyDescent="0.25">
      <c r="A15" s="8" t="s">
        <v>49</v>
      </c>
      <c r="B15" s="9">
        <v>3969980</v>
      </c>
      <c r="C15" s="9">
        <v>4460669</v>
      </c>
      <c r="D15" s="9">
        <v>18919123</v>
      </c>
      <c r="E15" s="9">
        <v>20379881</v>
      </c>
      <c r="F15" s="10">
        <f t="shared" si="0"/>
        <v>7.721066140327963</v>
      </c>
      <c r="G15" s="1"/>
      <c r="H15" s="1"/>
      <c r="I15" s="1"/>
    </row>
    <row r="16" spans="1:12" x14ac:dyDescent="0.25">
      <c r="A16" s="11" t="s">
        <v>50</v>
      </c>
      <c r="B16" s="12">
        <v>2326468</v>
      </c>
      <c r="C16" s="12">
        <v>2528573</v>
      </c>
      <c r="D16" s="12">
        <v>10440267</v>
      </c>
      <c r="E16" s="12">
        <v>12165041</v>
      </c>
      <c r="F16" s="13">
        <f t="shared" si="0"/>
        <v>16.520401250274531</v>
      </c>
      <c r="G16" s="1"/>
      <c r="H16" s="1"/>
      <c r="I16" s="1"/>
    </row>
    <row r="17" spans="1:9" x14ac:dyDescent="0.25">
      <c r="A17" s="8" t="s">
        <v>51</v>
      </c>
      <c r="B17" s="9">
        <v>1202317</v>
      </c>
      <c r="C17" s="9">
        <v>1311252</v>
      </c>
      <c r="D17" s="9">
        <v>5797946</v>
      </c>
      <c r="E17" s="9">
        <v>6236773</v>
      </c>
      <c r="F17" s="10">
        <f t="shared" si="0"/>
        <v>7.5686631093149259</v>
      </c>
      <c r="G17" s="1"/>
      <c r="H17" s="1"/>
      <c r="I17" s="1"/>
    </row>
    <row r="18" spans="1:9" x14ac:dyDescent="0.25">
      <c r="A18" s="11" t="s">
        <v>52</v>
      </c>
      <c r="B18" s="12">
        <v>6218877</v>
      </c>
      <c r="C18" s="12">
        <v>5801946</v>
      </c>
      <c r="D18" s="12">
        <v>28785047</v>
      </c>
      <c r="E18" s="12">
        <v>27308729</v>
      </c>
      <c r="F18" s="13">
        <f t="shared" si="0"/>
        <v>-5.1287670296317458</v>
      </c>
      <c r="G18" s="1"/>
      <c r="H18" s="1"/>
      <c r="I18" s="1"/>
    </row>
    <row r="19" spans="1:9" x14ac:dyDescent="0.25">
      <c r="A19" s="8" t="s">
        <v>53</v>
      </c>
      <c r="B19" s="9">
        <v>992888</v>
      </c>
      <c r="C19" s="9">
        <v>1277300</v>
      </c>
      <c r="D19" s="9">
        <v>4450537</v>
      </c>
      <c r="E19" s="9">
        <v>5925310</v>
      </c>
      <c r="F19" s="10">
        <f t="shared" si="0"/>
        <v>33.1369675165042</v>
      </c>
      <c r="G19" s="1"/>
      <c r="H19" s="1"/>
      <c r="I19" s="1"/>
    </row>
    <row r="20" spans="1:9" x14ac:dyDescent="0.25">
      <c r="A20" s="11" t="s">
        <v>54</v>
      </c>
      <c r="B20" s="12">
        <v>1119963</v>
      </c>
      <c r="C20" s="12">
        <v>1450099</v>
      </c>
      <c r="D20" s="12">
        <v>5544940</v>
      </c>
      <c r="E20" s="12">
        <v>6832632</v>
      </c>
      <c r="F20" s="13">
        <f t="shared" si="0"/>
        <v>23.22283018391542</v>
      </c>
      <c r="G20" s="1"/>
      <c r="H20" s="1"/>
      <c r="I20" s="1"/>
    </row>
    <row r="21" spans="1:9" x14ac:dyDescent="0.25">
      <c r="A21" s="8" t="s">
        <v>55</v>
      </c>
      <c r="B21" s="9">
        <v>2119838</v>
      </c>
      <c r="C21" s="9">
        <v>1570179</v>
      </c>
      <c r="D21" s="9">
        <v>8578511</v>
      </c>
      <c r="E21" s="9">
        <v>9602153</v>
      </c>
      <c r="F21" s="10">
        <f t="shared" si="0"/>
        <v>11.932630266487976</v>
      </c>
      <c r="G21" s="1"/>
      <c r="H21" s="1"/>
      <c r="I21" s="1"/>
    </row>
    <row r="22" spans="1:9" x14ac:dyDescent="0.25">
      <c r="A22" s="11" t="s">
        <v>56</v>
      </c>
      <c r="B22" s="12">
        <v>11006564</v>
      </c>
      <c r="C22" s="12">
        <v>11514151</v>
      </c>
      <c r="D22" s="12">
        <v>54870774</v>
      </c>
      <c r="E22" s="12">
        <v>67667418</v>
      </c>
      <c r="F22" s="13">
        <f t="shared" si="0"/>
        <v>23.321420616374027</v>
      </c>
      <c r="G22" s="1"/>
      <c r="H22" s="1"/>
      <c r="I22" s="1"/>
    </row>
    <row r="23" spans="1:9" x14ac:dyDescent="0.25">
      <c r="A23" s="8" t="s">
        <v>57</v>
      </c>
      <c r="B23" s="9">
        <v>3621470</v>
      </c>
      <c r="C23" s="9">
        <v>3228272</v>
      </c>
      <c r="D23" s="9">
        <v>15101441</v>
      </c>
      <c r="E23" s="9">
        <v>14322236</v>
      </c>
      <c r="F23" s="10">
        <f t="shared" si="0"/>
        <v>-5.1598056106036552</v>
      </c>
      <c r="G23" s="1"/>
      <c r="H23" s="1"/>
      <c r="I23" s="1"/>
    </row>
    <row r="24" spans="1:9" x14ac:dyDescent="0.25">
      <c r="A24" s="11" t="s">
        <v>58</v>
      </c>
      <c r="B24" s="12">
        <v>343372</v>
      </c>
      <c r="C24" s="12">
        <v>245732</v>
      </c>
      <c r="D24" s="12">
        <v>1246658</v>
      </c>
      <c r="E24" s="12">
        <v>1196365</v>
      </c>
      <c r="F24" s="13">
        <f t="shared" si="0"/>
        <v>-4.0342259063833126</v>
      </c>
      <c r="G24" s="1"/>
      <c r="H24" s="1"/>
      <c r="I24" s="1"/>
    </row>
    <row r="25" spans="1:9" x14ac:dyDescent="0.25">
      <c r="A25" s="8" t="s">
        <v>59</v>
      </c>
      <c r="B25" s="9">
        <v>1416921</v>
      </c>
      <c r="C25" s="9">
        <v>1072954</v>
      </c>
      <c r="D25" s="9">
        <v>6003283</v>
      </c>
      <c r="E25" s="9">
        <v>5648197</v>
      </c>
      <c r="F25" s="10">
        <f t="shared" si="0"/>
        <v>-5.9148635838090655</v>
      </c>
      <c r="G25" s="1"/>
      <c r="H25" s="1"/>
      <c r="I25" s="1"/>
    </row>
    <row r="26" spans="1:9" x14ac:dyDescent="0.25">
      <c r="A26" s="11" t="s">
        <v>60</v>
      </c>
      <c r="B26" s="12">
        <v>388497</v>
      </c>
      <c r="C26" s="12">
        <v>306802</v>
      </c>
      <c r="D26" s="12">
        <v>1674868</v>
      </c>
      <c r="E26" s="12">
        <v>1439758</v>
      </c>
      <c r="F26" s="13">
        <f t="shared" si="0"/>
        <v>-14.037524151156987</v>
      </c>
      <c r="G26" s="1"/>
      <c r="H26" s="1"/>
      <c r="I26" s="1"/>
    </row>
    <row r="27" spans="1:9" x14ac:dyDescent="0.25">
      <c r="A27" s="8" t="s">
        <v>61</v>
      </c>
      <c r="B27" s="9">
        <v>822909</v>
      </c>
      <c r="C27" s="9">
        <v>688651</v>
      </c>
      <c r="D27" s="9">
        <v>3352134</v>
      </c>
      <c r="E27" s="9">
        <v>3336086</v>
      </c>
      <c r="F27" s="10">
        <f t="shared" si="0"/>
        <v>-0.47873981171396451</v>
      </c>
      <c r="G27" s="1"/>
      <c r="H27" s="1"/>
      <c r="I27" s="1"/>
    </row>
    <row r="28" spans="1:9" x14ac:dyDescent="0.25">
      <c r="A28" s="11" t="s">
        <v>62</v>
      </c>
      <c r="B28" s="12">
        <v>12966360</v>
      </c>
      <c r="C28" s="12">
        <v>14061820</v>
      </c>
      <c r="D28" s="12">
        <v>67747246</v>
      </c>
      <c r="E28" s="12">
        <v>74676476</v>
      </c>
      <c r="F28" s="13">
        <f t="shared" si="0"/>
        <v>10.228061521497125</v>
      </c>
      <c r="G28" s="1"/>
      <c r="H28" s="1"/>
      <c r="I28" s="1"/>
    </row>
    <row r="29" spans="1:9" x14ac:dyDescent="0.25">
      <c r="A29" s="8" t="s">
        <v>63</v>
      </c>
      <c r="B29" s="9">
        <v>2473078</v>
      </c>
      <c r="C29" s="9">
        <v>1832195</v>
      </c>
      <c r="D29" s="9">
        <v>9872890</v>
      </c>
      <c r="E29" s="9">
        <v>9425357</v>
      </c>
      <c r="F29" s="10">
        <f t="shared" si="0"/>
        <v>-4.5329483059165057</v>
      </c>
      <c r="G29" s="1"/>
      <c r="H29" s="1"/>
      <c r="I29" s="1"/>
    </row>
    <row r="30" spans="1:9" x14ac:dyDescent="0.25">
      <c r="A30" s="11" t="s">
        <v>64</v>
      </c>
      <c r="B30" s="12">
        <v>427687</v>
      </c>
      <c r="C30" s="12">
        <v>524033</v>
      </c>
      <c r="D30" s="12">
        <v>2153075</v>
      </c>
      <c r="E30" s="12">
        <v>2344746</v>
      </c>
      <c r="F30" s="13">
        <f t="shared" si="0"/>
        <v>8.9021980191122054</v>
      </c>
      <c r="G30" s="1"/>
      <c r="H30" s="1"/>
      <c r="I30" s="1"/>
    </row>
    <row r="31" spans="1:9" x14ac:dyDescent="0.25">
      <c r="A31" s="8" t="s">
        <v>65</v>
      </c>
      <c r="B31" s="9">
        <v>3701948</v>
      </c>
      <c r="C31" s="9">
        <v>3461548</v>
      </c>
      <c r="D31" s="9">
        <v>17366260</v>
      </c>
      <c r="E31" s="9">
        <v>16017551</v>
      </c>
      <c r="F31" s="10">
        <f t="shared" si="0"/>
        <v>-7.7662605535100795</v>
      </c>
      <c r="G31" s="1"/>
      <c r="H31" s="1"/>
      <c r="I31" s="1"/>
    </row>
    <row r="32" spans="1:9" x14ac:dyDescent="0.25">
      <c r="A32" s="11" t="s">
        <v>66</v>
      </c>
      <c r="B32" s="12">
        <v>14042451</v>
      </c>
      <c r="C32" s="12">
        <v>14688727</v>
      </c>
      <c r="D32" s="12">
        <v>59915027</v>
      </c>
      <c r="E32" s="12">
        <v>65148080</v>
      </c>
      <c r="F32" s="13">
        <f t="shared" si="0"/>
        <v>8.7341244125618118</v>
      </c>
      <c r="G32" s="1"/>
      <c r="H32" s="1"/>
      <c r="I32" s="1"/>
    </row>
    <row r="33" spans="1:9" x14ac:dyDescent="0.25">
      <c r="A33" s="8" t="s">
        <v>67</v>
      </c>
      <c r="B33" s="9">
        <v>3761327</v>
      </c>
      <c r="C33" s="9">
        <v>4370755</v>
      </c>
      <c r="D33" s="9">
        <v>14656892</v>
      </c>
      <c r="E33" s="9">
        <v>15502046</v>
      </c>
      <c r="F33" s="10">
        <f t="shared" si="0"/>
        <v>5.7662565842744868</v>
      </c>
      <c r="G33" s="1"/>
      <c r="H33" s="1"/>
      <c r="I33" s="1"/>
    </row>
    <row r="34" spans="1:9" x14ac:dyDescent="0.25">
      <c r="A34" s="11" t="s">
        <v>68</v>
      </c>
      <c r="B34" s="12">
        <v>203562</v>
      </c>
      <c r="C34" s="12">
        <v>204917</v>
      </c>
      <c r="D34" s="12">
        <v>804191</v>
      </c>
      <c r="E34" s="12">
        <v>696474</v>
      </c>
      <c r="F34" s="13">
        <f t="shared" si="0"/>
        <v>-13.394454799916929</v>
      </c>
      <c r="G34" s="1"/>
      <c r="H34" s="1"/>
      <c r="I34" s="1"/>
    </row>
    <row r="35" spans="1:9" x14ac:dyDescent="0.25">
      <c r="A35" s="14" t="s">
        <v>69</v>
      </c>
      <c r="B35" s="15">
        <f>SUM(B7:B34)</f>
        <v>139275242</v>
      </c>
      <c r="C35" s="15">
        <f t="shared" ref="C35:E35" si="1">SUM(C7:C34)</f>
        <v>143743110</v>
      </c>
      <c r="D35" s="15">
        <f t="shared" si="1"/>
        <v>604329370</v>
      </c>
      <c r="E35" s="15">
        <f t="shared" si="1"/>
        <v>655534614</v>
      </c>
      <c r="F35" s="16">
        <f t="shared" si="0"/>
        <v>8.4730689160449089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6283559</v>
      </c>
      <c r="C38" s="41">
        <f>D7</f>
        <v>5206706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103984711</v>
      </c>
      <c r="G38" s="42">
        <f>LOOKUP(E38,$A$38:$A$65,$C$38:$C$65)</f>
        <v>99855070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5633199</v>
      </c>
      <c r="C39" s="41">
        <f t="shared" ref="C39:C65" si="5">D8</f>
        <v>4680255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98033418</v>
      </c>
      <c r="G39" s="42">
        <f t="shared" ref="G39:G65" si="8">LOOKUP(E39,$A$38:$A$65,$C$38:$C$65)</f>
        <v>86718424</v>
      </c>
    </row>
    <row r="40" spans="1:9" x14ac:dyDescent="0.25">
      <c r="A40" s="42" t="str">
        <f t="shared" si="3"/>
        <v>ALMERIA</v>
      </c>
      <c r="B40" s="41">
        <f t="shared" si="4"/>
        <v>10685857</v>
      </c>
      <c r="C40" s="41">
        <f t="shared" si="5"/>
        <v>9537237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74676476</v>
      </c>
      <c r="G40" s="42">
        <f t="shared" si="8"/>
        <v>67747246</v>
      </c>
    </row>
    <row r="41" spans="1:9" x14ac:dyDescent="0.25">
      <c r="A41" s="42" t="str">
        <f t="shared" si="3"/>
        <v>AVILES</v>
      </c>
      <c r="B41" s="41">
        <f t="shared" si="4"/>
        <v>2019930</v>
      </c>
      <c r="C41" s="41">
        <f t="shared" si="5"/>
        <v>2228638</v>
      </c>
      <c r="D41" s="41">
        <f t="shared" si="6"/>
        <v>25</v>
      </c>
      <c r="E41" s="42" t="str">
        <f t="shared" si="2"/>
        <v>LAS PALMAS</v>
      </c>
      <c r="F41" s="42">
        <f t="shared" si="7"/>
        <v>67667418</v>
      </c>
      <c r="G41" s="42">
        <f t="shared" si="8"/>
        <v>54870774</v>
      </c>
    </row>
    <row r="42" spans="1:9" x14ac:dyDescent="0.25">
      <c r="A42" s="42" t="str">
        <f t="shared" si="3"/>
        <v>BAHIA DE ALGECIRAS</v>
      </c>
      <c r="B42" s="41">
        <f t="shared" si="4"/>
        <v>103984711</v>
      </c>
      <c r="C42" s="41">
        <f t="shared" si="5"/>
        <v>99855070</v>
      </c>
      <c r="D42" s="41">
        <f t="shared" si="6"/>
        <v>1</v>
      </c>
      <c r="E42" s="42" t="str">
        <f t="shared" si="2"/>
        <v>VALENCIA</v>
      </c>
      <c r="F42" s="42">
        <f t="shared" si="7"/>
        <v>65148080</v>
      </c>
      <c r="G42" s="42">
        <f t="shared" si="8"/>
        <v>59915027</v>
      </c>
    </row>
    <row r="43" spans="1:9" x14ac:dyDescent="0.25">
      <c r="A43" s="42" t="str">
        <f t="shared" si="3"/>
        <v>BAHIA DE CADIZ</v>
      </c>
      <c r="B43" s="41">
        <f t="shared" si="4"/>
        <v>10384181</v>
      </c>
      <c r="C43" s="41">
        <f t="shared" si="5"/>
        <v>9015911</v>
      </c>
      <c r="D43" s="41">
        <f t="shared" si="6"/>
        <v>14</v>
      </c>
      <c r="E43" s="42" t="str">
        <f t="shared" si="2"/>
        <v>BALEARES</v>
      </c>
      <c r="F43" s="42">
        <f t="shared" si="7"/>
        <v>52638450</v>
      </c>
      <c r="G43" s="42">
        <f t="shared" si="8"/>
        <v>49806019</v>
      </c>
    </row>
    <row r="44" spans="1:9" x14ac:dyDescent="0.25">
      <c r="A44" s="42" t="str">
        <f t="shared" si="3"/>
        <v>BALEARES</v>
      </c>
      <c r="B44" s="41">
        <f t="shared" si="4"/>
        <v>52638450</v>
      </c>
      <c r="C44" s="41">
        <f t="shared" si="5"/>
        <v>49806019</v>
      </c>
      <c r="D44" s="41">
        <f t="shared" si="6"/>
        <v>6</v>
      </c>
      <c r="E44" s="42" t="str">
        <f t="shared" si="2"/>
        <v>CEUTA</v>
      </c>
      <c r="F44" s="42">
        <f t="shared" si="7"/>
        <v>27308729</v>
      </c>
      <c r="G44" s="42">
        <f t="shared" si="8"/>
        <v>28785047</v>
      </c>
    </row>
    <row r="45" spans="1:9" x14ac:dyDescent="0.25">
      <c r="A45" s="42" t="str">
        <f t="shared" si="3"/>
        <v>BARCELONA</v>
      </c>
      <c r="B45" s="41">
        <f t="shared" si="4"/>
        <v>98033418</v>
      </c>
      <c r="C45" s="41">
        <f t="shared" si="5"/>
        <v>86718424</v>
      </c>
      <c r="D45" s="41">
        <f t="shared" si="6"/>
        <v>2</v>
      </c>
      <c r="E45" s="42" t="str">
        <f t="shared" si="2"/>
        <v>BILBAO</v>
      </c>
      <c r="F45" s="42">
        <f t="shared" si="7"/>
        <v>20379881</v>
      </c>
      <c r="G45" s="42">
        <f t="shared" si="8"/>
        <v>18919123</v>
      </c>
    </row>
    <row r="46" spans="1:9" x14ac:dyDescent="0.25">
      <c r="A46" s="42" t="str">
        <f t="shared" si="3"/>
        <v>BILBAO</v>
      </c>
      <c r="B46" s="41">
        <f t="shared" si="4"/>
        <v>20379881</v>
      </c>
      <c r="C46" s="41">
        <f t="shared" si="5"/>
        <v>18919123</v>
      </c>
      <c r="D46" s="41">
        <f t="shared" si="6"/>
        <v>8</v>
      </c>
      <c r="E46" s="42" t="str">
        <f t="shared" si="2"/>
        <v>TARRAGONA</v>
      </c>
      <c r="F46" s="42">
        <f t="shared" si="7"/>
        <v>16017551</v>
      </c>
      <c r="G46" s="42">
        <f t="shared" si="8"/>
        <v>17366260</v>
      </c>
    </row>
    <row r="47" spans="1:9" x14ac:dyDescent="0.25">
      <c r="A47" s="42" t="str">
        <f t="shared" si="3"/>
        <v>CARTAGENA</v>
      </c>
      <c r="B47" s="41">
        <f t="shared" si="4"/>
        <v>12165041</v>
      </c>
      <c r="C47" s="41">
        <f t="shared" si="5"/>
        <v>10440267</v>
      </c>
      <c r="D47" s="41">
        <f t="shared" si="6"/>
        <v>12</v>
      </c>
      <c r="E47" s="42" t="str">
        <f t="shared" si="2"/>
        <v>VIGO</v>
      </c>
      <c r="F47" s="42">
        <f t="shared" si="7"/>
        <v>15502046</v>
      </c>
      <c r="G47" s="42">
        <f t="shared" si="8"/>
        <v>14656892</v>
      </c>
    </row>
    <row r="48" spans="1:9" x14ac:dyDescent="0.25">
      <c r="A48" s="42" t="str">
        <f t="shared" si="3"/>
        <v>CASTELLON</v>
      </c>
      <c r="B48" s="41">
        <f t="shared" si="4"/>
        <v>6236773</v>
      </c>
      <c r="C48" s="41">
        <f t="shared" si="5"/>
        <v>5797946</v>
      </c>
      <c r="D48" s="41">
        <f t="shared" si="6"/>
        <v>19</v>
      </c>
      <c r="E48" s="42" t="str">
        <f t="shared" si="2"/>
        <v>MALAGA</v>
      </c>
      <c r="F48" s="42">
        <f t="shared" si="7"/>
        <v>14322236</v>
      </c>
      <c r="G48" s="42">
        <f t="shared" si="8"/>
        <v>15101441</v>
      </c>
    </row>
    <row r="49" spans="1:7" x14ac:dyDescent="0.25">
      <c r="A49" s="42" t="str">
        <f t="shared" si="3"/>
        <v>CEUTA</v>
      </c>
      <c r="B49" s="41">
        <f t="shared" si="4"/>
        <v>27308729</v>
      </c>
      <c r="C49" s="41">
        <f t="shared" si="5"/>
        <v>28785047</v>
      </c>
      <c r="D49" s="41">
        <f t="shared" si="6"/>
        <v>7</v>
      </c>
      <c r="E49" s="42" t="str">
        <f t="shared" si="2"/>
        <v>CARTAGENA</v>
      </c>
      <c r="F49" s="42">
        <f t="shared" si="7"/>
        <v>12165041</v>
      </c>
      <c r="G49" s="42">
        <f t="shared" si="8"/>
        <v>10440267</v>
      </c>
    </row>
    <row r="50" spans="1:7" x14ac:dyDescent="0.25">
      <c r="A50" s="42" t="str">
        <f t="shared" si="3"/>
        <v>FERROL-SAN CIBRAO</v>
      </c>
      <c r="B50" s="41">
        <f t="shared" si="4"/>
        <v>5925310</v>
      </c>
      <c r="C50" s="41">
        <f t="shared" si="5"/>
        <v>4450537</v>
      </c>
      <c r="D50" s="41">
        <f t="shared" si="6"/>
        <v>20</v>
      </c>
      <c r="E50" s="42" t="str">
        <f t="shared" si="2"/>
        <v>ALMERIA</v>
      </c>
      <c r="F50" s="42">
        <f t="shared" si="7"/>
        <v>10685857</v>
      </c>
      <c r="G50" s="42">
        <f t="shared" si="8"/>
        <v>9537237</v>
      </c>
    </row>
    <row r="51" spans="1:7" x14ac:dyDescent="0.25">
      <c r="A51" s="42" t="str">
        <f t="shared" si="3"/>
        <v>GIJON</v>
      </c>
      <c r="B51" s="41">
        <f t="shared" si="4"/>
        <v>6832632</v>
      </c>
      <c r="C51" s="41">
        <f t="shared" si="5"/>
        <v>5544940</v>
      </c>
      <c r="D51" s="41">
        <f t="shared" si="6"/>
        <v>17</v>
      </c>
      <c r="E51" s="42" t="str">
        <f t="shared" si="2"/>
        <v>BAHIA DE CADIZ</v>
      </c>
      <c r="F51" s="42">
        <f t="shared" si="7"/>
        <v>10384181</v>
      </c>
      <c r="G51" s="42">
        <f t="shared" si="8"/>
        <v>9015911</v>
      </c>
    </row>
    <row r="52" spans="1:7" x14ac:dyDescent="0.25">
      <c r="A52" s="42" t="str">
        <f t="shared" si="3"/>
        <v>HUELVA</v>
      </c>
      <c r="B52" s="41">
        <f t="shared" si="4"/>
        <v>9602153</v>
      </c>
      <c r="C52" s="41">
        <f t="shared" si="5"/>
        <v>8578511</v>
      </c>
      <c r="D52" s="41">
        <f t="shared" si="6"/>
        <v>15</v>
      </c>
      <c r="E52" s="42" t="str">
        <f t="shared" si="2"/>
        <v>HUELVA</v>
      </c>
      <c r="F52" s="42">
        <f t="shared" si="7"/>
        <v>9602153</v>
      </c>
      <c r="G52" s="42">
        <f t="shared" si="8"/>
        <v>8578511</v>
      </c>
    </row>
    <row r="53" spans="1:7" x14ac:dyDescent="0.25">
      <c r="A53" s="42" t="str">
        <f t="shared" si="3"/>
        <v>LAS PALMAS</v>
      </c>
      <c r="B53" s="41">
        <f t="shared" si="4"/>
        <v>67667418</v>
      </c>
      <c r="C53" s="41">
        <f t="shared" si="5"/>
        <v>54870774</v>
      </c>
      <c r="D53" s="41">
        <f t="shared" si="6"/>
        <v>4</v>
      </c>
      <c r="E53" s="42" t="str">
        <f t="shared" si="2"/>
        <v>SANTANDER</v>
      </c>
      <c r="F53" s="42">
        <f t="shared" si="7"/>
        <v>9425357</v>
      </c>
      <c r="G53" s="42">
        <f t="shared" si="8"/>
        <v>9872890</v>
      </c>
    </row>
    <row r="54" spans="1:7" x14ac:dyDescent="0.25">
      <c r="A54" s="42" t="str">
        <f t="shared" si="3"/>
        <v>MALAGA</v>
      </c>
      <c r="B54" s="41">
        <f t="shared" si="4"/>
        <v>14322236</v>
      </c>
      <c r="C54" s="41">
        <f t="shared" si="5"/>
        <v>15101441</v>
      </c>
      <c r="D54" s="41">
        <f t="shared" si="6"/>
        <v>11</v>
      </c>
      <c r="E54" s="42" t="str">
        <f t="shared" si="2"/>
        <v>GIJON</v>
      </c>
      <c r="F54" s="42">
        <f t="shared" si="7"/>
        <v>6832632</v>
      </c>
      <c r="G54" s="42">
        <f t="shared" si="8"/>
        <v>5544940</v>
      </c>
    </row>
    <row r="55" spans="1:7" x14ac:dyDescent="0.25">
      <c r="A55" s="42" t="str">
        <f t="shared" si="3"/>
        <v>MARIN Y RIA DE PONTEVEDRA</v>
      </c>
      <c r="B55" s="41">
        <f t="shared" si="4"/>
        <v>1196365</v>
      </c>
      <c r="C55" s="41">
        <f t="shared" si="5"/>
        <v>1246658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6283559</v>
      </c>
      <c r="G55" s="42">
        <f t="shared" si="8"/>
        <v>5206706</v>
      </c>
    </row>
    <row r="56" spans="1:7" x14ac:dyDescent="0.25">
      <c r="A56" s="42" t="str">
        <f t="shared" si="3"/>
        <v>MELILLA</v>
      </c>
      <c r="B56" s="41">
        <f t="shared" si="4"/>
        <v>5648197</v>
      </c>
      <c r="C56" s="41">
        <f t="shared" si="5"/>
        <v>6003283</v>
      </c>
      <c r="D56" s="41">
        <f t="shared" si="6"/>
        <v>21</v>
      </c>
      <c r="E56" s="42" t="str">
        <f t="shared" si="2"/>
        <v>CASTELLON</v>
      </c>
      <c r="F56" s="42">
        <f t="shared" si="9"/>
        <v>6236773</v>
      </c>
      <c r="G56" s="42">
        <f t="shared" si="8"/>
        <v>5797946</v>
      </c>
    </row>
    <row r="57" spans="1:7" x14ac:dyDescent="0.25">
      <c r="A57" s="42" t="str">
        <f t="shared" si="3"/>
        <v>MOTRIL</v>
      </c>
      <c r="B57" s="41">
        <f t="shared" si="4"/>
        <v>1439758</v>
      </c>
      <c r="C57" s="41">
        <f t="shared" si="5"/>
        <v>1674868</v>
      </c>
      <c r="D57" s="41">
        <f t="shared" si="6"/>
        <v>26</v>
      </c>
      <c r="E57" s="42" t="str">
        <f t="shared" si="2"/>
        <v>FERROL-SAN CIBRAO</v>
      </c>
      <c r="F57" s="42">
        <f t="shared" si="9"/>
        <v>5925310</v>
      </c>
      <c r="G57" s="42">
        <f t="shared" si="8"/>
        <v>4450537</v>
      </c>
    </row>
    <row r="58" spans="1:7" x14ac:dyDescent="0.25">
      <c r="A58" s="42" t="str">
        <f t="shared" si="3"/>
        <v>PASAIA</v>
      </c>
      <c r="B58" s="41">
        <f t="shared" si="4"/>
        <v>3336086</v>
      </c>
      <c r="C58" s="41">
        <f t="shared" si="5"/>
        <v>3352134</v>
      </c>
      <c r="D58" s="41">
        <f t="shared" si="6"/>
        <v>23</v>
      </c>
      <c r="E58" s="42" t="str">
        <f t="shared" si="2"/>
        <v>MELILLA</v>
      </c>
      <c r="F58" s="42">
        <f t="shared" si="9"/>
        <v>5648197</v>
      </c>
      <c r="G58" s="42">
        <f t="shared" si="8"/>
        <v>6003283</v>
      </c>
    </row>
    <row r="59" spans="1:7" x14ac:dyDescent="0.25">
      <c r="A59" s="42" t="str">
        <f t="shared" si="3"/>
        <v>SANTA CRUZ DE TENERIFE</v>
      </c>
      <c r="B59" s="41">
        <f t="shared" si="4"/>
        <v>74676476</v>
      </c>
      <c r="C59" s="41">
        <f t="shared" si="5"/>
        <v>67747246</v>
      </c>
      <c r="D59" s="41">
        <f t="shared" si="6"/>
        <v>3</v>
      </c>
      <c r="E59" s="42" t="str">
        <f t="shared" si="2"/>
        <v>ALICANTE</v>
      </c>
      <c r="F59" s="42">
        <f t="shared" si="9"/>
        <v>5633199</v>
      </c>
      <c r="G59" s="42">
        <f t="shared" si="8"/>
        <v>4680255</v>
      </c>
    </row>
    <row r="60" spans="1:7" x14ac:dyDescent="0.25">
      <c r="A60" s="42" t="str">
        <f t="shared" si="3"/>
        <v>SANTANDER</v>
      </c>
      <c r="B60" s="41">
        <f t="shared" si="4"/>
        <v>9425357</v>
      </c>
      <c r="C60" s="41">
        <f t="shared" si="5"/>
        <v>9872890</v>
      </c>
      <c r="D60" s="41">
        <f t="shared" si="6"/>
        <v>16</v>
      </c>
      <c r="E60" s="42" t="str">
        <f t="shared" si="2"/>
        <v>PASAIA</v>
      </c>
      <c r="F60" s="42">
        <f t="shared" si="9"/>
        <v>3336086</v>
      </c>
      <c r="G60" s="42">
        <f t="shared" si="8"/>
        <v>3352134</v>
      </c>
    </row>
    <row r="61" spans="1:7" x14ac:dyDescent="0.25">
      <c r="A61" s="42" t="str">
        <f t="shared" si="3"/>
        <v>SEVILLA</v>
      </c>
      <c r="B61" s="41">
        <f t="shared" si="4"/>
        <v>2344746</v>
      </c>
      <c r="C61" s="41">
        <f t="shared" si="5"/>
        <v>2153075</v>
      </c>
      <c r="D61" s="41">
        <f t="shared" si="6"/>
        <v>24</v>
      </c>
      <c r="E61" s="42" t="str">
        <f t="shared" si="2"/>
        <v>SEVILLA</v>
      </c>
      <c r="F61" s="42">
        <f t="shared" si="9"/>
        <v>2344746</v>
      </c>
      <c r="G61" s="42">
        <f t="shared" si="8"/>
        <v>2153075</v>
      </c>
    </row>
    <row r="62" spans="1:7" x14ac:dyDescent="0.25">
      <c r="A62" s="42" t="str">
        <f t="shared" si="3"/>
        <v>TARRAGONA</v>
      </c>
      <c r="B62" s="41">
        <f t="shared" si="4"/>
        <v>16017551</v>
      </c>
      <c r="C62" s="41">
        <f t="shared" si="5"/>
        <v>17366260</v>
      </c>
      <c r="D62" s="41">
        <f t="shared" si="6"/>
        <v>9</v>
      </c>
      <c r="E62" s="42" t="str">
        <f t="shared" si="2"/>
        <v>AVILES</v>
      </c>
      <c r="F62" s="42">
        <f t="shared" si="9"/>
        <v>2019930</v>
      </c>
      <c r="G62" s="42">
        <f t="shared" si="8"/>
        <v>2228638</v>
      </c>
    </row>
    <row r="63" spans="1:7" x14ac:dyDescent="0.25">
      <c r="A63" s="42" t="str">
        <f t="shared" si="3"/>
        <v>VALENCIA</v>
      </c>
      <c r="B63" s="41">
        <f t="shared" si="4"/>
        <v>65148080</v>
      </c>
      <c r="C63" s="41">
        <f t="shared" si="5"/>
        <v>59915027</v>
      </c>
      <c r="D63" s="41">
        <f t="shared" si="6"/>
        <v>5</v>
      </c>
      <c r="E63" s="42" t="str">
        <f t="shared" si="2"/>
        <v>MOTRIL</v>
      </c>
      <c r="F63" s="42">
        <f t="shared" si="9"/>
        <v>1439758</v>
      </c>
      <c r="G63" s="42">
        <f t="shared" si="8"/>
        <v>1674868</v>
      </c>
    </row>
    <row r="64" spans="1:7" x14ac:dyDescent="0.25">
      <c r="A64" s="42" t="str">
        <f t="shared" si="3"/>
        <v>VIGO</v>
      </c>
      <c r="B64" s="41">
        <f t="shared" si="4"/>
        <v>15502046</v>
      </c>
      <c r="C64" s="41">
        <f t="shared" si="5"/>
        <v>14656892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1196365</v>
      </c>
      <c r="G64" s="42">
        <f t="shared" si="8"/>
        <v>1246658</v>
      </c>
    </row>
    <row r="65" spans="1:7" x14ac:dyDescent="0.25">
      <c r="A65" s="42" t="str">
        <f t="shared" si="3"/>
        <v>VILAGARCIA</v>
      </c>
      <c r="B65" s="41">
        <f t="shared" si="4"/>
        <v>696474</v>
      </c>
      <c r="C65" s="41">
        <f t="shared" si="5"/>
        <v>804191</v>
      </c>
      <c r="D65" s="41">
        <f t="shared" si="6"/>
        <v>28</v>
      </c>
      <c r="E65" s="42" t="str">
        <f t="shared" si="2"/>
        <v>VILAGARCIA</v>
      </c>
      <c r="F65" s="42">
        <f t="shared" si="9"/>
        <v>696474</v>
      </c>
      <c r="G65" s="42">
        <f t="shared" si="8"/>
        <v>804191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workbookViewId="0">
      <selection activeCell="D7" sqref="D7:E34"/>
    </sheetView>
  </sheetViews>
  <sheetFormatPr baseColWidth="10" defaultRowHeight="15" x14ac:dyDescent="0.25"/>
  <cols>
    <col min="1" max="1" width="21.28515625" style="83" bestFit="1" customWidth="1"/>
    <col min="2" max="5" width="11.42578125" style="83"/>
    <col min="6" max="6" width="6.28515625" style="83" bestFit="1" customWidth="1"/>
    <col min="7" max="16384" width="11.42578125" style="83"/>
  </cols>
  <sheetData>
    <row r="1" spans="1:12" s="78" customFormat="1" ht="22.5" customHeight="1" x14ac:dyDescent="0.35">
      <c r="F1" s="79" t="s">
        <v>90</v>
      </c>
    </row>
    <row r="2" spans="1:12" s="78" customFormat="1" ht="21" x14ac:dyDescent="0.35">
      <c r="F2" s="79"/>
    </row>
    <row r="5" spans="1:12" x14ac:dyDescent="0.25">
      <c r="A5" s="80" t="s">
        <v>91</v>
      </c>
      <c r="B5" s="81" t="str">
        <f>'Resumen general'!D6</f>
        <v>Mes Mayo</v>
      </c>
      <c r="C5" s="82"/>
      <c r="D5" s="81" t="str">
        <f>'Resumen general'!F6</f>
        <v>Acumulado desde Enero</v>
      </c>
      <c r="E5" s="82"/>
      <c r="F5" s="82"/>
      <c r="L5" s="84">
        <f>'Resumen general'!I4</f>
        <v>39644</v>
      </c>
    </row>
    <row r="6" spans="1:12" x14ac:dyDescent="0.25">
      <c r="A6" s="85"/>
      <c r="B6" s="86">
        <f>'Resumen general'!D7</f>
        <v>2007</v>
      </c>
      <c r="C6" s="86">
        <f>'Resumen general'!E7</f>
        <v>2008</v>
      </c>
      <c r="D6" s="86">
        <f>'Resumen general'!F7</f>
        <v>2007</v>
      </c>
      <c r="E6" s="86">
        <f>'Resumen general'!G7</f>
        <v>2008</v>
      </c>
      <c r="F6" s="86" t="s">
        <v>40</v>
      </c>
    </row>
    <row r="7" spans="1:12" x14ac:dyDescent="0.25">
      <c r="A7" s="87" t="s">
        <v>41</v>
      </c>
      <c r="B7" s="88">
        <v>15</v>
      </c>
      <c r="C7" s="88">
        <v>11</v>
      </c>
      <c r="D7" s="88">
        <v>20</v>
      </c>
      <c r="E7" s="88">
        <v>22</v>
      </c>
      <c r="F7" s="89">
        <f>((E7*100)/D7)-100</f>
        <v>10</v>
      </c>
      <c r="G7" s="90"/>
      <c r="H7" s="90"/>
      <c r="I7" s="90"/>
    </row>
    <row r="8" spans="1:12" x14ac:dyDescent="0.25">
      <c r="A8" s="91" t="s">
        <v>42</v>
      </c>
      <c r="B8" s="92">
        <v>9</v>
      </c>
      <c r="C8" s="92">
        <v>13</v>
      </c>
      <c r="D8" s="92">
        <v>14</v>
      </c>
      <c r="E8" s="92">
        <v>32</v>
      </c>
      <c r="F8" s="93">
        <f t="shared" ref="F8:F35" si="0">((E8*100)/D8)-100</f>
        <v>128.57142857142858</v>
      </c>
      <c r="G8" s="90"/>
      <c r="H8" s="90"/>
      <c r="I8" s="90"/>
    </row>
    <row r="9" spans="1:12" x14ac:dyDescent="0.25">
      <c r="A9" s="87" t="s">
        <v>43</v>
      </c>
      <c r="B9" s="88">
        <v>6</v>
      </c>
      <c r="C9" s="88">
        <v>9</v>
      </c>
      <c r="D9" s="88">
        <v>14</v>
      </c>
      <c r="E9" s="88">
        <v>18</v>
      </c>
      <c r="F9" s="89">
        <f t="shared" si="0"/>
        <v>28.571428571428584</v>
      </c>
      <c r="G9" s="90"/>
      <c r="H9" s="90"/>
      <c r="I9" s="90"/>
    </row>
    <row r="10" spans="1:12" x14ac:dyDescent="0.25">
      <c r="A10" s="91" t="s">
        <v>44</v>
      </c>
      <c r="B10" s="92">
        <v>0</v>
      </c>
      <c r="C10" s="92">
        <v>0</v>
      </c>
      <c r="D10" s="92">
        <v>0</v>
      </c>
      <c r="E10" s="92">
        <v>0</v>
      </c>
      <c r="F10" s="93" t="e">
        <f t="shared" si="0"/>
        <v>#DIV/0!</v>
      </c>
      <c r="G10" s="90"/>
      <c r="H10" s="90"/>
      <c r="I10" s="90"/>
    </row>
    <row r="11" spans="1:12" x14ac:dyDescent="0.25">
      <c r="A11" s="87" t="s">
        <v>45</v>
      </c>
      <c r="B11" s="88">
        <v>0</v>
      </c>
      <c r="C11" s="88">
        <v>0</v>
      </c>
      <c r="D11" s="88">
        <v>1</v>
      </c>
      <c r="E11" s="88">
        <v>2</v>
      </c>
      <c r="F11" s="94">
        <f t="shared" si="0"/>
        <v>100</v>
      </c>
      <c r="G11" s="90"/>
      <c r="H11" s="90"/>
      <c r="I11" s="90"/>
    </row>
    <row r="12" spans="1:12" x14ac:dyDescent="0.25">
      <c r="A12" s="91" t="s">
        <v>46</v>
      </c>
      <c r="B12" s="92">
        <v>37</v>
      </c>
      <c r="C12" s="92">
        <v>43</v>
      </c>
      <c r="D12" s="92">
        <v>80</v>
      </c>
      <c r="E12" s="92">
        <v>105</v>
      </c>
      <c r="F12" s="93">
        <f t="shared" si="0"/>
        <v>31.25</v>
      </c>
      <c r="G12" s="90"/>
      <c r="H12" s="90"/>
      <c r="I12" s="90"/>
    </row>
    <row r="13" spans="1:12" x14ac:dyDescent="0.25">
      <c r="A13" s="87" t="s">
        <v>47</v>
      </c>
      <c r="B13" s="88">
        <v>121</v>
      </c>
      <c r="C13" s="88">
        <v>130</v>
      </c>
      <c r="D13" s="88">
        <v>204</v>
      </c>
      <c r="E13" s="88">
        <v>215</v>
      </c>
      <c r="F13" s="89">
        <f t="shared" si="0"/>
        <v>5.3921568627450966</v>
      </c>
      <c r="G13" s="90"/>
      <c r="H13" s="90"/>
      <c r="I13" s="90"/>
    </row>
    <row r="14" spans="1:12" x14ac:dyDescent="0.25">
      <c r="A14" s="91" t="s">
        <v>48</v>
      </c>
      <c r="B14" s="92">
        <v>117</v>
      </c>
      <c r="C14" s="92">
        <v>127</v>
      </c>
      <c r="D14" s="92">
        <v>232</v>
      </c>
      <c r="E14" s="92">
        <v>253</v>
      </c>
      <c r="F14" s="93">
        <f t="shared" si="0"/>
        <v>9.051724137931032</v>
      </c>
      <c r="G14" s="90"/>
      <c r="H14" s="90"/>
      <c r="I14" s="90"/>
    </row>
    <row r="15" spans="1:12" x14ac:dyDescent="0.25">
      <c r="A15" s="87" t="s">
        <v>49</v>
      </c>
      <c r="B15" s="88">
        <v>4</v>
      </c>
      <c r="C15" s="88">
        <v>12</v>
      </c>
      <c r="D15" s="88">
        <v>8</v>
      </c>
      <c r="E15" s="88">
        <v>16</v>
      </c>
      <c r="F15" s="89">
        <f t="shared" si="0"/>
        <v>100</v>
      </c>
      <c r="G15" s="90"/>
      <c r="H15" s="90"/>
      <c r="I15" s="90"/>
    </row>
    <row r="16" spans="1:12" x14ac:dyDescent="0.25">
      <c r="A16" s="91" t="s">
        <v>50</v>
      </c>
      <c r="B16" s="92">
        <v>9</v>
      </c>
      <c r="C16" s="92">
        <v>8</v>
      </c>
      <c r="D16" s="92">
        <v>15</v>
      </c>
      <c r="E16" s="92">
        <v>15</v>
      </c>
      <c r="F16" s="93">
        <f t="shared" si="0"/>
        <v>0</v>
      </c>
      <c r="G16" s="90"/>
      <c r="H16" s="90"/>
      <c r="I16" s="90"/>
    </row>
    <row r="17" spans="1:9" x14ac:dyDescent="0.25">
      <c r="A17" s="87" t="s">
        <v>51</v>
      </c>
      <c r="B17" s="88">
        <v>0</v>
      </c>
      <c r="C17" s="88">
        <v>0</v>
      </c>
      <c r="D17" s="88">
        <v>0</v>
      </c>
      <c r="E17" s="88">
        <v>0</v>
      </c>
      <c r="F17" s="89" t="e">
        <f t="shared" si="0"/>
        <v>#DIV/0!</v>
      </c>
      <c r="G17" s="90"/>
      <c r="H17" s="90"/>
      <c r="I17" s="90"/>
    </row>
    <row r="18" spans="1:9" x14ac:dyDescent="0.25">
      <c r="A18" s="91" t="s">
        <v>52</v>
      </c>
      <c r="B18" s="92">
        <v>3</v>
      </c>
      <c r="C18" s="92">
        <v>2</v>
      </c>
      <c r="D18" s="92">
        <v>5</v>
      </c>
      <c r="E18" s="92">
        <v>3</v>
      </c>
      <c r="F18" s="93">
        <f t="shared" si="0"/>
        <v>-40</v>
      </c>
      <c r="G18" s="90"/>
      <c r="H18" s="90"/>
      <c r="I18" s="90"/>
    </row>
    <row r="19" spans="1:9" x14ac:dyDescent="0.25">
      <c r="A19" s="87" t="s">
        <v>53</v>
      </c>
      <c r="B19" s="88">
        <v>1</v>
      </c>
      <c r="C19" s="88">
        <v>0</v>
      </c>
      <c r="D19" s="88">
        <v>2</v>
      </c>
      <c r="E19" s="88">
        <v>0</v>
      </c>
      <c r="F19" s="89">
        <f t="shared" si="0"/>
        <v>-100</v>
      </c>
      <c r="G19" s="90"/>
      <c r="H19" s="90"/>
      <c r="I19" s="90"/>
    </row>
    <row r="20" spans="1:9" x14ac:dyDescent="0.25">
      <c r="A20" s="91" t="s">
        <v>54</v>
      </c>
      <c r="B20" s="92">
        <v>1</v>
      </c>
      <c r="C20" s="92">
        <v>2</v>
      </c>
      <c r="D20" s="92">
        <v>1</v>
      </c>
      <c r="E20" s="92">
        <v>3</v>
      </c>
      <c r="F20" s="93">
        <f t="shared" si="0"/>
        <v>200</v>
      </c>
      <c r="G20" s="90"/>
      <c r="H20" s="90"/>
      <c r="I20" s="90"/>
    </row>
    <row r="21" spans="1:9" x14ac:dyDescent="0.25">
      <c r="A21" s="87" t="s">
        <v>55</v>
      </c>
      <c r="B21" s="88">
        <v>2</v>
      </c>
      <c r="C21" s="88">
        <v>0</v>
      </c>
      <c r="D21" s="88">
        <v>2</v>
      </c>
      <c r="E21" s="88">
        <v>1</v>
      </c>
      <c r="F21" s="94">
        <f t="shared" si="0"/>
        <v>-50</v>
      </c>
      <c r="G21" s="90"/>
      <c r="H21" s="90"/>
      <c r="I21" s="90"/>
    </row>
    <row r="22" spans="1:9" x14ac:dyDescent="0.25">
      <c r="A22" s="91" t="s">
        <v>56</v>
      </c>
      <c r="B22" s="92">
        <v>38</v>
      </c>
      <c r="C22" s="92">
        <v>20</v>
      </c>
      <c r="D22" s="92">
        <v>199</v>
      </c>
      <c r="E22" s="92">
        <v>170</v>
      </c>
      <c r="F22" s="93">
        <f t="shared" si="0"/>
        <v>-14.572864321608037</v>
      </c>
      <c r="G22" s="90"/>
      <c r="H22" s="90"/>
      <c r="I22" s="90"/>
    </row>
    <row r="23" spans="1:9" x14ac:dyDescent="0.25">
      <c r="A23" s="87" t="s">
        <v>57</v>
      </c>
      <c r="B23" s="88">
        <v>30</v>
      </c>
      <c r="C23" s="88">
        <v>28</v>
      </c>
      <c r="D23" s="88">
        <v>80</v>
      </c>
      <c r="E23" s="88">
        <v>94</v>
      </c>
      <c r="F23" s="89">
        <f t="shared" si="0"/>
        <v>17.5</v>
      </c>
      <c r="G23" s="90"/>
      <c r="H23" s="90"/>
      <c r="I23" s="90"/>
    </row>
    <row r="24" spans="1:9" x14ac:dyDescent="0.25">
      <c r="A24" s="91" t="s">
        <v>58</v>
      </c>
      <c r="B24" s="92">
        <v>0</v>
      </c>
      <c r="C24" s="92">
        <v>0</v>
      </c>
      <c r="D24" s="92">
        <v>0</v>
      </c>
      <c r="E24" s="92">
        <v>1</v>
      </c>
      <c r="F24" s="95" t="e">
        <f t="shared" si="0"/>
        <v>#DIV/0!</v>
      </c>
      <c r="G24" s="90"/>
      <c r="H24" s="90"/>
      <c r="I24" s="90"/>
    </row>
    <row r="25" spans="1:9" x14ac:dyDescent="0.25">
      <c r="A25" s="87" t="s">
        <v>59</v>
      </c>
      <c r="B25" s="88">
        <v>1</v>
      </c>
      <c r="C25" s="88">
        <v>1</v>
      </c>
      <c r="D25" s="88">
        <v>1</v>
      </c>
      <c r="E25" s="88">
        <v>1</v>
      </c>
      <c r="F25" s="89">
        <f t="shared" si="0"/>
        <v>0</v>
      </c>
      <c r="G25" s="90"/>
      <c r="H25" s="90"/>
      <c r="I25" s="90"/>
    </row>
    <row r="26" spans="1:9" x14ac:dyDescent="0.25">
      <c r="A26" s="91" t="s">
        <v>60</v>
      </c>
      <c r="B26" s="92">
        <v>6</v>
      </c>
      <c r="C26" s="92">
        <v>5</v>
      </c>
      <c r="D26" s="92">
        <v>12</v>
      </c>
      <c r="E26" s="92">
        <v>14</v>
      </c>
      <c r="F26" s="93">
        <f t="shared" si="0"/>
        <v>16.666666666666671</v>
      </c>
      <c r="G26" s="90"/>
      <c r="H26" s="90"/>
      <c r="I26" s="90"/>
    </row>
    <row r="27" spans="1:9" x14ac:dyDescent="0.25">
      <c r="A27" s="87" t="s">
        <v>61</v>
      </c>
      <c r="B27" s="88">
        <v>0</v>
      </c>
      <c r="C27" s="88">
        <v>0</v>
      </c>
      <c r="D27" s="88">
        <v>0</v>
      </c>
      <c r="E27" s="88">
        <v>0</v>
      </c>
      <c r="F27" s="94" t="e">
        <f t="shared" si="0"/>
        <v>#DIV/0!</v>
      </c>
      <c r="G27" s="90"/>
      <c r="H27" s="90"/>
      <c r="I27" s="90"/>
    </row>
    <row r="28" spans="1:9" x14ac:dyDescent="0.25">
      <c r="A28" s="91" t="s">
        <v>62</v>
      </c>
      <c r="B28" s="92">
        <v>14</v>
      </c>
      <c r="C28" s="92">
        <v>12</v>
      </c>
      <c r="D28" s="92">
        <v>165</v>
      </c>
      <c r="E28" s="92">
        <v>146</v>
      </c>
      <c r="F28" s="93">
        <f t="shared" si="0"/>
        <v>-11.515151515151516</v>
      </c>
      <c r="G28" s="90"/>
      <c r="H28" s="90"/>
      <c r="I28" s="90"/>
    </row>
    <row r="29" spans="1:9" x14ac:dyDescent="0.25">
      <c r="A29" s="87" t="s">
        <v>63</v>
      </c>
      <c r="B29" s="88">
        <v>4</v>
      </c>
      <c r="C29" s="88">
        <v>4</v>
      </c>
      <c r="D29" s="88">
        <v>5</v>
      </c>
      <c r="E29" s="88">
        <v>4</v>
      </c>
      <c r="F29" s="89">
        <f t="shared" si="0"/>
        <v>-20</v>
      </c>
      <c r="G29" s="90"/>
      <c r="H29" s="90"/>
      <c r="I29" s="90"/>
    </row>
    <row r="30" spans="1:9" x14ac:dyDescent="0.25">
      <c r="A30" s="91" t="s">
        <v>64</v>
      </c>
      <c r="B30" s="92">
        <v>11</v>
      </c>
      <c r="C30" s="92">
        <v>10</v>
      </c>
      <c r="D30" s="92">
        <v>24</v>
      </c>
      <c r="E30" s="92">
        <v>33</v>
      </c>
      <c r="F30" s="93">
        <f t="shared" si="0"/>
        <v>37.5</v>
      </c>
      <c r="G30" s="90"/>
      <c r="H30" s="90"/>
      <c r="I30" s="90"/>
    </row>
    <row r="31" spans="1:9" x14ac:dyDescent="0.25">
      <c r="A31" s="87" t="s">
        <v>65</v>
      </c>
      <c r="B31" s="88">
        <v>3</v>
      </c>
      <c r="C31" s="88">
        <v>4</v>
      </c>
      <c r="D31" s="88">
        <v>4</v>
      </c>
      <c r="E31" s="88">
        <v>4</v>
      </c>
      <c r="F31" s="89">
        <f t="shared" si="0"/>
        <v>0</v>
      </c>
      <c r="G31" s="90"/>
      <c r="H31" s="90"/>
      <c r="I31" s="90"/>
    </row>
    <row r="32" spans="1:9" x14ac:dyDescent="0.25">
      <c r="A32" s="91" t="s">
        <v>66</v>
      </c>
      <c r="B32" s="92">
        <v>26</v>
      </c>
      <c r="C32" s="92">
        <v>33</v>
      </c>
      <c r="D32" s="92">
        <v>53</v>
      </c>
      <c r="E32" s="92">
        <v>53</v>
      </c>
      <c r="F32" s="93">
        <f t="shared" si="0"/>
        <v>0</v>
      </c>
      <c r="G32" s="90"/>
      <c r="H32" s="90"/>
      <c r="I32" s="90"/>
    </row>
    <row r="33" spans="1:9" x14ac:dyDescent="0.25">
      <c r="A33" s="87" t="s">
        <v>67</v>
      </c>
      <c r="B33" s="88">
        <v>15</v>
      </c>
      <c r="C33" s="88">
        <v>23</v>
      </c>
      <c r="D33" s="88">
        <v>29</v>
      </c>
      <c r="E33" s="88">
        <v>37</v>
      </c>
      <c r="F33" s="89">
        <f t="shared" si="0"/>
        <v>27.58620689655173</v>
      </c>
      <c r="G33" s="90"/>
      <c r="H33" s="90"/>
      <c r="I33" s="90"/>
    </row>
    <row r="34" spans="1:9" x14ac:dyDescent="0.25">
      <c r="A34" s="91" t="s">
        <v>68</v>
      </c>
      <c r="B34" s="92">
        <v>5</v>
      </c>
      <c r="C34" s="92">
        <v>4</v>
      </c>
      <c r="D34" s="92">
        <v>5</v>
      </c>
      <c r="E34" s="92">
        <v>4</v>
      </c>
      <c r="F34" s="93">
        <f t="shared" si="0"/>
        <v>-20</v>
      </c>
      <c r="G34" s="90"/>
      <c r="H34" s="90"/>
      <c r="I34" s="90"/>
    </row>
    <row r="35" spans="1:9" x14ac:dyDescent="0.25">
      <c r="A35" s="96" t="s">
        <v>69</v>
      </c>
      <c r="B35" s="97">
        <f>SUM(B7:B34)</f>
        <v>478</v>
      </c>
      <c r="C35" s="97">
        <f t="shared" ref="C35:E35" si="1">SUM(C7:C34)</f>
        <v>501</v>
      </c>
      <c r="D35" s="97">
        <f t="shared" si="1"/>
        <v>1175</v>
      </c>
      <c r="E35" s="97">
        <f t="shared" si="1"/>
        <v>1246</v>
      </c>
      <c r="F35" s="98">
        <f t="shared" si="0"/>
        <v>6.0425531914893611</v>
      </c>
      <c r="G35" s="90"/>
      <c r="H35" s="90"/>
      <c r="I35" s="90"/>
    </row>
    <row r="37" spans="1:9" x14ac:dyDescent="0.25">
      <c r="A37" s="99"/>
      <c r="B37" s="99">
        <f>E6</f>
        <v>2008</v>
      </c>
      <c r="C37" s="99">
        <f>D6</f>
        <v>2007</v>
      </c>
      <c r="D37" s="99"/>
      <c r="E37" s="99"/>
      <c r="F37" s="99">
        <f>B37</f>
        <v>2008</v>
      </c>
      <c r="G37" s="99">
        <f>C37</f>
        <v>2007</v>
      </c>
    </row>
    <row r="38" spans="1:9" x14ac:dyDescent="0.25">
      <c r="A38" s="99" t="str">
        <f>A7</f>
        <v>A CORUÑA</v>
      </c>
      <c r="B38" s="100">
        <f>E7</f>
        <v>22</v>
      </c>
      <c r="C38" s="100">
        <f>D7</f>
        <v>20</v>
      </c>
      <c r="D38" s="100">
        <f>_xlfn.RANK.EQ(B38,$B$38:$B$65)+COUNTIF($B$38:$B$65,B38)-1</f>
        <v>11</v>
      </c>
      <c r="E38" s="99" t="str">
        <f t="shared" ref="E38:E65" si="2">INDEX($A$38:$B$65,MATCH(ROW()-37,$D$38:$D$65,0),1)</f>
        <v>BARCELONA</v>
      </c>
      <c r="F38" s="99">
        <f>LOOKUP(E38,$A$38:$A$65,$B$38:$B$65)</f>
        <v>253</v>
      </c>
      <c r="G38" s="99">
        <f>LOOKUP(E38,$A$38:$A$65,$C$38:$C$65)</f>
        <v>232</v>
      </c>
    </row>
    <row r="39" spans="1:9" x14ac:dyDescent="0.25">
      <c r="A39" s="99" t="str">
        <f t="shared" ref="A39:A65" si="3">A8</f>
        <v>ALICANTE</v>
      </c>
      <c r="B39" s="100">
        <f t="shared" ref="B39:B65" si="4">E8</f>
        <v>32</v>
      </c>
      <c r="C39" s="100">
        <f t="shared" ref="C39:C65" si="5">D8</f>
        <v>14</v>
      </c>
      <c r="D39" s="100">
        <f t="shared" ref="D39:D65" si="6">_xlfn.RANK.EQ(B39,$B$38:$B$65)+COUNTIF($B$38:$B$65,B39)-1</f>
        <v>10</v>
      </c>
      <c r="E39" s="99" t="str">
        <f t="shared" si="2"/>
        <v>BALEARES</v>
      </c>
      <c r="F39" s="99">
        <f t="shared" ref="F39:F54" si="7">LOOKUP(E39,$A$38:$A$65,$B$38:$B$65)</f>
        <v>215</v>
      </c>
      <c r="G39" s="99">
        <f t="shared" ref="G39:G65" si="8">LOOKUP(E39,$A$38:$A$65,$C$38:$C$65)</f>
        <v>204</v>
      </c>
    </row>
    <row r="40" spans="1:9" x14ac:dyDescent="0.25">
      <c r="A40" s="99" t="str">
        <f t="shared" si="3"/>
        <v>ALMERIA</v>
      </c>
      <c r="B40" s="100">
        <f t="shared" si="4"/>
        <v>18</v>
      </c>
      <c r="C40" s="100">
        <f t="shared" si="5"/>
        <v>14</v>
      </c>
      <c r="D40" s="100">
        <f t="shared" si="6"/>
        <v>12</v>
      </c>
      <c r="E40" s="99" t="str">
        <f t="shared" si="2"/>
        <v>LAS PALMAS</v>
      </c>
      <c r="F40" s="99">
        <f t="shared" si="7"/>
        <v>170</v>
      </c>
      <c r="G40" s="99">
        <f t="shared" si="8"/>
        <v>199</v>
      </c>
    </row>
    <row r="41" spans="1:9" x14ac:dyDescent="0.25">
      <c r="A41" s="99" t="str">
        <f t="shared" si="3"/>
        <v>AVILES</v>
      </c>
      <c r="B41" s="100">
        <f t="shared" si="4"/>
        <v>0</v>
      </c>
      <c r="C41" s="100">
        <f t="shared" si="5"/>
        <v>0</v>
      </c>
      <c r="D41" s="100">
        <f t="shared" si="6"/>
        <v>28</v>
      </c>
      <c r="E41" s="99" t="str">
        <f t="shared" si="2"/>
        <v>SANTA CRUZ DE TENERIFE</v>
      </c>
      <c r="F41" s="99">
        <f t="shared" si="7"/>
        <v>146</v>
      </c>
      <c r="G41" s="99">
        <f t="shared" si="8"/>
        <v>165</v>
      </c>
    </row>
    <row r="42" spans="1:9" x14ac:dyDescent="0.25">
      <c r="A42" s="99" t="str">
        <f t="shared" si="3"/>
        <v>BAHIA DE ALGECIRAS</v>
      </c>
      <c r="B42" s="100">
        <f t="shared" si="4"/>
        <v>2</v>
      </c>
      <c r="C42" s="100">
        <f t="shared" si="5"/>
        <v>1</v>
      </c>
      <c r="D42" s="100">
        <f t="shared" si="6"/>
        <v>21</v>
      </c>
      <c r="E42" s="99" t="str">
        <f t="shared" si="2"/>
        <v>BAHIA DE CADIZ</v>
      </c>
      <c r="F42" s="99">
        <f t="shared" si="7"/>
        <v>105</v>
      </c>
      <c r="G42" s="99">
        <f t="shared" si="8"/>
        <v>80</v>
      </c>
    </row>
    <row r="43" spans="1:9" x14ac:dyDescent="0.25">
      <c r="A43" s="99" t="str">
        <f t="shared" si="3"/>
        <v>BAHIA DE CADIZ</v>
      </c>
      <c r="B43" s="100">
        <f t="shared" si="4"/>
        <v>105</v>
      </c>
      <c r="C43" s="100">
        <f t="shared" si="5"/>
        <v>80</v>
      </c>
      <c r="D43" s="100">
        <f t="shared" si="6"/>
        <v>5</v>
      </c>
      <c r="E43" s="99" t="str">
        <f t="shared" si="2"/>
        <v>MALAGA</v>
      </c>
      <c r="F43" s="99">
        <f t="shared" si="7"/>
        <v>94</v>
      </c>
      <c r="G43" s="99">
        <f t="shared" si="8"/>
        <v>80</v>
      </c>
    </row>
    <row r="44" spans="1:9" x14ac:dyDescent="0.25">
      <c r="A44" s="99" t="str">
        <f t="shared" si="3"/>
        <v>BALEARES</v>
      </c>
      <c r="B44" s="100">
        <f t="shared" si="4"/>
        <v>215</v>
      </c>
      <c r="C44" s="100">
        <f t="shared" si="5"/>
        <v>204</v>
      </c>
      <c r="D44" s="100">
        <f t="shared" si="6"/>
        <v>2</v>
      </c>
      <c r="E44" s="99" t="str">
        <f t="shared" si="2"/>
        <v>VALENCIA</v>
      </c>
      <c r="F44" s="99">
        <f t="shared" si="7"/>
        <v>53</v>
      </c>
      <c r="G44" s="99">
        <f t="shared" si="8"/>
        <v>53</v>
      </c>
    </row>
    <row r="45" spans="1:9" x14ac:dyDescent="0.25">
      <c r="A45" s="99" t="str">
        <f t="shared" si="3"/>
        <v>BARCELONA</v>
      </c>
      <c r="B45" s="100">
        <f t="shared" si="4"/>
        <v>253</v>
      </c>
      <c r="C45" s="100">
        <f t="shared" si="5"/>
        <v>232</v>
      </c>
      <c r="D45" s="100">
        <f t="shared" si="6"/>
        <v>1</v>
      </c>
      <c r="E45" s="99" t="str">
        <f t="shared" si="2"/>
        <v>VIGO</v>
      </c>
      <c r="F45" s="99">
        <f t="shared" si="7"/>
        <v>37</v>
      </c>
      <c r="G45" s="99">
        <f t="shared" si="8"/>
        <v>29</v>
      </c>
    </row>
    <row r="46" spans="1:9" x14ac:dyDescent="0.25">
      <c r="A46" s="99" t="str">
        <f t="shared" si="3"/>
        <v>BILBAO</v>
      </c>
      <c r="B46" s="100">
        <f t="shared" si="4"/>
        <v>16</v>
      </c>
      <c r="C46" s="100">
        <f t="shared" si="5"/>
        <v>8</v>
      </c>
      <c r="D46" s="100">
        <f t="shared" si="6"/>
        <v>13</v>
      </c>
      <c r="E46" s="99" t="str">
        <f t="shared" si="2"/>
        <v>SEVILLA</v>
      </c>
      <c r="F46" s="99">
        <f t="shared" si="7"/>
        <v>33</v>
      </c>
      <c r="G46" s="99">
        <f t="shared" si="8"/>
        <v>24</v>
      </c>
    </row>
    <row r="47" spans="1:9" x14ac:dyDescent="0.25">
      <c r="A47" s="99" t="str">
        <f t="shared" si="3"/>
        <v>CARTAGENA</v>
      </c>
      <c r="B47" s="100">
        <f t="shared" si="4"/>
        <v>15</v>
      </c>
      <c r="C47" s="100">
        <f t="shared" si="5"/>
        <v>15</v>
      </c>
      <c r="D47" s="100">
        <f t="shared" si="6"/>
        <v>14</v>
      </c>
      <c r="E47" s="99" t="str">
        <f t="shared" si="2"/>
        <v>ALICANTE</v>
      </c>
      <c r="F47" s="99">
        <f t="shared" si="7"/>
        <v>32</v>
      </c>
      <c r="G47" s="99">
        <f t="shared" si="8"/>
        <v>14</v>
      </c>
    </row>
    <row r="48" spans="1:9" x14ac:dyDescent="0.25">
      <c r="A48" s="99" t="str">
        <f t="shared" si="3"/>
        <v>CASTELLON</v>
      </c>
      <c r="B48" s="100">
        <f t="shared" si="4"/>
        <v>0</v>
      </c>
      <c r="C48" s="100">
        <f t="shared" si="5"/>
        <v>0</v>
      </c>
      <c r="D48" s="100">
        <f t="shared" si="6"/>
        <v>28</v>
      </c>
      <c r="E48" s="99" t="str">
        <f t="shared" si="2"/>
        <v>A CORUÑA</v>
      </c>
      <c r="F48" s="99">
        <f t="shared" si="7"/>
        <v>22</v>
      </c>
      <c r="G48" s="99">
        <f t="shared" si="8"/>
        <v>20</v>
      </c>
    </row>
    <row r="49" spans="1:7" x14ac:dyDescent="0.25">
      <c r="A49" s="99" t="str">
        <f t="shared" si="3"/>
        <v>CEUTA</v>
      </c>
      <c r="B49" s="100">
        <f t="shared" si="4"/>
        <v>3</v>
      </c>
      <c r="C49" s="100">
        <f t="shared" si="5"/>
        <v>5</v>
      </c>
      <c r="D49" s="100">
        <f t="shared" si="6"/>
        <v>20</v>
      </c>
      <c r="E49" s="99" t="str">
        <f t="shared" si="2"/>
        <v>ALMERIA</v>
      </c>
      <c r="F49" s="99">
        <f t="shared" si="7"/>
        <v>18</v>
      </c>
      <c r="G49" s="99">
        <f t="shared" si="8"/>
        <v>14</v>
      </c>
    </row>
    <row r="50" spans="1:7" x14ac:dyDescent="0.25">
      <c r="A50" s="99" t="str">
        <f t="shared" si="3"/>
        <v>FERROL-SAN CIBRAO</v>
      </c>
      <c r="B50" s="100">
        <f t="shared" si="4"/>
        <v>0</v>
      </c>
      <c r="C50" s="100">
        <f t="shared" si="5"/>
        <v>2</v>
      </c>
      <c r="D50" s="100">
        <f t="shared" si="6"/>
        <v>28</v>
      </c>
      <c r="E50" s="99" t="str">
        <f t="shared" si="2"/>
        <v>BILBAO</v>
      </c>
      <c r="F50" s="99">
        <f t="shared" si="7"/>
        <v>16</v>
      </c>
      <c r="G50" s="99">
        <f t="shared" si="8"/>
        <v>8</v>
      </c>
    </row>
    <row r="51" spans="1:7" x14ac:dyDescent="0.25">
      <c r="A51" s="99" t="str">
        <f t="shared" si="3"/>
        <v>GIJON</v>
      </c>
      <c r="B51" s="100">
        <f t="shared" si="4"/>
        <v>3</v>
      </c>
      <c r="C51" s="100">
        <f t="shared" si="5"/>
        <v>1</v>
      </c>
      <c r="D51" s="100">
        <f t="shared" si="6"/>
        <v>20</v>
      </c>
      <c r="E51" s="99" t="str">
        <f t="shared" si="2"/>
        <v>CARTAGENA</v>
      </c>
      <c r="F51" s="99">
        <f t="shared" si="7"/>
        <v>15</v>
      </c>
      <c r="G51" s="99">
        <f t="shared" si="8"/>
        <v>15</v>
      </c>
    </row>
    <row r="52" spans="1:7" x14ac:dyDescent="0.25">
      <c r="A52" s="99" t="str">
        <f t="shared" si="3"/>
        <v>HUELVA</v>
      </c>
      <c r="B52" s="100">
        <f t="shared" si="4"/>
        <v>1</v>
      </c>
      <c r="C52" s="100">
        <f t="shared" si="5"/>
        <v>2</v>
      </c>
      <c r="D52" s="100">
        <f t="shared" si="6"/>
        <v>24</v>
      </c>
      <c r="E52" s="99" t="str">
        <f t="shared" si="2"/>
        <v>MOTRIL</v>
      </c>
      <c r="F52" s="99">
        <f t="shared" si="7"/>
        <v>14</v>
      </c>
      <c r="G52" s="99">
        <f t="shared" si="8"/>
        <v>12</v>
      </c>
    </row>
    <row r="53" spans="1:7" x14ac:dyDescent="0.25">
      <c r="A53" s="99" t="str">
        <f t="shared" si="3"/>
        <v>LAS PALMAS</v>
      </c>
      <c r="B53" s="100">
        <f t="shared" si="4"/>
        <v>170</v>
      </c>
      <c r="C53" s="100">
        <f t="shared" si="5"/>
        <v>199</v>
      </c>
      <c r="D53" s="100">
        <f t="shared" si="6"/>
        <v>3</v>
      </c>
      <c r="E53" s="99" t="e">
        <f t="shared" si="2"/>
        <v>#N/A</v>
      </c>
      <c r="F53" s="99" t="e">
        <f t="shared" si="7"/>
        <v>#N/A</v>
      </c>
      <c r="G53" s="99" t="e">
        <f t="shared" si="8"/>
        <v>#N/A</v>
      </c>
    </row>
    <row r="54" spans="1:7" x14ac:dyDescent="0.25">
      <c r="A54" s="99" t="str">
        <f t="shared" si="3"/>
        <v>MALAGA</v>
      </c>
      <c r="B54" s="100">
        <f t="shared" si="4"/>
        <v>94</v>
      </c>
      <c r="C54" s="100">
        <f t="shared" si="5"/>
        <v>80</v>
      </c>
      <c r="D54" s="100">
        <f t="shared" si="6"/>
        <v>6</v>
      </c>
      <c r="E54" s="99" t="e">
        <f t="shared" si="2"/>
        <v>#N/A</v>
      </c>
      <c r="F54" s="99" t="e">
        <f t="shared" si="7"/>
        <v>#N/A</v>
      </c>
      <c r="G54" s="99" t="e">
        <f t="shared" si="8"/>
        <v>#N/A</v>
      </c>
    </row>
    <row r="55" spans="1:7" x14ac:dyDescent="0.25">
      <c r="A55" s="99" t="str">
        <f t="shared" si="3"/>
        <v>MARIN Y RIA DE PONTEVEDRA</v>
      </c>
      <c r="B55" s="100">
        <f t="shared" si="4"/>
        <v>1</v>
      </c>
      <c r="C55" s="100">
        <f t="shared" si="5"/>
        <v>0</v>
      </c>
      <c r="D55" s="100">
        <f t="shared" si="6"/>
        <v>24</v>
      </c>
      <c r="E55" s="99" t="str">
        <f t="shared" si="2"/>
        <v>SANTANDER</v>
      </c>
      <c r="F55" s="99">
        <f t="shared" ref="F55:F65" si="9">LOOKUP(E55,$A$38:$A$65,$B$38:$B$65)</f>
        <v>4</v>
      </c>
      <c r="G55" s="99">
        <f t="shared" si="8"/>
        <v>5</v>
      </c>
    </row>
    <row r="56" spans="1:7" x14ac:dyDescent="0.25">
      <c r="A56" s="99" t="str">
        <f t="shared" si="3"/>
        <v>MELILLA</v>
      </c>
      <c r="B56" s="100">
        <f t="shared" si="4"/>
        <v>1</v>
      </c>
      <c r="C56" s="100">
        <f t="shared" si="5"/>
        <v>1</v>
      </c>
      <c r="D56" s="100">
        <f t="shared" si="6"/>
        <v>24</v>
      </c>
      <c r="E56" s="99" t="e">
        <f t="shared" si="2"/>
        <v>#N/A</v>
      </c>
      <c r="F56" s="99" t="e">
        <f t="shared" si="9"/>
        <v>#N/A</v>
      </c>
      <c r="G56" s="99" t="e">
        <f t="shared" si="8"/>
        <v>#N/A</v>
      </c>
    </row>
    <row r="57" spans="1:7" x14ac:dyDescent="0.25">
      <c r="A57" s="99" t="str">
        <f t="shared" si="3"/>
        <v>MOTRIL</v>
      </c>
      <c r="B57" s="100">
        <f t="shared" si="4"/>
        <v>14</v>
      </c>
      <c r="C57" s="100">
        <f t="shared" si="5"/>
        <v>12</v>
      </c>
      <c r="D57" s="100">
        <f t="shared" si="6"/>
        <v>15</v>
      </c>
      <c r="E57" s="99" t="str">
        <f t="shared" si="2"/>
        <v>CEUTA</v>
      </c>
      <c r="F57" s="99">
        <f t="shared" si="9"/>
        <v>3</v>
      </c>
      <c r="G57" s="99">
        <f t="shared" si="8"/>
        <v>5</v>
      </c>
    </row>
    <row r="58" spans="1:7" x14ac:dyDescent="0.25">
      <c r="A58" s="99" t="str">
        <f t="shared" si="3"/>
        <v>PASAIA</v>
      </c>
      <c r="B58" s="100">
        <f t="shared" si="4"/>
        <v>0</v>
      </c>
      <c r="C58" s="100">
        <f t="shared" si="5"/>
        <v>0</v>
      </c>
      <c r="D58" s="100">
        <f t="shared" si="6"/>
        <v>28</v>
      </c>
      <c r="E58" s="99" t="str">
        <f t="shared" si="2"/>
        <v>BAHIA DE ALGECIRAS</v>
      </c>
      <c r="F58" s="99">
        <f t="shared" si="9"/>
        <v>2</v>
      </c>
      <c r="G58" s="99">
        <f t="shared" si="8"/>
        <v>1</v>
      </c>
    </row>
    <row r="59" spans="1:7" x14ac:dyDescent="0.25">
      <c r="A59" s="99" t="str">
        <f t="shared" si="3"/>
        <v>SANTA CRUZ DE TENERIFE</v>
      </c>
      <c r="B59" s="100">
        <f t="shared" si="4"/>
        <v>146</v>
      </c>
      <c r="C59" s="100">
        <f t="shared" si="5"/>
        <v>165</v>
      </c>
      <c r="D59" s="100">
        <f t="shared" si="6"/>
        <v>4</v>
      </c>
      <c r="E59" s="99" t="e">
        <f t="shared" si="2"/>
        <v>#N/A</v>
      </c>
      <c r="F59" s="99" t="e">
        <f t="shared" si="9"/>
        <v>#N/A</v>
      </c>
      <c r="G59" s="99" t="e">
        <f t="shared" si="8"/>
        <v>#N/A</v>
      </c>
    </row>
    <row r="60" spans="1:7" x14ac:dyDescent="0.25">
      <c r="A60" s="99" t="str">
        <f t="shared" si="3"/>
        <v>SANTANDER</v>
      </c>
      <c r="B60" s="100">
        <f t="shared" si="4"/>
        <v>4</v>
      </c>
      <c r="C60" s="100">
        <f t="shared" si="5"/>
        <v>5</v>
      </c>
      <c r="D60" s="100">
        <f t="shared" si="6"/>
        <v>18</v>
      </c>
      <c r="E60" s="99" t="e">
        <f t="shared" si="2"/>
        <v>#N/A</v>
      </c>
      <c r="F60" s="99" t="e">
        <f t="shared" si="9"/>
        <v>#N/A</v>
      </c>
      <c r="G60" s="99" t="e">
        <f t="shared" si="8"/>
        <v>#N/A</v>
      </c>
    </row>
    <row r="61" spans="1:7" x14ac:dyDescent="0.25">
      <c r="A61" s="99" t="str">
        <f t="shared" si="3"/>
        <v>SEVILLA</v>
      </c>
      <c r="B61" s="100">
        <f t="shared" si="4"/>
        <v>33</v>
      </c>
      <c r="C61" s="100">
        <f t="shared" si="5"/>
        <v>24</v>
      </c>
      <c r="D61" s="100">
        <f t="shared" si="6"/>
        <v>9</v>
      </c>
      <c r="E61" s="99" t="str">
        <f t="shared" si="2"/>
        <v>HUELVA</v>
      </c>
      <c r="F61" s="99">
        <f t="shared" si="9"/>
        <v>1</v>
      </c>
      <c r="G61" s="99">
        <f t="shared" si="8"/>
        <v>2</v>
      </c>
    </row>
    <row r="62" spans="1:7" x14ac:dyDescent="0.25">
      <c r="A62" s="99" t="str">
        <f t="shared" si="3"/>
        <v>TARRAGONA</v>
      </c>
      <c r="B62" s="100">
        <f t="shared" si="4"/>
        <v>4</v>
      </c>
      <c r="C62" s="100">
        <f t="shared" si="5"/>
        <v>4</v>
      </c>
      <c r="D62" s="100">
        <f t="shared" si="6"/>
        <v>18</v>
      </c>
      <c r="E62" s="99" t="e">
        <f t="shared" si="2"/>
        <v>#N/A</v>
      </c>
      <c r="F62" s="99" t="e">
        <f t="shared" si="9"/>
        <v>#N/A</v>
      </c>
      <c r="G62" s="99" t="e">
        <f t="shared" si="8"/>
        <v>#N/A</v>
      </c>
    </row>
    <row r="63" spans="1:7" x14ac:dyDescent="0.25">
      <c r="A63" s="99" t="str">
        <f t="shared" si="3"/>
        <v>VALENCIA</v>
      </c>
      <c r="B63" s="100">
        <f t="shared" si="4"/>
        <v>53</v>
      </c>
      <c r="C63" s="100">
        <f t="shared" si="5"/>
        <v>53</v>
      </c>
      <c r="D63" s="100">
        <f t="shared" si="6"/>
        <v>7</v>
      </c>
      <c r="E63" s="99" t="e">
        <f t="shared" si="2"/>
        <v>#N/A</v>
      </c>
      <c r="F63" s="99" t="e">
        <f t="shared" si="9"/>
        <v>#N/A</v>
      </c>
      <c r="G63" s="99" t="e">
        <f t="shared" si="8"/>
        <v>#N/A</v>
      </c>
    </row>
    <row r="64" spans="1:7" x14ac:dyDescent="0.25">
      <c r="A64" s="99" t="str">
        <f t="shared" si="3"/>
        <v>VIGO</v>
      </c>
      <c r="B64" s="100">
        <f t="shared" si="4"/>
        <v>37</v>
      </c>
      <c r="C64" s="100">
        <f t="shared" si="5"/>
        <v>29</v>
      </c>
      <c r="D64" s="100">
        <f t="shared" si="6"/>
        <v>8</v>
      </c>
      <c r="E64" s="99" t="e">
        <f t="shared" si="2"/>
        <v>#N/A</v>
      </c>
      <c r="F64" s="99" t="e">
        <f t="shared" si="9"/>
        <v>#N/A</v>
      </c>
      <c r="G64" s="99" t="e">
        <f t="shared" si="8"/>
        <v>#N/A</v>
      </c>
    </row>
    <row r="65" spans="1:7" x14ac:dyDescent="0.25">
      <c r="A65" s="99" t="str">
        <f t="shared" si="3"/>
        <v>VILAGARCIA</v>
      </c>
      <c r="B65" s="100">
        <f t="shared" si="4"/>
        <v>4</v>
      </c>
      <c r="C65" s="100">
        <f t="shared" si="5"/>
        <v>5</v>
      </c>
      <c r="D65" s="100">
        <f t="shared" si="6"/>
        <v>18</v>
      </c>
      <c r="E65" s="99" t="str">
        <f t="shared" si="2"/>
        <v>AVILES</v>
      </c>
      <c r="F65" s="99">
        <f t="shared" si="9"/>
        <v>0</v>
      </c>
      <c r="G65" s="99">
        <f t="shared" si="8"/>
        <v>0</v>
      </c>
    </row>
    <row r="67" spans="1:7" x14ac:dyDescent="0.25">
      <c r="A67" s="101"/>
      <c r="B67" s="102"/>
      <c r="C67" s="102"/>
      <c r="D67" s="102"/>
      <c r="E67" s="102"/>
      <c r="F67" s="103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D7E9409E-12E1-42AC-B056-43725C738AB7}"/>
</file>

<file path=customXml/itemProps2.xml><?xml version="1.0" encoding="utf-8"?>
<ds:datastoreItem xmlns:ds="http://schemas.openxmlformats.org/officeDocument/2006/customXml" ds:itemID="{7E5E0996-C905-4762-9CC3-3C9B7E100482}"/>
</file>

<file path=customXml/itemProps3.xml><?xml version="1.0" encoding="utf-8"?>
<ds:datastoreItem xmlns:ds="http://schemas.openxmlformats.org/officeDocument/2006/customXml" ds:itemID="{0D45926E-F070-4BE3-8FA8-63360D867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