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 firstSheet="17" activeTab="19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G19" i="4" l="1"/>
  <c r="D19" i="4"/>
  <c r="E19" i="4"/>
  <c r="F19" i="4"/>
  <c r="H19" i="4" l="1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G43" i="5" s="1"/>
  <c r="F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<sst xmlns="http://schemas.openxmlformats.org/spreadsheetml/2006/main" count="653" uniqueCount="92">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</sst>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38290470</c:v>
                </c:pt>
                <c:pt idx="1">
                  <c:v>28502025</c:v>
                </c:pt>
                <c:pt idx="2">
                  <c:v>26950904</c:v>
                </c:pt>
                <c:pt idx="3">
                  <c:v>19565350</c:v>
                </c:pt>
                <c:pt idx="4">
                  <c:v>17540856</c:v>
                </c:pt>
                <c:pt idx="5">
                  <c:v>14334849</c:v>
                </c:pt>
                <c:pt idx="6">
                  <c:v>12917534</c:v>
                </c:pt>
                <c:pt idx="7">
                  <c:v>10463420</c:v>
                </c:pt>
                <c:pt idx="8">
                  <c:v>9889035</c:v>
                </c:pt>
                <c:pt idx="9">
                  <c:v>9591757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36582678</c:v>
                </c:pt>
                <c:pt idx="1">
                  <c:v>26613071</c:v>
                </c:pt>
                <c:pt idx="2">
                  <c:v>25145547</c:v>
                </c:pt>
                <c:pt idx="3">
                  <c:v>19403482</c:v>
                </c:pt>
                <c:pt idx="4">
                  <c:v>18075893</c:v>
                </c:pt>
                <c:pt idx="5">
                  <c:v>11213745</c:v>
                </c:pt>
                <c:pt idx="6">
                  <c:v>12902154</c:v>
                </c:pt>
                <c:pt idx="7">
                  <c:v>9438060</c:v>
                </c:pt>
                <c:pt idx="8">
                  <c:v>9611561</c:v>
                </c:pt>
                <c:pt idx="9">
                  <c:v>9495853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35998071</c:v>
                </c:pt>
                <c:pt idx="1">
                  <c:v>28358670</c:v>
                </c:pt>
                <c:pt idx="2">
                  <c:v>26345334</c:v>
                </c:pt>
                <c:pt idx="3">
                  <c:v>19066167</c:v>
                </c:pt>
                <c:pt idx="4">
                  <c:v>17457599</c:v>
                </c:pt>
                <c:pt idx="5">
                  <c:v>14283824</c:v>
                </c:pt>
                <c:pt idx="6">
                  <c:v>11815185</c:v>
                </c:pt>
                <c:pt idx="7">
                  <c:v>10406823</c:v>
                </c:pt>
                <c:pt idx="8">
                  <c:v>9860028</c:v>
                </c:pt>
                <c:pt idx="9">
                  <c:v>9010362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33737433</c:v>
                </c:pt>
                <c:pt idx="1">
                  <c:v>26449405</c:v>
                </c:pt>
                <c:pt idx="2">
                  <c:v>24534808</c:v>
                </c:pt>
                <c:pt idx="3">
                  <c:v>18737928</c:v>
                </c:pt>
                <c:pt idx="4">
                  <c:v>17975955</c:v>
                </c:pt>
                <c:pt idx="5">
                  <c:v>11166456</c:v>
                </c:pt>
                <c:pt idx="6">
                  <c:v>11724097</c:v>
                </c:pt>
                <c:pt idx="7">
                  <c:v>9310126</c:v>
                </c:pt>
                <c:pt idx="8">
                  <c:v>9553336</c:v>
                </c:pt>
                <c:pt idx="9">
                  <c:v>8990184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11556564</c:v>
                </c:pt>
                <c:pt idx="1">
                  <c:v>11019508</c:v>
                </c:pt>
                <c:pt idx="2">
                  <c:v>10583657</c:v>
                </c:pt>
                <c:pt idx="3">
                  <c:v>9929924</c:v>
                </c:pt>
                <c:pt idx="4">
                  <c:v>6588239</c:v>
                </c:pt>
                <c:pt idx="5">
                  <c:v>6397579</c:v>
                </c:pt>
                <c:pt idx="6">
                  <c:v>4858427</c:v>
                </c:pt>
                <c:pt idx="7">
                  <c:v>4042798</c:v>
                </c:pt>
                <c:pt idx="8">
                  <c:v>3899387</c:v>
                </c:pt>
                <c:pt idx="9">
                  <c:v>2992764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11493977</c:v>
                </c:pt>
                <c:pt idx="1">
                  <c:v>8356452</c:v>
                </c:pt>
                <c:pt idx="2">
                  <c:v>9376449</c:v>
                </c:pt>
                <c:pt idx="3">
                  <c:v>10511841</c:v>
                </c:pt>
                <c:pt idx="4">
                  <c:v>6389405</c:v>
                </c:pt>
                <c:pt idx="5">
                  <c:v>5240241</c:v>
                </c:pt>
                <c:pt idx="6">
                  <c:v>4459775</c:v>
                </c:pt>
                <c:pt idx="7">
                  <c:v>3789033</c:v>
                </c:pt>
                <c:pt idx="8">
                  <c:v>4340299</c:v>
                </c:pt>
                <c:pt idx="9">
                  <c:v>2595901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CARTAGENA</c:v>
                </c:pt>
                <c:pt idx="6">
                  <c:v>BILBAO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9237089</c:v>
                </c:pt>
                <c:pt idx="1">
                  <c:v>6676510</c:v>
                </c:pt>
                <c:pt idx="2">
                  <c:v>5126040</c:v>
                </c:pt>
                <c:pt idx="3">
                  <c:v>3085722</c:v>
                </c:pt>
                <c:pt idx="4">
                  <c:v>2839780</c:v>
                </c:pt>
                <c:pt idx="5">
                  <c:v>2814759</c:v>
                </c:pt>
                <c:pt idx="6">
                  <c:v>2742842</c:v>
                </c:pt>
                <c:pt idx="7">
                  <c:v>2576439</c:v>
                </c:pt>
                <c:pt idx="8">
                  <c:v>2287461</c:v>
                </c:pt>
                <c:pt idx="9">
                  <c:v>1933058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CARTAGENA</c:v>
                </c:pt>
                <c:pt idx="6">
                  <c:v>BILBAO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8194920</c:v>
                </c:pt>
                <c:pt idx="1">
                  <c:v>6618125</c:v>
                </c:pt>
                <c:pt idx="2">
                  <c:v>4183486</c:v>
                </c:pt>
                <c:pt idx="3">
                  <c:v>2849323</c:v>
                </c:pt>
                <c:pt idx="4">
                  <c:v>3578809</c:v>
                </c:pt>
                <c:pt idx="5">
                  <c:v>2313929</c:v>
                </c:pt>
                <c:pt idx="6">
                  <c:v>2576243</c:v>
                </c:pt>
                <c:pt idx="7">
                  <c:v>2865433</c:v>
                </c:pt>
                <c:pt idx="8">
                  <c:v>1976896</c:v>
                </c:pt>
                <c:pt idx="9">
                  <c:v>2147909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24436916</c:v>
                </c:pt>
                <c:pt idx="1">
                  <c:v>22526126</c:v>
                </c:pt>
                <c:pt idx="2">
                  <c:v>18303765</c:v>
                </c:pt>
                <c:pt idx="3">
                  <c:v>8774791</c:v>
                </c:pt>
                <c:pt idx="4">
                  <c:v>4766761</c:v>
                </c:pt>
                <c:pt idx="5">
                  <c:v>4754249</c:v>
                </c:pt>
                <c:pt idx="6">
                  <c:v>3311945</c:v>
                </c:pt>
                <c:pt idx="7">
                  <c:v>2169981</c:v>
                </c:pt>
                <c:pt idx="8">
                  <c:v>1603636</c:v>
                </c:pt>
                <c:pt idx="9">
                  <c:v>1371468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22880680</c:v>
                </c:pt>
                <c:pt idx="1">
                  <c:v>20274695</c:v>
                </c:pt>
                <c:pt idx="2">
                  <c:v>17506576</c:v>
                </c:pt>
                <c:pt idx="3">
                  <c:v>8641158</c:v>
                </c:pt>
                <c:pt idx="4">
                  <c:v>4667708</c:v>
                </c:pt>
                <c:pt idx="5">
                  <c:v>5151425</c:v>
                </c:pt>
                <c:pt idx="6">
                  <c:v>3790772</c:v>
                </c:pt>
                <c:pt idx="7">
                  <c:v>2221135</c:v>
                </c:pt>
                <c:pt idx="8">
                  <c:v>2194033</c:v>
                </c:pt>
                <c:pt idx="9">
                  <c:v>1287244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35075</c:v>
                </c:pt>
                <c:pt idx="1">
                  <c:v>14094</c:v>
                </c:pt>
                <c:pt idx="2">
                  <c:v>7809</c:v>
                </c:pt>
                <c:pt idx="3">
                  <c:v>7063</c:v>
                </c:pt>
                <c:pt idx="4">
                  <c:v>5969</c:v>
                </c:pt>
                <c:pt idx="5">
                  <c:v>5117</c:v>
                </c:pt>
                <c:pt idx="6">
                  <c:v>4331</c:v>
                </c:pt>
                <c:pt idx="7">
                  <c:v>3971</c:v>
                </c:pt>
                <c:pt idx="8">
                  <c:v>2632</c:v>
                </c:pt>
                <c:pt idx="9">
                  <c:v>2232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35763</c:v>
                </c:pt>
                <c:pt idx="1">
                  <c:v>16385</c:v>
                </c:pt>
                <c:pt idx="2">
                  <c:v>10526</c:v>
                </c:pt>
                <c:pt idx="3">
                  <c:v>5400</c:v>
                </c:pt>
                <c:pt idx="4">
                  <c:v>5552</c:v>
                </c:pt>
                <c:pt idx="5">
                  <c:v>5545</c:v>
                </c:pt>
                <c:pt idx="6">
                  <c:v>1990</c:v>
                </c:pt>
                <c:pt idx="7">
                  <c:v>4009</c:v>
                </c:pt>
                <c:pt idx="8">
                  <c:v>1989</c:v>
                </c:pt>
                <c:pt idx="9">
                  <c:v>3441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1423587</c:v>
                </c:pt>
                <c:pt idx="1">
                  <c:v>1101506</c:v>
                </c:pt>
                <c:pt idx="2">
                  <c:v>605570</c:v>
                </c:pt>
                <c:pt idx="3">
                  <c:v>515588</c:v>
                </c:pt>
                <c:pt idx="4">
                  <c:v>292410</c:v>
                </c:pt>
                <c:pt idx="5">
                  <c:v>178419</c:v>
                </c:pt>
                <c:pt idx="6">
                  <c:v>142731</c:v>
                </c:pt>
                <c:pt idx="7">
                  <c:v>86635</c:v>
                </c:pt>
                <c:pt idx="8">
                  <c:v>78926</c:v>
                </c:pt>
                <c:pt idx="9">
                  <c:v>78176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1622281</c:v>
                </c:pt>
                <c:pt idx="1">
                  <c:v>1176028</c:v>
                </c:pt>
                <c:pt idx="2">
                  <c:v>608706</c:v>
                </c:pt>
                <c:pt idx="3">
                  <c:v>486662</c:v>
                </c:pt>
                <c:pt idx="4">
                  <c:v>277114</c:v>
                </c:pt>
                <c:pt idx="5">
                  <c:v>194052</c:v>
                </c:pt>
                <c:pt idx="6">
                  <c:v>163058</c:v>
                </c:pt>
                <c:pt idx="7">
                  <c:v>93221</c:v>
                </c:pt>
                <c:pt idx="8">
                  <c:v>97948</c:v>
                </c:pt>
                <c:pt idx="9">
                  <c:v>71150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CARTAGENA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20834169</c:v>
                </c:pt>
                <c:pt idx="1">
                  <c:v>9723505</c:v>
                </c:pt>
                <c:pt idx="2">
                  <c:v>6645712</c:v>
                </c:pt>
                <c:pt idx="3">
                  <c:v>5499072</c:v>
                </c:pt>
                <c:pt idx="4">
                  <c:v>2198527</c:v>
                </c:pt>
                <c:pt idx="5">
                  <c:v>1334481</c:v>
                </c:pt>
                <c:pt idx="6">
                  <c:v>504511</c:v>
                </c:pt>
                <c:pt idx="7">
                  <c:v>402151</c:v>
                </c:pt>
                <c:pt idx="8">
                  <c:v>269949</c:v>
                </c:pt>
                <c:pt idx="9">
                  <c:v>129560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CARTAGENA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19301231</c:v>
                </c:pt>
                <c:pt idx="1">
                  <c:v>6934036</c:v>
                </c:pt>
                <c:pt idx="2">
                  <c:v>5947031</c:v>
                </c:pt>
                <c:pt idx="3">
                  <c:v>5057372</c:v>
                </c:pt>
                <c:pt idx="4">
                  <c:v>1868006</c:v>
                </c:pt>
                <c:pt idx="5">
                  <c:v>697720</c:v>
                </c:pt>
                <c:pt idx="6">
                  <c:v>455853</c:v>
                </c:pt>
                <c:pt idx="7">
                  <c:v>407941</c:v>
                </c:pt>
                <c:pt idx="8">
                  <c:v>95402</c:v>
                </c:pt>
                <c:pt idx="9">
                  <c:v>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20741553</c:v>
                </c:pt>
                <c:pt idx="1">
                  <c:v>9692773</c:v>
                </c:pt>
                <c:pt idx="2">
                  <c:v>6336220</c:v>
                </c:pt>
                <c:pt idx="3">
                  <c:v>5404808</c:v>
                </c:pt>
                <c:pt idx="4">
                  <c:v>1332897</c:v>
                </c:pt>
                <c:pt idx="5">
                  <c:v>119229</c:v>
                </c:pt>
                <c:pt idx="6">
                  <c:v>61443</c:v>
                </c:pt>
                <c:pt idx="7">
                  <c:v>22463</c:v>
                </c:pt>
                <c:pt idx="8">
                  <c:v>5044</c:v>
                </c:pt>
                <c:pt idx="9">
                  <c:v>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19158360</c:v>
                </c:pt>
                <c:pt idx="1">
                  <c:v>6908851</c:v>
                </c:pt>
                <c:pt idx="2">
                  <c:v>5765853</c:v>
                </c:pt>
                <c:pt idx="3">
                  <c:v>4998217</c:v>
                </c:pt>
                <c:pt idx="4">
                  <c:v>697720</c:v>
                </c:pt>
                <c:pt idx="5">
                  <c:v>39589</c:v>
                </c:pt>
                <c:pt idx="6">
                  <c:v>172371</c:v>
                </c:pt>
                <c:pt idx="7">
                  <c:v>15813</c:v>
                </c:pt>
                <c:pt idx="8">
                  <c:v>1077</c:v>
                </c:pt>
                <c:pt idx="9">
                  <c:v>8747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21745139</c:v>
                </c:pt>
                <c:pt idx="1">
                  <c:v>18509314</c:v>
                </c:pt>
                <c:pt idx="2">
                  <c:v>13191190</c:v>
                </c:pt>
                <c:pt idx="3">
                  <c:v>7209622</c:v>
                </c:pt>
                <c:pt idx="4">
                  <c:v>3003831</c:v>
                </c:pt>
                <c:pt idx="5">
                  <c:v>1583105</c:v>
                </c:pt>
                <c:pt idx="6">
                  <c:v>1386559</c:v>
                </c:pt>
                <c:pt idx="7">
                  <c:v>1258387</c:v>
                </c:pt>
                <c:pt idx="8">
                  <c:v>674033</c:v>
                </c:pt>
                <c:pt idx="9">
                  <c:v>664233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20223005</c:v>
                </c:pt>
                <c:pt idx="1">
                  <c:v>16157719</c:v>
                </c:pt>
                <c:pt idx="2">
                  <c:v>12634907</c:v>
                </c:pt>
                <c:pt idx="3">
                  <c:v>6949106</c:v>
                </c:pt>
                <c:pt idx="4">
                  <c:v>2799794</c:v>
                </c:pt>
                <c:pt idx="5">
                  <c:v>1933740</c:v>
                </c:pt>
                <c:pt idx="6">
                  <c:v>1962867</c:v>
                </c:pt>
                <c:pt idx="7">
                  <c:v>1247138</c:v>
                </c:pt>
                <c:pt idx="8">
                  <c:v>612831</c:v>
                </c:pt>
                <c:pt idx="9">
                  <c:v>640165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5409300</c:v>
                </c:pt>
                <c:pt idx="1">
                  <c:v>4683993</c:v>
                </c:pt>
                <c:pt idx="2">
                  <c:v>2556811</c:v>
                </c:pt>
                <c:pt idx="3">
                  <c:v>2530180</c:v>
                </c:pt>
                <c:pt idx="4">
                  <c:v>1821369</c:v>
                </c:pt>
                <c:pt idx="5">
                  <c:v>1320088</c:v>
                </c:pt>
                <c:pt idx="6">
                  <c:v>773836</c:v>
                </c:pt>
                <c:pt idx="7">
                  <c:v>712188</c:v>
                </c:pt>
                <c:pt idx="8">
                  <c:v>559646</c:v>
                </c:pt>
                <c:pt idx="9">
                  <c:v>529637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5142861</c:v>
                </c:pt>
                <c:pt idx="1">
                  <c:v>5087488</c:v>
                </c:pt>
                <c:pt idx="2">
                  <c:v>2428462</c:v>
                </c:pt>
                <c:pt idx="3">
                  <c:v>2520183</c:v>
                </c:pt>
                <c:pt idx="4">
                  <c:v>1936083</c:v>
                </c:pt>
                <c:pt idx="5">
                  <c:v>1333250</c:v>
                </c:pt>
                <c:pt idx="6">
                  <c:v>704919</c:v>
                </c:pt>
                <c:pt idx="7">
                  <c:v>655928</c:v>
                </c:pt>
                <c:pt idx="8">
                  <c:v>479962</c:v>
                </c:pt>
                <c:pt idx="9">
                  <c:v>465938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1654490</c:v>
                </c:pt>
                <c:pt idx="1">
                  <c:v>1641263</c:v>
                </c:pt>
                <c:pt idx="2">
                  <c:v>1327760.5</c:v>
                </c:pt>
                <c:pt idx="3">
                  <c:v>635271</c:v>
                </c:pt>
                <c:pt idx="4">
                  <c:v>276754.5</c:v>
                </c:pt>
                <c:pt idx="5">
                  <c:v>208294</c:v>
                </c:pt>
                <c:pt idx="6">
                  <c:v>182123</c:v>
                </c:pt>
                <c:pt idx="7">
                  <c:v>135775</c:v>
                </c:pt>
                <c:pt idx="8">
                  <c:v>91544</c:v>
                </c:pt>
                <c:pt idx="9">
                  <c:v>80691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1684004</c:v>
                </c:pt>
                <c:pt idx="1">
                  <c:v>1495862</c:v>
                </c:pt>
                <c:pt idx="2">
                  <c:v>1283045.5</c:v>
                </c:pt>
                <c:pt idx="3">
                  <c:v>632211</c:v>
                </c:pt>
                <c:pt idx="4">
                  <c:v>264377</c:v>
                </c:pt>
                <c:pt idx="5">
                  <c:v>248279</c:v>
                </c:pt>
                <c:pt idx="6">
                  <c:v>275372</c:v>
                </c:pt>
                <c:pt idx="7">
                  <c:v>118713</c:v>
                </c:pt>
                <c:pt idx="8">
                  <c:v>102635</c:v>
                </c:pt>
                <c:pt idx="9">
                  <c:v>91455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1574806</c:v>
                </c:pt>
                <c:pt idx="1">
                  <c:v>663771</c:v>
                </c:pt>
                <c:pt idx="2">
                  <c:v>538082.5</c:v>
                </c:pt>
                <c:pt idx="3">
                  <c:v>394594</c:v>
                </c:pt>
                <c:pt idx="4">
                  <c:v>175222</c:v>
                </c:pt>
                <c:pt idx="5">
                  <c:v>8016</c:v>
                </c:pt>
                <c:pt idx="6">
                  <c:v>5112</c:v>
                </c:pt>
                <c:pt idx="7">
                  <c:v>1741</c:v>
                </c:pt>
                <c:pt idx="8">
                  <c:v>718</c:v>
                </c:pt>
                <c:pt idx="9">
                  <c:v>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1601578</c:v>
                </c:pt>
                <c:pt idx="1">
                  <c:v>503782</c:v>
                </c:pt>
                <c:pt idx="2">
                  <c:v>486209.5</c:v>
                </c:pt>
                <c:pt idx="3">
                  <c:v>376811</c:v>
                </c:pt>
                <c:pt idx="4">
                  <c:v>267380</c:v>
                </c:pt>
                <c:pt idx="5">
                  <c:v>2738</c:v>
                </c:pt>
                <c:pt idx="6">
                  <c:v>12436</c:v>
                </c:pt>
                <c:pt idx="7">
                  <c:v>1010</c:v>
                </c:pt>
                <c:pt idx="8">
                  <c:v>3819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2268168</c:v>
                </c:pt>
                <c:pt idx="1">
                  <c:v>2125769</c:v>
                </c:pt>
                <c:pt idx="2">
                  <c:v>1975663</c:v>
                </c:pt>
                <c:pt idx="3">
                  <c:v>1223749</c:v>
                </c:pt>
                <c:pt idx="4">
                  <c:v>1106416</c:v>
                </c:pt>
                <c:pt idx="5">
                  <c:v>542563</c:v>
                </c:pt>
                <c:pt idx="6">
                  <c:v>308976</c:v>
                </c:pt>
                <c:pt idx="7">
                  <c:v>245941</c:v>
                </c:pt>
                <c:pt idx="8">
                  <c:v>202152</c:v>
                </c:pt>
                <c:pt idx="9">
                  <c:v>177162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2223274</c:v>
                </c:pt>
                <c:pt idx="1">
                  <c:v>2288011</c:v>
                </c:pt>
                <c:pt idx="2">
                  <c:v>1995251</c:v>
                </c:pt>
                <c:pt idx="3">
                  <c:v>1046680</c:v>
                </c:pt>
                <c:pt idx="4">
                  <c:v>1063859</c:v>
                </c:pt>
                <c:pt idx="5">
                  <c:v>316222</c:v>
                </c:pt>
                <c:pt idx="6">
                  <c:v>276610</c:v>
                </c:pt>
                <c:pt idx="7">
                  <c:v>211844</c:v>
                </c:pt>
                <c:pt idx="8">
                  <c:v>185207</c:v>
                </c:pt>
                <c:pt idx="9">
                  <c:v>171404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760757</c:v>
                </c:pt>
                <c:pt idx="1">
                  <c:v>505745</c:v>
                </c:pt>
                <c:pt idx="2">
                  <c:v>292727</c:v>
                </c:pt>
                <c:pt idx="3">
                  <c:v>260145</c:v>
                </c:pt>
                <c:pt idx="4">
                  <c:v>133921</c:v>
                </c:pt>
                <c:pt idx="5">
                  <c:v>103942</c:v>
                </c:pt>
                <c:pt idx="6">
                  <c:v>84272</c:v>
                </c:pt>
                <c:pt idx="7">
                  <c:v>77298</c:v>
                </c:pt>
                <c:pt idx="8">
                  <c:v>42956</c:v>
                </c:pt>
                <c:pt idx="9">
                  <c:v>25842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615168</c:v>
                </c:pt>
                <c:pt idx="1">
                  <c:v>446352</c:v>
                </c:pt>
                <c:pt idx="2">
                  <c:v>216237</c:v>
                </c:pt>
                <c:pt idx="3">
                  <c:v>212832</c:v>
                </c:pt>
                <c:pt idx="4">
                  <c:v>102245</c:v>
                </c:pt>
                <c:pt idx="5">
                  <c:v>67523</c:v>
                </c:pt>
                <c:pt idx="6">
                  <c:v>57044</c:v>
                </c:pt>
                <c:pt idx="7">
                  <c:v>67391</c:v>
                </c:pt>
                <c:pt idx="8">
                  <c:v>14718</c:v>
                </c:pt>
                <c:pt idx="9">
                  <c:v>12001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496725</c:v>
                </c:pt>
                <c:pt idx="1">
                  <c:v>320220</c:v>
                </c:pt>
                <c:pt idx="2">
                  <c:v>301322</c:v>
                </c:pt>
                <c:pt idx="3">
                  <c:v>193902</c:v>
                </c:pt>
                <c:pt idx="4">
                  <c:v>92010</c:v>
                </c:pt>
                <c:pt idx="5">
                  <c:v>91717</c:v>
                </c:pt>
                <c:pt idx="6">
                  <c:v>58333</c:v>
                </c:pt>
                <c:pt idx="7">
                  <c:v>32353</c:v>
                </c:pt>
                <c:pt idx="8">
                  <c:v>29253</c:v>
                </c:pt>
                <c:pt idx="9">
                  <c:v>22961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426993</c:v>
                </c:pt>
                <c:pt idx="1">
                  <c:v>317047</c:v>
                </c:pt>
                <c:pt idx="2">
                  <c:v>212140</c:v>
                </c:pt>
                <c:pt idx="3">
                  <c:v>205604</c:v>
                </c:pt>
                <c:pt idx="4">
                  <c:v>84223</c:v>
                </c:pt>
                <c:pt idx="5">
                  <c:v>49167</c:v>
                </c:pt>
                <c:pt idx="6">
                  <c:v>57188</c:v>
                </c:pt>
                <c:pt idx="7">
                  <c:v>30020</c:v>
                </c:pt>
                <c:pt idx="8">
                  <c:v>25162</c:v>
                </c:pt>
                <c:pt idx="9">
                  <c:v>18368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11233</c:v>
                </c:pt>
                <c:pt idx="1">
                  <c:v>8931</c:v>
                </c:pt>
                <c:pt idx="2">
                  <c:v>6060</c:v>
                </c:pt>
                <c:pt idx="3">
                  <c:v>5340</c:v>
                </c:pt>
                <c:pt idx="4">
                  <c:v>4920</c:v>
                </c:pt>
                <c:pt idx="5">
                  <c:v>4789</c:v>
                </c:pt>
                <c:pt idx="6">
                  <c:v>3599</c:v>
                </c:pt>
                <c:pt idx="7">
                  <c:v>1841</c:v>
                </c:pt>
                <c:pt idx="8">
                  <c:v>1332</c:v>
                </c:pt>
                <c:pt idx="9">
                  <c:v>1326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11849</c:v>
                </c:pt>
                <c:pt idx="1">
                  <c:v>8756</c:v>
                </c:pt>
                <c:pt idx="2">
                  <c:v>6570</c:v>
                </c:pt>
                <c:pt idx="3">
                  <c:v>5295</c:v>
                </c:pt>
                <c:pt idx="4">
                  <c:v>5433</c:v>
                </c:pt>
                <c:pt idx="5">
                  <c:v>4656</c:v>
                </c:pt>
                <c:pt idx="6">
                  <c:v>3556</c:v>
                </c:pt>
                <c:pt idx="7">
                  <c:v>1688</c:v>
                </c:pt>
                <c:pt idx="8">
                  <c:v>1479</c:v>
                </c:pt>
                <c:pt idx="9">
                  <c:v>1287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122786504</c:v>
                </c:pt>
                <c:pt idx="1">
                  <c:v>122034031</c:v>
                </c:pt>
                <c:pt idx="2">
                  <c:v>88581806</c:v>
                </c:pt>
                <c:pt idx="3">
                  <c:v>79868642</c:v>
                </c:pt>
                <c:pt idx="4">
                  <c:v>78551425</c:v>
                </c:pt>
                <c:pt idx="5">
                  <c:v>65461722</c:v>
                </c:pt>
                <c:pt idx="6">
                  <c:v>32795653</c:v>
                </c:pt>
                <c:pt idx="7">
                  <c:v>24727621</c:v>
                </c:pt>
                <c:pt idx="8">
                  <c:v>19345324</c:v>
                </c:pt>
                <c:pt idx="9">
                  <c:v>18602990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120165139</c:v>
                </c:pt>
                <c:pt idx="1">
                  <c:v>109025990</c:v>
                </c:pt>
                <c:pt idx="2">
                  <c:v>79878555</c:v>
                </c:pt>
                <c:pt idx="3">
                  <c:v>73238764</c:v>
                </c:pt>
                <c:pt idx="4">
                  <c:v>67058112</c:v>
                </c:pt>
                <c:pt idx="5">
                  <c:v>64632121</c:v>
                </c:pt>
                <c:pt idx="6">
                  <c:v>35192122</c:v>
                </c:pt>
                <c:pt idx="7">
                  <c:v>23023004</c:v>
                </c:pt>
                <c:pt idx="8">
                  <c:v>17774576</c:v>
                </c:pt>
                <c:pt idx="9">
                  <c:v>21334419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361</c:v>
                </c:pt>
                <c:pt idx="1">
                  <c:v>313</c:v>
                </c:pt>
                <c:pt idx="2">
                  <c:v>184</c:v>
                </c:pt>
                <c:pt idx="3">
                  <c:v>151</c:v>
                </c:pt>
                <c:pt idx="4">
                  <c:v>121</c:v>
                </c:pt>
                <c:pt idx="5">
                  <c:v>106</c:v>
                </c:pt>
                <c:pt idx="6">
                  <c:v>70</c:v>
                </c:pt>
                <c:pt idx="7">
                  <c:v>49</c:v>
                </c:pt>
                <c:pt idx="8">
                  <c:v>41</c:v>
                </c:pt>
                <c:pt idx="9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320</c:v>
                </c:pt>
                <c:pt idx="1">
                  <c:v>298</c:v>
                </c:pt>
                <c:pt idx="2">
                  <c:v>213</c:v>
                </c:pt>
                <c:pt idx="3">
                  <c:v>169</c:v>
                </c:pt>
                <c:pt idx="4">
                  <c:v>98</c:v>
                </c:pt>
                <c:pt idx="5">
                  <c:v>93</c:v>
                </c:pt>
                <c:pt idx="6">
                  <c:v>69</c:v>
                </c:pt>
                <c:pt idx="7">
                  <c:v>36</c:v>
                </c:pt>
                <c:pt idx="8">
                  <c:v>32</c:v>
                </c:pt>
                <c:pt idx="9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selection activeCell="D7" sqref="D7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39666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2007</v>
      </c>
      <c r="E7" s="58">
        <v>2008</v>
      </c>
      <c r="F7" s="58">
        <v>2007</v>
      </c>
      <c r="G7" s="58">
        <v>2008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12186418</v>
      </c>
      <c r="E8" s="61">
        <v>13440358</v>
      </c>
      <c r="F8" s="61">
        <v>73560779</v>
      </c>
      <c r="G8" s="61">
        <v>79242762</v>
      </c>
      <c r="H8" s="61">
        <v>5681983</v>
      </c>
      <c r="I8" s="62">
        <f>((G8*100/F8)-100)</f>
        <v>7.7242017787767026</v>
      </c>
    </row>
    <row r="9" spans="1:9" x14ac:dyDescent="0.25">
      <c r="A9" s="63"/>
      <c r="B9" s="64"/>
      <c r="C9" s="60" t="s">
        <v>15</v>
      </c>
      <c r="D9" s="61">
        <v>9254817</v>
      </c>
      <c r="E9" s="61">
        <v>8768032</v>
      </c>
      <c r="F9" s="61">
        <v>54908046</v>
      </c>
      <c r="G9" s="61">
        <v>54276467</v>
      </c>
      <c r="H9" s="61">
        <v>-631579</v>
      </c>
      <c r="I9" s="62">
        <f t="shared" ref="I9:I19" si="0">((G9*100/F9)-100)</f>
        <v>-1.1502485446304149</v>
      </c>
    </row>
    <row r="10" spans="1:9" x14ac:dyDescent="0.25">
      <c r="A10" s="63"/>
      <c r="B10" s="59" t="s">
        <v>16</v>
      </c>
      <c r="C10" s="60" t="s">
        <v>17</v>
      </c>
      <c r="D10" s="61">
        <v>5767997</v>
      </c>
      <c r="E10" s="61">
        <v>5069236</v>
      </c>
      <c r="F10" s="61">
        <v>31413852</v>
      </c>
      <c r="G10" s="61">
        <v>30551442</v>
      </c>
      <c r="H10" s="61">
        <v>-862410</v>
      </c>
      <c r="I10" s="62">
        <f t="shared" si="0"/>
        <v>-2.7453175751894463</v>
      </c>
    </row>
    <row r="11" spans="1:9" x14ac:dyDescent="0.25">
      <c r="A11" s="63"/>
      <c r="B11" s="63"/>
      <c r="C11" s="60" t="s">
        <v>18</v>
      </c>
      <c r="D11" s="61">
        <v>11587586</v>
      </c>
      <c r="E11" s="61">
        <v>11765953</v>
      </c>
      <c r="F11" s="61">
        <v>67772516</v>
      </c>
      <c r="G11" s="61">
        <v>71657942</v>
      </c>
      <c r="H11" s="61">
        <v>3885426</v>
      </c>
      <c r="I11" s="62">
        <f t="shared" si="0"/>
        <v>5.7330408096403005</v>
      </c>
    </row>
    <row r="12" spans="1:9" x14ac:dyDescent="0.25">
      <c r="A12" s="64"/>
      <c r="B12" s="64"/>
      <c r="C12" s="60" t="s">
        <v>2</v>
      </c>
      <c r="D12" s="61">
        <v>17355583</v>
      </c>
      <c r="E12" s="61">
        <v>16835189</v>
      </c>
      <c r="F12" s="61">
        <v>99186368</v>
      </c>
      <c r="G12" s="61">
        <v>102209384</v>
      </c>
      <c r="H12" s="61">
        <v>3023016</v>
      </c>
      <c r="I12" s="62">
        <f t="shared" si="0"/>
        <v>3.0478139899224885</v>
      </c>
    </row>
    <row r="13" spans="1:9" x14ac:dyDescent="0.25">
      <c r="A13" s="65"/>
      <c r="B13" s="65"/>
      <c r="C13" s="66" t="s">
        <v>2</v>
      </c>
      <c r="D13" s="67">
        <v>38796818</v>
      </c>
      <c r="E13" s="67">
        <v>39043579</v>
      </c>
      <c r="F13" s="67">
        <v>227655193</v>
      </c>
      <c r="G13" s="67">
        <v>235728613</v>
      </c>
      <c r="H13" s="67">
        <v>8073420</v>
      </c>
      <c r="I13" s="68">
        <f t="shared" si="0"/>
        <v>3.5463368498692631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19023</v>
      </c>
      <c r="E14" s="61">
        <v>12382</v>
      </c>
      <c r="F14" s="61">
        <v>106617</v>
      </c>
      <c r="G14" s="61">
        <v>98244</v>
      </c>
      <c r="H14" s="61">
        <v>-8373</v>
      </c>
      <c r="I14" s="62">
        <f t="shared" si="0"/>
        <v>-7.8533442133993674</v>
      </c>
    </row>
    <row r="15" spans="1:9" x14ac:dyDescent="0.25">
      <c r="A15" s="63"/>
      <c r="B15" s="59" t="s">
        <v>7</v>
      </c>
      <c r="C15" s="60" t="s">
        <v>8</v>
      </c>
      <c r="D15" s="61">
        <v>688908</v>
      </c>
      <c r="E15" s="61">
        <v>619944</v>
      </c>
      <c r="F15" s="61">
        <v>3889625</v>
      </c>
      <c r="G15" s="61">
        <v>3559806</v>
      </c>
      <c r="H15" s="61">
        <v>-329819</v>
      </c>
      <c r="I15" s="62">
        <f t="shared" si="0"/>
        <v>-8.479454960311088</v>
      </c>
    </row>
    <row r="16" spans="1:9" x14ac:dyDescent="0.25">
      <c r="A16" s="63"/>
      <c r="B16" s="64"/>
      <c r="C16" s="60" t="s">
        <v>9</v>
      </c>
      <c r="D16" s="61">
        <v>280909</v>
      </c>
      <c r="E16" s="61">
        <v>263040</v>
      </c>
      <c r="F16" s="61">
        <v>1492882</v>
      </c>
      <c r="G16" s="61">
        <v>1394208</v>
      </c>
      <c r="H16" s="61">
        <v>-98674</v>
      </c>
      <c r="I16" s="62">
        <f t="shared" si="0"/>
        <v>-6.6096315716848295</v>
      </c>
    </row>
    <row r="17" spans="1:9" x14ac:dyDescent="0.25">
      <c r="A17" s="64"/>
      <c r="B17" s="69" t="s">
        <v>10</v>
      </c>
      <c r="C17" s="60" t="s">
        <v>11</v>
      </c>
      <c r="D17" s="61">
        <v>396133</v>
      </c>
      <c r="E17" s="61">
        <v>197845</v>
      </c>
      <c r="F17" s="61">
        <v>2001354</v>
      </c>
      <c r="G17" s="61">
        <v>1566203</v>
      </c>
      <c r="H17" s="61">
        <v>-435151</v>
      </c>
      <c r="I17" s="62">
        <f t="shared" si="0"/>
        <v>-21.742830104019575</v>
      </c>
    </row>
    <row r="18" spans="1:9" x14ac:dyDescent="0.25">
      <c r="A18" s="70"/>
      <c r="B18" s="70"/>
      <c r="C18" s="66" t="s">
        <v>2</v>
      </c>
      <c r="D18" s="67">
        <v>1384973</v>
      </c>
      <c r="E18" s="67">
        <v>1093211</v>
      </c>
      <c r="F18" s="67">
        <v>7490478</v>
      </c>
      <c r="G18" s="67">
        <v>6618461</v>
      </c>
      <c r="H18" s="67">
        <v>-872017</v>
      </c>
      <c r="I18" s="68">
        <f t="shared" si="0"/>
        <v>-11.64167360213861</v>
      </c>
    </row>
    <row r="19" spans="1:9" x14ac:dyDescent="0.25">
      <c r="A19" s="71"/>
      <c r="B19" s="71"/>
      <c r="C19" s="72" t="s">
        <v>1</v>
      </c>
      <c r="D19" s="73">
        <f>+D13+D18</f>
        <v>40181791</v>
      </c>
      <c r="E19" s="73">
        <f t="shared" ref="E19:G19" si="1">+E13+E18</f>
        <v>40136790</v>
      </c>
      <c r="F19" s="73">
        <f t="shared" si="1"/>
        <v>235145671</v>
      </c>
      <c r="G19" s="73">
        <f t="shared" si="1"/>
        <v>242347074</v>
      </c>
      <c r="H19" s="73">
        <f t="shared" ref="H19" si="2">G19-F19</f>
        <v>7201403</v>
      </c>
      <c r="I19" s="74">
        <f t="shared" si="0"/>
        <v>3.0625284188200084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7191967</v>
      </c>
      <c r="E21" s="61">
        <v>7920696</v>
      </c>
      <c r="F21" s="61">
        <v>42189858</v>
      </c>
      <c r="G21" s="61">
        <v>47900675</v>
      </c>
      <c r="H21" s="61">
        <v>5710817</v>
      </c>
      <c r="I21" s="62">
        <f t="shared" ref="I21:I31" si="3">((G21*100/F21)-100)</f>
        <v>13.535994835536073</v>
      </c>
    </row>
    <row r="22" spans="1:9" x14ac:dyDescent="0.25">
      <c r="A22" s="63"/>
      <c r="B22" s="64"/>
      <c r="C22" s="60" t="s">
        <v>22</v>
      </c>
      <c r="D22" s="61">
        <v>6342946</v>
      </c>
      <c r="E22" s="61">
        <v>7162368</v>
      </c>
      <c r="F22" s="61">
        <v>37780432</v>
      </c>
      <c r="G22" s="61">
        <v>43725641</v>
      </c>
      <c r="H22" s="61">
        <v>5945209</v>
      </c>
      <c r="I22" s="62">
        <f t="shared" si="3"/>
        <v>15.736212333411117</v>
      </c>
    </row>
    <row r="23" spans="1:9" x14ac:dyDescent="0.25">
      <c r="A23" s="63"/>
      <c r="B23" s="69" t="s">
        <v>23</v>
      </c>
      <c r="C23" s="60" t="s">
        <v>24</v>
      </c>
      <c r="D23" s="61">
        <v>4008964</v>
      </c>
      <c r="E23" s="61">
        <v>3882002</v>
      </c>
      <c r="F23" s="61">
        <v>22926620</v>
      </c>
      <c r="G23" s="61">
        <v>22944157</v>
      </c>
      <c r="H23" s="61">
        <v>17537</v>
      </c>
      <c r="I23" s="62">
        <f t="shared" si="3"/>
        <v>7.6491868404502839E-2</v>
      </c>
    </row>
    <row r="24" spans="1:9" x14ac:dyDescent="0.25">
      <c r="A24" s="63"/>
      <c r="B24" s="59" t="s">
        <v>25</v>
      </c>
      <c r="C24" s="60" t="s">
        <v>26</v>
      </c>
      <c r="D24" s="61">
        <v>1101152.5</v>
      </c>
      <c r="E24" s="61">
        <v>1099516</v>
      </c>
      <c r="F24" s="61">
        <v>6477447.5</v>
      </c>
      <c r="G24" s="61">
        <v>6517522</v>
      </c>
      <c r="H24" s="61">
        <v>40074.5</v>
      </c>
      <c r="I24" s="62">
        <f t="shared" si="3"/>
        <v>0.61867734165348054</v>
      </c>
    </row>
    <row r="25" spans="1:9" x14ac:dyDescent="0.25">
      <c r="A25" s="63"/>
      <c r="B25" s="63"/>
      <c r="C25" s="60" t="s">
        <v>21</v>
      </c>
      <c r="D25" s="61">
        <v>548426</v>
      </c>
      <c r="E25" s="61">
        <v>577774.5</v>
      </c>
      <c r="F25" s="61">
        <v>3257523.5</v>
      </c>
      <c r="G25" s="61">
        <v>3363832.5</v>
      </c>
      <c r="H25" s="61">
        <v>106309</v>
      </c>
      <c r="I25" s="62">
        <f t="shared" si="3"/>
        <v>3.2634914222414722</v>
      </c>
    </row>
    <row r="26" spans="1:9" x14ac:dyDescent="0.25">
      <c r="A26" s="63"/>
      <c r="B26" s="59" t="s">
        <v>27</v>
      </c>
      <c r="C26" s="60" t="s">
        <v>28</v>
      </c>
      <c r="D26" s="61">
        <v>2304222</v>
      </c>
      <c r="E26" s="61">
        <v>2349890</v>
      </c>
      <c r="F26" s="61">
        <v>10187600</v>
      </c>
      <c r="G26" s="61">
        <v>10682562</v>
      </c>
      <c r="H26" s="61">
        <v>494962</v>
      </c>
      <c r="I26" s="62">
        <f t="shared" si="3"/>
        <v>4.8584750088342759</v>
      </c>
    </row>
    <row r="27" spans="1:9" x14ac:dyDescent="0.25">
      <c r="A27" s="63"/>
      <c r="B27" s="64"/>
      <c r="C27" s="60" t="s">
        <v>29</v>
      </c>
      <c r="D27" s="61">
        <v>465055</v>
      </c>
      <c r="E27" s="61">
        <v>556500</v>
      </c>
      <c r="F27" s="61">
        <v>1875379</v>
      </c>
      <c r="G27" s="61">
        <v>2377431</v>
      </c>
      <c r="H27" s="61">
        <v>502052</v>
      </c>
      <c r="I27" s="62">
        <f t="shared" si="3"/>
        <v>26.770695416766429</v>
      </c>
    </row>
    <row r="28" spans="1:9" x14ac:dyDescent="0.25">
      <c r="A28" s="63"/>
      <c r="B28" s="69" t="s">
        <v>30</v>
      </c>
      <c r="C28" s="60" t="s">
        <v>31</v>
      </c>
      <c r="D28" s="61">
        <v>306453</v>
      </c>
      <c r="E28" s="61">
        <v>316859</v>
      </c>
      <c r="F28" s="61">
        <v>1479393</v>
      </c>
      <c r="G28" s="61">
        <v>1688472</v>
      </c>
      <c r="H28" s="61">
        <v>209079</v>
      </c>
      <c r="I28" s="62">
        <f t="shared" si="3"/>
        <v>14.13275579916899</v>
      </c>
    </row>
    <row r="29" spans="1:9" x14ac:dyDescent="0.25">
      <c r="A29" s="63"/>
      <c r="B29" s="59" t="s">
        <v>32</v>
      </c>
      <c r="C29" s="60" t="s">
        <v>33</v>
      </c>
      <c r="D29" s="61">
        <v>11232</v>
      </c>
      <c r="E29" s="61">
        <v>9985</v>
      </c>
      <c r="F29" s="61">
        <v>62246</v>
      </c>
      <c r="G29" s="61">
        <v>60924</v>
      </c>
      <c r="H29" s="61">
        <v>-1322</v>
      </c>
      <c r="I29" s="62">
        <f t="shared" si="3"/>
        <v>-2.1238312502008228</v>
      </c>
    </row>
    <row r="30" spans="1:9" x14ac:dyDescent="0.25">
      <c r="A30" s="63"/>
      <c r="B30" s="63"/>
      <c r="C30" s="60" t="s">
        <v>34</v>
      </c>
      <c r="D30" s="61">
        <v>135247092</v>
      </c>
      <c r="E30" s="61">
        <v>133746700</v>
      </c>
      <c r="F30" s="61">
        <v>739576462</v>
      </c>
      <c r="G30" s="61">
        <v>789165819</v>
      </c>
      <c r="H30" s="61">
        <v>49589357</v>
      </c>
      <c r="I30" s="62">
        <f t="shared" si="3"/>
        <v>6.7051021155943715</v>
      </c>
    </row>
    <row r="31" spans="1:9" x14ac:dyDescent="0.25">
      <c r="A31" s="76"/>
      <c r="B31" s="77"/>
      <c r="C31" s="60" t="s">
        <v>35</v>
      </c>
      <c r="D31" s="61">
        <v>285</v>
      </c>
      <c r="E31" s="61">
        <v>310</v>
      </c>
      <c r="F31" s="61">
        <v>1460</v>
      </c>
      <c r="G31" s="61">
        <v>1556</v>
      </c>
      <c r="H31" s="61">
        <v>96</v>
      </c>
      <c r="I31" s="62">
        <f t="shared" si="3"/>
        <v>6.5753424657534225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1088771</v>
      </c>
      <c r="C7" s="37">
        <v>1060027</v>
      </c>
      <c r="D7" s="37">
        <v>7116203</v>
      </c>
      <c r="E7" s="37">
        <v>6599108</v>
      </c>
      <c r="F7" s="10">
        <f>((E7*100)/D7)-100</f>
        <v>-7.266445322034798</v>
      </c>
      <c r="G7" s="1"/>
      <c r="H7" s="1"/>
      <c r="I7" s="1"/>
    </row>
    <row r="8" spans="1:12" x14ac:dyDescent="0.25">
      <c r="A8" s="11" t="s">
        <v>42</v>
      </c>
      <c r="B8" s="38">
        <v>278330</v>
      </c>
      <c r="C8" s="38">
        <v>276639</v>
      </c>
      <c r="D8" s="38">
        <v>2074474</v>
      </c>
      <c r="E8" s="38">
        <v>1557183</v>
      </c>
      <c r="F8" s="13">
        <f t="shared" ref="F8:F35" si="0">((E8*100)/D8)-100</f>
        <v>-24.936007874767284</v>
      </c>
      <c r="G8" s="1"/>
      <c r="H8" s="1"/>
      <c r="I8" s="1"/>
    </row>
    <row r="9" spans="1:12" x14ac:dyDescent="0.25">
      <c r="A9" s="8" t="s">
        <v>43</v>
      </c>
      <c r="B9" s="37">
        <v>515628</v>
      </c>
      <c r="C9" s="37">
        <v>330066</v>
      </c>
      <c r="D9" s="37">
        <v>3244572</v>
      </c>
      <c r="E9" s="37">
        <v>3038284</v>
      </c>
      <c r="F9" s="10">
        <f t="shared" si="0"/>
        <v>-6.3579418179038782</v>
      </c>
      <c r="G9" s="1"/>
      <c r="H9" s="1"/>
      <c r="I9" s="1"/>
    </row>
    <row r="10" spans="1:12" x14ac:dyDescent="0.25">
      <c r="A10" s="11" t="s">
        <v>44</v>
      </c>
      <c r="B10" s="38">
        <v>500785</v>
      </c>
      <c r="C10" s="38">
        <v>475017</v>
      </c>
      <c r="D10" s="38">
        <v>2616464</v>
      </c>
      <c r="E10" s="38">
        <v>2479183</v>
      </c>
      <c r="F10" s="13">
        <f t="shared" si="0"/>
        <v>-5.2468140207547265</v>
      </c>
      <c r="G10" s="1"/>
      <c r="H10" s="1"/>
      <c r="I10" s="1"/>
    </row>
    <row r="11" spans="1:12" x14ac:dyDescent="0.25">
      <c r="A11" s="8" t="s">
        <v>45</v>
      </c>
      <c r="B11" s="37">
        <v>5839965</v>
      </c>
      <c r="C11" s="37">
        <v>5927039</v>
      </c>
      <c r="D11" s="37">
        <v>36582678</v>
      </c>
      <c r="E11" s="37">
        <v>38290470</v>
      </c>
      <c r="F11" s="10">
        <f t="shared" si="0"/>
        <v>4.6683077712353338</v>
      </c>
      <c r="G11" s="1"/>
      <c r="H11" s="1"/>
      <c r="I11" s="1"/>
    </row>
    <row r="12" spans="1:12" x14ac:dyDescent="0.25">
      <c r="A12" s="11" t="s">
        <v>46</v>
      </c>
      <c r="B12" s="38">
        <v>730334</v>
      </c>
      <c r="C12" s="38">
        <v>360473</v>
      </c>
      <c r="D12" s="38">
        <v>3706839</v>
      </c>
      <c r="E12" s="38">
        <v>2490181</v>
      </c>
      <c r="F12" s="13">
        <f t="shared" si="0"/>
        <v>-32.821981208247777</v>
      </c>
      <c r="G12" s="1"/>
      <c r="H12" s="1"/>
      <c r="I12" s="1"/>
    </row>
    <row r="13" spans="1:12" x14ac:dyDescent="0.25">
      <c r="A13" s="8" t="s">
        <v>47</v>
      </c>
      <c r="B13" s="37">
        <v>1433979</v>
      </c>
      <c r="C13" s="37">
        <v>1238811</v>
      </c>
      <c r="D13" s="37">
        <v>7517744</v>
      </c>
      <c r="E13" s="37">
        <v>6916749</v>
      </c>
      <c r="F13" s="10">
        <f t="shared" si="0"/>
        <v>-7.9943530931619904</v>
      </c>
      <c r="G13" s="1"/>
      <c r="H13" s="1"/>
      <c r="I13" s="1"/>
    </row>
    <row r="14" spans="1:12" x14ac:dyDescent="0.25">
      <c r="A14" s="11" t="s">
        <v>48</v>
      </c>
      <c r="B14" s="38">
        <v>4271695</v>
      </c>
      <c r="C14" s="38">
        <v>4757275</v>
      </c>
      <c r="D14" s="38">
        <v>25145547</v>
      </c>
      <c r="E14" s="38">
        <v>26950904</v>
      </c>
      <c r="F14" s="13">
        <f t="shared" si="0"/>
        <v>7.1796290611614069</v>
      </c>
      <c r="G14" s="1"/>
      <c r="H14" s="1"/>
      <c r="I14" s="1"/>
    </row>
    <row r="15" spans="1:12" x14ac:dyDescent="0.25">
      <c r="A15" s="8" t="s">
        <v>49</v>
      </c>
      <c r="B15" s="37">
        <v>3623201</v>
      </c>
      <c r="C15" s="37">
        <v>3543466</v>
      </c>
      <c r="D15" s="37">
        <v>19403482</v>
      </c>
      <c r="E15" s="37">
        <v>19565350</v>
      </c>
      <c r="F15" s="10">
        <f t="shared" si="0"/>
        <v>0.83422140417890489</v>
      </c>
      <c r="G15" s="1"/>
      <c r="H15" s="1"/>
      <c r="I15" s="1"/>
    </row>
    <row r="16" spans="1:12" x14ac:dyDescent="0.25">
      <c r="A16" s="11" t="s">
        <v>50</v>
      </c>
      <c r="B16" s="38">
        <v>1935049</v>
      </c>
      <c r="C16" s="38">
        <v>2568544</v>
      </c>
      <c r="D16" s="38">
        <v>11213745</v>
      </c>
      <c r="E16" s="38">
        <v>14334849</v>
      </c>
      <c r="F16" s="13">
        <f t="shared" si="0"/>
        <v>27.832842640884024</v>
      </c>
      <c r="G16" s="1"/>
      <c r="H16" s="1"/>
      <c r="I16" s="1"/>
    </row>
    <row r="17" spans="1:9" x14ac:dyDescent="0.25">
      <c r="A17" s="8" t="s">
        <v>51</v>
      </c>
      <c r="B17" s="37">
        <v>989146</v>
      </c>
      <c r="C17" s="37">
        <v>1074235</v>
      </c>
      <c r="D17" s="37">
        <v>6688603</v>
      </c>
      <c r="E17" s="37">
        <v>7275490</v>
      </c>
      <c r="F17" s="10">
        <f t="shared" si="0"/>
        <v>8.7744331663876665</v>
      </c>
      <c r="G17" s="1"/>
      <c r="H17" s="1"/>
      <c r="I17" s="1"/>
    </row>
    <row r="18" spans="1:9" x14ac:dyDescent="0.25">
      <c r="A18" s="11" t="s">
        <v>52</v>
      </c>
      <c r="B18" s="38">
        <v>188088</v>
      </c>
      <c r="C18" s="38">
        <v>316529</v>
      </c>
      <c r="D18" s="38">
        <v>1320387</v>
      </c>
      <c r="E18" s="38">
        <v>1403749</v>
      </c>
      <c r="F18" s="13">
        <f t="shared" si="0"/>
        <v>6.3134520409546582</v>
      </c>
      <c r="G18" s="1"/>
      <c r="H18" s="1"/>
      <c r="I18" s="1"/>
    </row>
    <row r="19" spans="1:9" x14ac:dyDescent="0.25">
      <c r="A19" s="8" t="s">
        <v>53</v>
      </c>
      <c r="B19" s="37">
        <v>897483</v>
      </c>
      <c r="C19" s="37">
        <v>1367593</v>
      </c>
      <c r="D19" s="37">
        <v>5152657</v>
      </c>
      <c r="E19" s="37">
        <v>6667196</v>
      </c>
      <c r="F19" s="10">
        <f t="shared" si="0"/>
        <v>29.393359581280095</v>
      </c>
      <c r="G19" s="1"/>
      <c r="H19" s="1"/>
      <c r="I19" s="1"/>
    </row>
    <row r="20" spans="1:9" x14ac:dyDescent="0.25">
      <c r="A20" s="11" t="s">
        <v>54</v>
      </c>
      <c r="B20" s="38">
        <v>1556516</v>
      </c>
      <c r="C20" s="38">
        <v>1745212</v>
      </c>
      <c r="D20" s="38">
        <v>9438060</v>
      </c>
      <c r="E20" s="38">
        <v>10463420</v>
      </c>
      <c r="F20" s="13">
        <f t="shared" si="0"/>
        <v>10.864097070796333</v>
      </c>
      <c r="G20" s="1"/>
      <c r="H20" s="1"/>
      <c r="I20" s="1"/>
    </row>
    <row r="21" spans="1:9" x14ac:dyDescent="0.25">
      <c r="A21" s="8" t="s">
        <v>55</v>
      </c>
      <c r="B21" s="37">
        <v>1345703</v>
      </c>
      <c r="C21" s="37">
        <v>1486158</v>
      </c>
      <c r="D21" s="37">
        <v>9611561</v>
      </c>
      <c r="E21" s="37">
        <v>9889035</v>
      </c>
      <c r="F21" s="10">
        <f t="shared" si="0"/>
        <v>2.886877584192618</v>
      </c>
      <c r="G21" s="1"/>
      <c r="H21" s="1"/>
      <c r="I21" s="1"/>
    </row>
    <row r="22" spans="1:9" x14ac:dyDescent="0.25">
      <c r="A22" s="11" t="s">
        <v>56</v>
      </c>
      <c r="B22" s="38">
        <v>2280202</v>
      </c>
      <c r="C22" s="38">
        <v>2090056</v>
      </c>
      <c r="D22" s="38">
        <v>12902154</v>
      </c>
      <c r="E22" s="38">
        <v>12917534</v>
      </c>
      <c r="F22" s="13">
        <f t="shared" si="0"/>
        <v>0.11920490175516818</v>
      </c>
      <c r="G22" s="1"/>
      <c r="H22" s="1"/>
      <c r="I22" s="1"/>
    </row>
    <row r="23" spans="1:9" x14ac:dyDescent="0.25">
      <c r="A23" s="8" t="s">
        <v>57</v>
      </c>
      <c r="B23" s="37">
        <v>532413</v>
      </c>
      <c r="C23" s="37">
        <v>221915</v>
      </c>
      <c r="D23" s="37">
        <v>3023048</v>
      </c>
      <c r="E23" s="37">
        <v>2564353</v>
      </c>
      <c r="F23" s="10">
        <f t="shared" si="0"/>
        <v>-15.17326221747058</v>
      </c>
      <c r="G23" s="1"/>
      <c r="H23" s="1"/>
      <c r="I23" s="1"/>
    </row>
    <row r="24" spans="1:9" x14ac:dyDescent="0.25">
      <c r="A24" s="11" t="s">
        <v>58</v>
      </c>
      <c r="B24" s="38">
        <v>164960</v>
      </c>
      <c r="C24" s="38">
        <v>150015</v>
      </c>
      <c r="D24" s="38">
        <v>903687</v>
      </c>
      <c r="E24" s="38">
        <v>829059</v>
      </c>
      <c r="F24" s="13">
        <f t="shared" si="0"/>
        <v>-8.2581690341899332</v>
      </c>
      <c r="G24" s="1"/>
      <c r="H24" s="1"/>
      <c r="I24" s="1"/>
    </row>
    <row r="25" spans="1:9" x14ac:dyDescent="0.25">
      <c r="A25" s="8" t="s">
        <v>59</v>
      </c>
      <c r="B25" s="37">
        <v>76309</v>
      </c>
      <c r="C25" s="37">
        <v>60429</v>
      </c>
      <c r="D25" s="37">
        <v>406177</v>
      </c>
      <c r="E25" s="37">
        <v>378905</v>
      </c>
      <c r="F25" s="10">
        <f t="shared" si="0"/>
        <v>-6.7143142029213863</v>
      </c>
      <c r="G25" s="1"/>
      <c r="H25" s="1"/>
      <c r="I25" s="1"/>
    </row>
    <row r="26" spans="1:9" x14ac:dyDescent="0.25">
      <c r="A26" s="11" t="s">
        <v>60</v>
      </c>
      <c r="B26" s="38">
        <v>212032</v>
      </c>
      <c r="C26" s="38">
        <v>193614</v>
      </c>
      <c r="D26" s="38">
        <v>1401517</v>
      </c>
      <c r="E26" s="38">
        <v>1264886</v>
      </c>
      <c r="F26" s="13">
        <f t="shared" si="0"/>
        <v>-9.7487936286181309</v>
      </c>
      <c r="G26" s="1"/>
      <c r="H26" s="1"/>
      <c r="I26" s="1"/>
    </row>
    <row r="27" spans="1:9" x14ac:dyDescent="0.25">
      <c r="A27" s="8" t="s">
        <v>61</v>
      </c>
      <c r="B27" s="37">
        <v>561737</v>
      </c>
      <c r="C27" s="37">
        <v>485423</v>
      </c>
      <c r="D27" s="37">
        <v>2645567</v>
      </c>
      <c r="E27" s="37">
        <v>2550307</v>
      </c>
      <c r="F27" s="10">
        <f t="shared" si="0"/>
        <v>-3.6007404083888304</v>
      </c>
      <c r="G27" s="1"/>
      <c r="H27" s="1"/>
      <c r="I27" s="1"/>
    </row>
    <row r="28" spans="1:9" x14ac:dyDescent="0.25">
      <c r="A28" s="11" t="s">
        <v>62</v>
      </c>
      <c r="B28" s="38">
        <v>1406897</v>
      </c>
      <c r="C28" s="38">
        <v>1514414</v>
      </c>
      <c r="D28" s="38">
        <v>9495853</v>
      </c>
      <c r="E28" s="38">
        <v>9591757</v>
      </c>
      <c r="F28" s="13">
        <f t="shared" si="0"/>
        <v>1.0099566621345133</v>
      </c>
      <c r="G28" s="1"/>
      <c r="H28" s="1"/>
      <c r="I28" s="1"/>
    </row>
    <row r="29" spans="1:9" x14ac:dyDescent="0.25">
      <c r="A29" s="8" t="s">
        <v>63</v>
      </c>
      <c r="B29" s="37">
        <v>649209</v>
      </c>
      <c r="C29" s="37">
        <v>522248</v>
      </c>
      <c r="D29" s="37">
        <v>3095321</v>
      </c>
      <c r="E29" s="37">
        <v>2830751</v>
      </c>
      <c r="F29" s="10">
        <f t="shared" si="0"/>
        <v>-8.5474172145635237</v>
      </c>
      <c r="G29" s="1"/>
      <c r="H29" s="1"/>
      <c r="I29" s="1"/>
    </row>
    <row r="30" spans="1:9" x14ac:dyDescent="0.25">
      <c r="A30" s="11" t="s">
        <v>64</v>
      </c>
      <c r="B30" s="38">
        <v>367495</v>
      </c>
      <c r="C30" s="38">
        <v>350700</v>
      </c>
      <c r="D30" s="38">
        <v>2372671</v>
      </c>
      <c r="E30" s="38">
        <v>2329740</v>
      </c>
      <c r="F30" s="13">
        <f t="shared" si="0"/>
        <v>-1.8093954029024673</v>
      </c>
      <c r="G30" s="1"/>
      <c r="H30" s="1"/>
      <c r="I30" s="1"/>
    </row>
    <row r="31" spans="1:9" x14ac:dyDescent="0.25">
      <c r="A31" s="8" t="s">
        <v>65</v>
      </c>
      <c r="B31" s="37">
        <v>3517123</v>
      </c>
      <c r="C31" s="37">
        <v>2415795</v>
      </c>
      <c r="D31" s="37">
        <v>18075893</v>
      </c>
      <c r="E31" s="37">
        <v>17540856</v>
      </c>
      <c r="F31" s="10">
        <f t="shared" si="0"/>
        <v>-2.959947815579568</v>
      </c>
      <c r="G31" s="1"/>
      <c r="H31" s="1"/>
      <c r="I31" s="1"/>
    </row>
    <row r="32" spans="1:9" x14ac:dyDescent="0.25">
      <c r="A32" s="11" t="s">
        <v>66</v>
      </c>
      <c r="B32" s="38">
        <v>4582258</v>
      </c>
      <c r="C32" s="38">
        <v>5093999</v>
      </c>
      <c r="D32" s="38">
        <v>26613071</v>
      </c>
      <c r="E32" s="38">
        <v>28502025</v>
      </c>
      <c r="F32" s="13">
        <f t="shared" si="0"/>
        <v>7.0978430110527313</v>
      </c>
      <c r="G32" s="1"/>
      <c r="H32" s="1"/>
      <c r="I32" s="1"/>
    </row>
    <row r="33" spans="1:9" x14ac:dyDescent="0.25">
      <c r="A33" s="8" t="s">
        <v>67</v>
      </c>
      <c r="B33" s="37">
        <v>548068</v>
      </c>
      <c r="C33" s="37">
        <v>449346</v>
      </c>
      <c r="D33" s="37">
        <v>2815928</v>
      </c>
      <c r="E33" s="37">
        <v>2653110</v>
      </c>
      <c r="F33" s="10">
        <f t="shared" si="0"/>
        <v>-5.7820370407197856</v>
      </c>
      <c r="G33" s="1"/>
      <c r="H33" s="1"/>
      <c r="I33" s="1"/>
    </row>
    <row r="34" spans="1:9" x14ac:dyDescent="0.25">
      <c r="A34" s="11" t="s">
        <v>68</v>
      </c>
      <c r="B34" s="38">
        <v>88415</v>
      </c>
      <c r="C34" s="38">
        <v>61752</v>
      </c>
      <c r="D34" s="38">
        <v>561768</v>
      </c>
      <c r="E34" s="38">
        <v>472640</v>
      </c>
      <c r="F34" s="13">
        <f t="shared" si="0"/>
        <v>-15.865624243459933</v>
      </c>
      <c r="G34" s="1"/>
      <c r="H34" s="1"/>
      <c r="I34" s="1"/>
    </row>
    <row r="35" spans="1:9" x14ac:dyDescent="0.25">
      <c r="A35" s="14" t="s">
        <v>69</v>
      </c>
      <c r="B35" s="15">
        <f>SUM(B7:B34)</f>
        <v>40181791</v>
      </c>
      <c r="C35" s="15">
        <f t="shared" ref="C35:E35" si="1">SUM(C7:C34)</f>
        <v>40136790</v>
      </c>
      <c r="D35" s="15">
        <f t="shared" si="1"/>
        <v>235145671</v>
      </c>
      <c r="E35" s="15">
        <f t="shared" si="1"/>
        <v>242347074</v>
      </c>
      <c r="F35" s="16">
        <f t="shared" si="0"/>
        <v>3.0625284188200084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6599108</v>
      </c>
      <c r="C38" s="41">
        <f>D7</f>
        <v>7116203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38290470</v>
      </c>
      <c r="G38" s="42">
        <f>LOOKUP(E38,$A$38:$A$65,$C$38:$C$65)</f>
        <v>36582678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1557183</v>
      </c>
      <c r="C39" s="41">
        <f t="shared" ref="C39:C65" si="5">D8</f>
        <v>2074474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28502025</v>
      </c>
      <c r="G39" s="42">
        <f t="shared" ref="G39:G65" si="8">LOOKUP(E39,$A$38:$A$65,$C$38:$C$65)</f>
        <v>26613071</v>
      </c>
    </row>
    <row r="40" spans="1:9" x14ac:dyDescent="0.25">
      <c r="A40" s="42" t="str">
        <f t="shared" si="3"/>
        <v>ALMERIA</v>
      </c>
      <c r="B40" s="41">
        <f t="shared" si="4"/>
        <v>3038284</v>
      </c>
      <c r="C40" s="41">
        <f t="shared" si="5"/>
        <v>3244572</v>
      </c>
      <c r="D40" s="41">
        <f t="shared" si="6"/>
        <v>15</v>
      </c>
      <c r="E40" s="42" t="str">
        <f t="shared" si="2"/>
        <v>BARCELONA</v>
      </c>
      <c r="F40" s="42">
        <f t="shared" si="7"/>
        <v>26950904</v>
      </c>
      <c r="G40" s="42">
        <f t="shared" si="8"/>
        <v>25145547</v>
      </c>
    </row>
    <row r="41" spans="1:9" x14ac:dyDescent="0.25">
      <c r="A41" s="42" t="str">
        <f t="shared" si="3"/>
        <v>AVILES</v>
      </c>
      <c r="B41" s="41">
        <f t="shared" si="4"/>
        <v>2479183</v>
      </c>
      <c r="C41" s="41">
        <f t="shared" si="5"/>
        <v>2616464</v>
      </c>
      <c r="D41" s="41">
        <f t="shared" si="6"/>
        <v>21</v>
      </c>
      <c r="E41" s="42" t="str">
        <f t="shared" si="2"/>
        <v>BILBAO</v>
      </c>
      <c r="F41" s="42">
        <f t="shared" si="7"/>
        <v>19565350</v>
      </c>
      <c r="G41" s="42">
        <f t="shared" si="8"/>
        <v>19403482</v>
      </c>
    </row>
    <row r="42" spans="1:9" x14ac:dyDescent="0.25">
      <c r="A42" s="42" t="str">
        <f t="shared" si="3"/>
        <v>BAHIA DE ALGECIRAS</v>
      </c>
      <c r="B42" s="41">
        <f t="shared" si="4"/>
        <v>38290470</v>
      </c>
      <c r="C42" s="41">
        <f t="shared" si="5"/>
        <v>36582678</v>
      </c>
      <c r="D42" s="41">
        <f t="shared" si="6"/>
        <v>1</v>
      </c>
      <c r="E42" s="42" t="str">
        <f t="shared" si="2"/>
        <v>TARRAGONA</v>
      </c>
      <c r="F42" s="42">
        <f t="shared" si="7"/>
        <v>17540856</v>
      </c>
      <c r="G42" s="42">
        <f t="shared" si="8"/>
        <v>18075893</v>
      </c>
    </row>
    <row r="43" spans="1:9" x14ac:dyDescent="0.25">
      <c r="A43" s="42" t="str">
        <f t="shared" si="3"/>
        <v>BAHIA DE CADIZ</v>
      </c>
      <c r="B43" s="41">
        <f t="shared" si="4"/>
        <v>2490181</v>
      </c>
      <c r="C43" s="41">
        <f t="shared" si="5"/>
        <v>3706839</v>
      </c>
      <c r="D43" s="41">
        <f t="shared" si="6"/>
        <v>20</v>
      </c>
      <c r="E43" s="42" t="str">
        <f t="shared" si="2"/>
        <v>CARTAGENA</v>
      </c>
      <c r="F43" s="42">
        <f t="shared" si="7"/>
        <v>14334849</v>
      </c>
      <c r="G43" s="42">
        <f t="shared" si="8"/>
        <v>11213745</v>
      </c>
    </row>
    <row r="44" spans="1:9" x14ac:dyDescent="0.25">
      <c r="A44" s="42" t="str">
        <f t="shared" si="3"/>
        <v>BALEARES</v>
      </c>
      <c r="B44" s="41">
        <f t="shared" si="4"/>
        <v>6916749</v>
      </c>
      <c r="C44" s="41">
        <f t="shared" si="5"/>
        <v>7517744</v>
      </c>
      <c r="D44" s="41">
        <f t="shared" si="6"/>
        <v>12</v>
      </c>
      <c r="E44" s="42" t="str">
        <f t="shared" si="2"/>
        <v>LAS PALMAS</v>
      </c>
      <c r="F44" s="42">
        <f t="shared" si="7"/>
        <v>12917534</v>
      </c>
      <c r="G44" s="42">
        <f t="shared" si="8"/>
        <v>12902154</v>
      </c>
    </row>
    <row r="45" spans="1:9" x14ac:dyDescent="0.25">
      <c r="A45" s="42" t="str">
        <f t="shared" si="3"/>
        <v>BARCELONA</v>
      </c>
      <c r="B45" s="41">
        <f t="shared" si="4"/>
        <v>26950904</v>
      </c>
      <c r="C45" s="41">
        <f t="shared" si="5"/>
        <v>25145547</v>
      </c>
      <c r="D45" s="41">
        <f t="shared" si="6"/>
        <v>3</v>
      </c>
      <c r="E45" s="42" t="str">
        <f t="shared" si="2"/>
        <v>GIJON</v>
      </c>
      <c r="F45" s="42">
        <f t="shared" si="7"/>
        <v>10463420</v>
      </c>
      <c r="G45" s="42">
        <f t="shared" si="8"/>
        <v>9438060</v>
      </c>
    </row>
    <row r="46" spans="1:9" x14ac:dyDescent="0.25">
      <c r="A46" s="42" t="str">
        <f t="shared" si="3"/>
        <v>BILBAO</v>
      </c>
      <c r="B46" s="41">
        <f t="shared" si="4"/>
        <v>19565350</v>
      </c>
      <c r="C46" s="41">
        <f t="shared" si="5"/>
        <v>19403482</v>
      </c>
      <c r="D46" s="41">
        <f t="shared" si="6"/>
        <v>4</v>
      </c>
      <c r="E46" s="42" t="str">
        <f t="shared" si="2"/>
        <v>HUELVA</v>
      </c>
      <c r="F46" s="42">
        <f t="shared" si="7"/>
        <v>9889035</v>
      </c>
      <c r="G46" s="42">
        <f t="shared" si="8"/>
        <v>9611561</v>
      </c>
    </row>
    <row r="47" spans="1:9" x14ac:dyDescent="0.25">
      <c r="A47" s="42" t="str">
        <f t="shared" si="3"/>
        <v>CARTAGENA</v>
      </c>
      <c r="B47" s="41">
        <f t="shared" si="4"/>
        <v>14334849</v>
      </c>
      <c r="C47" s="41">
        <f t="shared" si="5"/>
        <v>11213745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9591757</v>
      </c>
      <c r="G47" s="42">
        <f t="shared" si="8"/>
        <v>9495853</v>
      </c>
    </row>
    <row r="48" spans="1:9" x14ac:dyDescent="0.25">
      <c r="A48" s="42" t="str">
        <f t="shared" si="3"/>
        <v>CASTELLON</v>
      </c>
      <c r="B48" s="41">
        <f t="shared" si="4"/>
        <v>7275490</v>
      </c>
      <c r="C48" s="41">
        <f t="shared" si="5"/>
        <v>6688603</v>
      </c>
      <c r="D48" s="41">
        <f t="shared" si="6"/>
        <v>11</v>
      </c>
      <c r="E48" s="42" t="str">
        <f t="shared" si="2"/>
        <v>CASTELLON</v>
      </c>
      <c r="F48" s="42">
        <f t="shared" si="7"/>
        <v>7275490</v>
      </c>
      <c r="G48" s="42">
        <f t="shared" si="8"/>
        <v>6688603</v>
      </c>
    </row>
    <row r="49" spans="1:7" x14ac:dyDescent="0.25">
      <c r="A49" s="42" t="str">
        <f t="shared" si="3"/>
        <v>CEUTA</v>
      </c>
      <c r="B49" s="41">
        <f t="shared" si="4"/>
        <v>1403749</v>
      </c>
      <c r="C49" s="41">
        <f t="shared" si="5"/>
        <v>1320387</v>
      </c>
      <c r="D49" s="41">
        <f t="shared" si="6"/>
        <v>24</v>
      </c>
      <c r="E49" s="42" t="str">
        <f t="shared" si="2"/>
        <v>BALEARES</v>
      </c>
      <c r="F49" s="42">
        <f t="shared" si="7"/>
        <v>6916749</v>
      </c>
      <c r="G49" s="42">
        <f t="shared" si="8"/>
        <v>7517744</v>
      </c>
    </row>
    <row r="50" spans="1:7" x14ac:dyDescent="0.25">
      <c r="A50" s="42" t="str">
        <f t="shared" si="3"/>
        <v>FERROL-SAN CIBRAO</v>
      </c>
      <c r="B50" s="41">
        <f t="shared" si="4"/>
        <v>6667196</v>
      </c>
      <c r="C50" s="41">
        <f t="shared" si="5"/>
        <v>5152657</v>
      </c>
      <c r="D50" s="41">
        <f t="shared" si="6"/>
        <v>13</v>
      </c>
      <c r="E50" s="42" t="str">
        <f t="shared" si="2"/>
        <v>FERROL-SAN CIBRAO</v>
      </c>
      <c r="F50" s="42">
        <f t="shared" si="7"/>
        <v>6667196</v>
      </c>
      <c r="G50" s="42">
        <f t="shared" si="8"/>
        <v>5152657</v>
      </c>
    </row>
    <row r="51" spans="1:7" x14ac:dyDescent="0.25">
      <c r="A51" s="42" t="str">
        <f t="shared" si="3"/>
        <v>GIJON</v>
      </c>
      <c r="B51" s="41">
        <f t="shared" si="4"/>
        <v>10463420</v>
      </c>
      <c r="C51" s="41">
        <f t="shared" si="5"/>
        <v>9438060</v>
      </c>
      <c r="D51" s="41">
        <f t="shared" si="6"/>
        <v>8</v>
      </c>
      <c r="E51" s="42" t="str">
        <f t="shared" si="2"/>
        <v>A CORUÑA</v>
      </c>
      <c r="F51" s="42">
        <f t="shared" si="7"/>
        <v>6599108</v>
      </c>
      <c r="G51" s="42">
        <f t="shared" si="8"/>
        <v>7116203</v>
      </c>
    </row>
    <row r="52" spans="1:7" x14ac:dyDescent="0.25">
      <c r="A52" s="42" t="str">
        <f t="shared" si="3"/>
        <v>HUELVA</v>
      </c>
      <c r="B52" s="41">
        <f t="shared" si="4"/>
        <v>9889035</v>
      </c>
      <c r="C52" s="41">
        <f t="shared" si="5"/>
        <v>9611561</v>
      </c>
      <c r="D52" s="41">
        <f t="shared" si="6"/>
        <v>9</v>
      </c>
      <c r="E52" s="42" t="str">
        <f t="shared" si="2"/>
        <v>ALMERIA</v>
      </c>
      <c r="F52" s="42">
        <f t="shared" si="7"/>
        <v>3038284</v>
      </c>
      <c r="G52" s="42">
        <f t="shared" si="8"/>
        <v>3244572</v>
      </c>
    </row>
    <row r="53" spans="1:7" x14ac:dyDescent="0.25">
      <c r="A53" s="42" t="str">
        <f t="shared" si="3"/>
        <v>LAS PALMAS</v>
      </c>
      <c r="B53" s="41">
        <f t="shared" si="4"/>
        <v>12917534</v>
      </c>
      <c r="C53" s="41">
        <f t="shared" si="5"/>
        <v>12902154</v>
      </c>
      <c r="D53" s="41">
        <f t="shared" si="6"/>
        <v>7</v>
      </c>
      <c r="E53" s="42" t="str">
        <f t="shared" si="2"/>
        <v>SANTANDER</v>
      </c>
      <c r="F53" s="42">
        <f t="shared" si="7"/>
        <v>2830751</v>
      </c>
      <c r="G53" s="42">
        <f t="shared" si="8"/>
        <v>3095321</v>
      </c>
    </row>
    <row r="54" spans="1:7" x14ac:dyDescent="0.25">
      <c r="A54" s="42" t="str">
        <f t="shared" si="3"/>
        <v>MALAGA</v>
      </c>
      <c r="B54" s="41">
        <f t="shared" si="4"/>
        <v>2564353</v>
      </c>
      <c r="C54" s="41">
        <f t="shared" si="5"/>
        <v>3023048</v>
      </c>
      <c r="D54" s="41">
        <f t="shared" si="6"/>
        <v>18</v>
      </c>
      <c r="E54" s="42" t="str">
        <f t="shared" si="2"/>
        <v>VIGO</v>
      </c>
      <c r="F54" s="42">
        <f t="shared" si="7"/>
        <v>2653110</v>
      </c>
      <c r="G54" s="42">
        <f t="shared" si="8"/>
        <v>2815928</v>
      </c>
    </row>
    <row r="55" spans="1:7" x14ac:dyDescent="0.25">
      <c r="A55" s="42" t="str">
        <f t="shared" si="3"/>
        <v>MARIN Y RIA DE PONTEVEDRA</v>
      </c>
      <c r="B55" s="41">
        <f t="shared" si="4"/>
        <v>829059</v>
      </c>
      <c r="C55" s="41">
        <f t="shared" si="5"/>
        <v>903687</v>
      </c>
      <c r="D55" s="41">
        <f t="shared" si="6"/>
        <v>26</v>
      </c>
      <c r="E55" s="42" t="str">
        <f t="shared" si="2"/>
        <v>MALAGA</v>
      </c>
      <c r="F55" s="42">
        <f t="shared" si="7"/>
        <v>2564353</v>
      </c>
      <c r="G55" s="42">
        <f t="shared" si="8"/>
        <v>3023048</v>
      </c>
    </row>
    <row r="56" spans="1:7" x14ac:dyDescent="0.25">
      <c r="A56" s="42" t="str">
        <f t="shared" si="3"/>
        <v>MELILLA</v>
      </c>
      <c r="B56" s="41">
        <f t="shared" si="4"/>
        <v>378905</v>
      </c>
      <c r="C56" s="41">
        <f t="shared" si="5"/>
        <v>406177</v>
      </c>
      <c r="D56" s="41">
        <f t="shared" si="6"/>
        <v>28</v>
      </c>
      <c r="E56" s="42" t="str">
        <f t="shared" si="2"/>
        <v>PASAIA</v>
      </c>
      <c r="F56" s="42">
        <f t="shared" si="7"/>
        <v>2550307</v>
      </c>
      <c r="G56" s="42">
        <f t="shared" si="8"/>
        <v>2645567</v>
      </c>
    </row>
    <row r="57" spans="1:7" x14ac:dyDescent="0.25">
      <c r="A57" s="42" t="str">
        <f t="shared" si="3"/>
        <v>MOTRIL</v>
      </c>
      <c r="B57" s="41">
        <f t="shared" si="4"/>
        <v>1264886</v>
      </c>
      <c r="C57" s="41">
        <f t="shared" si="5"/>
        <v>1401517</v>
      </c>
      <c r="D57" s="41">
        <f t="shared" si="6"/>
        <v>25</v>
      </c>
      <c r="E57" s="42" t="str">
        <f t="shared" si="2"/>
        <v>BAHIA DE CADIZ</v>
      </c>
      <c r="F57" s="42">
        <f t="shared" si="7"/>
        <v>2490181</v>
      </c>
      <c r="G57" s="42">
        <f t="shared" si="8"/>
        <v>3706839</v>
      </c>
    </row>
    <row r="58" spans="1:7" x14ac:dyDescent="0.25">
      <c r="A58" s="42" t="str">
        <f t="shared" si="3"/>
        <v>PASAIA</v>
      </c>
      <c r="B58" s="41">
        <f t="shared" si="4"/>
        <v>2550307</v>
      </c>
      <c r="C58" s="41">
        <f t="shared" si="5"/>
        <v>2645567</v>
      </c>
      <c r="D58" s="41">
        <f t="shared" si="6"/>
        <v>19</v>
      </c>
      <c r="E58" s="42" t="str">
        <f t="shared" si="2"/>
        <v>AVILES</v>
      </c>
      <c r="F58" s="42">
        <f t="shared" si="7"/>
        <v>2479183</v>
      </c>
      <c r="G58" s="42">
        <f t="shared" si="8"/>
        <v>2616464</v>
      </c>
    </row>
    <row r="59" spans="1:7" x14ac:dyDescent="0.25">
      <c r="A59" s="42" t="str">
        <f t="shared" si="3"/>
        <v>SANTA CRUZ DE TENERIFE</v>
      </c>
      <c r="B59" s="41">
        <f t="shared" si="4"/>
        <v>9591757</v>
      </c>
      <c r="C59" s="41">
        <f t="shared" si="5"/>
        <v>9495853</v>
      </c>
      <c r="D59" s="41">
        <f t="shared" si="6"/>
        <v>10</v>
      </c>
      <c r="E59" s="42" t="str">
        <f t="shared" si="2"/>
        <v>SEVILLA</v>
      </c>
      <c r="F59" s="42">
        <f t="shared" si="7"/>
        <v>2329740</v>
      </c>
      <c r="G59" s="42">
        <f t="shared" si="8"/>
        <v>2372671</v>
      </c>
    </row>
    <row r="60" spans="1:7" x14ac:dyDescent="0.25">
      <c r="A60" s="42" t="str">
        <f t="shared" si="3"/>
        <v>SANTANDER</v>
      </c>
      <c r="B60" s="41">
        <f t="shared" si="4"/>
        <v>2830751</v>
      </c>
      <c r="C60" s="41">
        <f t="shared" si="5"/>
        <v>3095321</v>
      </c>
      <c r="D60" s="41">
        <f t="shared" si="6"/>
        <v>16</v>
      </c>
      <c r="E60" s="42" t="str">
        <f t="shared" si="2"/>
        <v>ALICANTE</v>
      </c>
      <c r="F60" s="42">
        <f t="shared" si="7"/>
        <v>1557183</v>
      </c>
      <c r="G60" s="42">
        <f t="shared" si="8"/>
        <v>2074474</v>
      </c>
    </row>
    <row r="61" spans="1:7" x14ac:dyDescent="0.25">
      <c r="A61" s="42" t="str">
        <f t="shared" si="3"/>
        <v>SEVILLA</v>
      </c>
      <c r="B61" s="41">
        <f t="shared" si="4"/>
        <v>2329740</v>
      </c>
      <c r="C61" s="41">
        <f t="shared" si="5"/>
        <v>2372671</v>
      </c>
      <c r="D61" s="41">
        <f t="shared" si="6"/>
        <v>22</v>
      </c>
      <c r="E61" s="42" t="str">
        <f t="shared" si="2"/>
        <v>CEUTA</v>
      </c>
      <c r="F61" s="42">
        <f t="shared" si="7"/>
        <v>1403749</v>
      </c>
      <c r="G61" s="42">
        <f t="shared" si="8"/>
        <v>1320387</v>
      </c>
    </row>
    <row r="62" spans="1:7" x14ac:dyDescent="0.25">
      <c r="A62" s="42" t="str">
        <f t="shared" si="3"/>
        <v>TARRAGONA</v>
      </c>
      <c r="B62" s="41">
        <f t="shared" si="4"/>
        <v>17540856</v>
      </c>
      <c r="C62" s="41">
        <f t="shared" si="5"/>
        <v>18075893</v>
      </c>
      <c r="D62" s="41">
        <f t="shared" si="6"/>
        <v>5</v>
      </c>
      <c r="E62" s="42" t="str">
        <f t="shared" si="2"/>
        <v>MOTRIL</v>
      </c>
      <c r="F62" s="42">
        <f t="shared" si="7"/>
        <v>1264886</v>
      </c>
      <c r="G62" s="42">
        <f t="shared" si="8"/>
        <v>1401517</v>
      </c>
    </row>
    <row r="63" spans="1:7" x14ac:dyDescent="0.25">
      <c r="A63" s="42" t="str">
        <f t="shared" si="3"/>
        <v>VALENCIA</v>
      </c>
      <c r="B63" s="41">
        <f t="shared" si="4"/>
        <v>28502025</v>
      </c>
      <c r="C63" s="41">
        <f t="shared" si="5"/>
        <v>26613071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829059</v>
      </c>
      <c r="G63" s="42">
        <f t="shared" si="8"/>
        <v>903687</v>
      </c>
    </row>
    <row r="64" spans="1:7" x14ac:dyDescent="0.25">
      <c r="A64" s="42" t="str">
        <f t="shared" si="3"/>
        <v>VIGO</v>
      </c>
      <c r="B64" s="41">
        <f t="shared" si="4"/>
        <v>2653110</v>
      </c>
      <c r="C64" s="41">
        <f t="shared" si="5"/>
        <v>2815928</v>
      </c>
      <c r="D64" s="41">
        <f t="shared" si="6"/>
        <v>17</v>
      </c>
      <c r="E64" s="42" t="str">
        <f t="shared" si="2"/>
        <v>VILAGARCIA</v>
      </c>
      <c r="F64" s="42">
        <f t="shared" si="7"/>
        <v>472640</v>
      </c>
      <c r="G64" s="42">
        <f t="shared" si="8"/>
        <v>561768</v>
      </c>
    </row>
    <row r="65" spans="1:7" x14ac:dyDescent="0.25">
      <c r="A65" s="42" t="str">
        <f t="shared" si="3"/>
        <v>VILAGARCIA</v>
      </c>
      <c r="B65" s="41">
        <f t="shared" si="4"/>
        <v>472640</v>
      </c>
      <c r="C65" s="41">
        <f t="shared" si="5"/>
        <v>561768</v>
      </c>
      <c r="D65" s="41">
        <f t="shared" si="6"/>
        <v>27</v>
      </c>
      <c r="E65" s="42" t="str">
        <f t="shared" si="2"/>
        <v>MELILLA</v>
      </c>
      <c r="F65" s="42">
        <f t="shared" si="7"/>
        <v>378905</v>
      </c>
      <c r="G65" s="42">
        <f t="shared" si="8"/>
        <v>406177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1047453</v>
      </c>
      <c r="C7" s="37">
        <v>1039504</v>
      </c>
      <c r="D7" s="37">
        <v>6903916</v>
      </c>
      <c r="E7" s="37">
        <v>6418680</v>
      </c>
      <c r="F7" s="10">
        <f>((E7*100)/D7)-100</f>
        <v>-7.028416915848922</v>
      </c>
      <c r="G7" s="1"/>
      <c r="H7" s="1"/>
      <c r="I7" s="1"/>
    </row>
    <row r="8" spans="1:12" x14ac:dyDescent="0.25">
      <c r="A8" s="11" t="s">
        <v>42</v>
      </c>
      <c r="B8" s="38">
        <v>271488</v>
      </c>
      <c r="C8" s="38">
        <v>274086</v>
      </c>
      <c r="D8" s="38">
        <v>2042555</v>
      </c>
      <c r="E8" s="38">
        <v>1541817</v>
      </c>
      <c r="F8" s="13">
        <f t="shared" ref="F8:F35" si="0">((E8*100)/D8)-100</f>
        <v>-24.515276210432518</v>
      </c>
      <c r="G8" s="1"/>
      <c r="H8" s="1"/>
      <c r="I8" s="1"/>
    </row>
    <row r="9" spans="1:12" x14ac:dyDescent="0.25">
      <c r="A9" s="8" t="s">
        <v>43</v>
      </c>
      <c r="B9" s="37">
        <v>502883</v>
      </c>
      <c r="C9" s="37">
        <v>317457</v>
      </c>
      <c r="D9" s="37">
        <v>3188437</v>
      </c>
      <c r="E9" s="37">
        <v>2907076</v>
      </c>
      <c r="F9" s="10">
        <f t="shared" si="0"/>
        <v>-8.8244177319482873</v>
      </c>
      <c r="G9" s="1"/>
      <c r="H9" s="1"/>
      <c r="I9" s="1"/>
    </row>
    <row r="10" spans="1:12" x14ac:dyDescent="0.25">
      <c r="A10" s="11" t="s">
        <v>44</v>
      </c>
      <c r="B10" s="38">
        <v>495232</v>
      </c>
      <c r="C10" s="38">
        <v>470770</v>
      </c>
      <c r="D10" s="38">
        <v>2587898</v>
      </c>
      <c r="E10" s="38">
        <v>2449451</v>
      </c>
      <c r="F10" s="13">
        <f t="shared" si="0"/>
        <v>-5.3497858107236027</v>
      </c>
      <c r="G10" s="1"/>
      <c r="H10" s="1"/>
      <c r="I10" s="1"/>
    </row>
    <row r="11" spans="1:12" x14ac:dyDescent="0.25">
      <c r="A11" s="8" t="s">
        <v>45</v>
      </c>
      <c r="B11" s="37">
        <v>5341638</v>
      </c>
      <c r="C11" s="37">
        <v>5539735</v>
      </c>
      <c r="D11" s="37">
        <v>33737433</v>
      </c>
      <c r="E11" s="37">
        <v>35998071</v>
      </c>
      <c r="F11" s="10">
        <f t="shared" si="0"/>
        <v>6.7006817027246797</v>
      </c>
      <c r="G11" s="1"/>
      <c r="H11" s="1"/>
      <c r="I11" s="1"/>
    </row>
    <row r="12" spans="1:12" x14ac:dyDescent="0.25">
      <c r="A12" s="11" t="s">
        <v>46</v>
      </c>
      <c r="B12" s="38">
        <v>720256</v>
      </c>
      <c r="C12" s="38">
        <v>356317</v>
      </c>
      <c r="D12" s="38">
        <v>3656684</v>
      </c>
      <c r="E12" s="38">
        <v>2444690</v>
      </c>
      <c r="F12" s="13">
        <f t="shared" si="0"/>
        <v>-33.144619551484354</v>
      </c>
      <c r="G12" s="1"/>
      <c r="H12" s="1"/>
      <c r="I12" s="1"/>
    </row>
    <row r="13" spans="1:12" x14ac:dyDescent="0.25">
      <c r="A13" s="8" t="s">
        <v>47</v>
      </c>
      <c r="B13" s="37">
        <v>1410314</v>
      </c>
      <c r="C13" s="37">
        <v>1209556</v>
      </c>
      <c r="D13" s="37">
        <v>7423074</v>
      </c>
      <c r="E13" s="37">
        <v>6828897</v>
      </c>
      <c r="F13" s="10">
        <f t="shared" si="0"/>
        <v>-8.0044601468340488</v>
      </c>
      <c r="G13" s="1"/>
      <c r="H13" s="1"/>
      <c r="I13" s="1"/>
    </row>
    <row r="14" spans="1:12" x14ac:dyDescent="0.25">
      <c r="A14" s="11" t="s">
        <v>48</v>
      </c>
      <c r="B14" s="38">
        <v>4142113</v>
      </c>
      <c r="C14" s="38">
        <v>4618880</v>
      </c>
      <c r="D14" s="38">
        <v>24534808</v>
      </c>
      <c r="E14" s="38">
        <v>26345334</v>
      </c>
      <c r="F14" s="13">
        <f t="shared" si="0"/>
        <v>7.3794178458620934</v>
      </c>
      <c r="G14" s="1"/>
      <c r="H14" s="1"/>
      <c r="I14" s="1"/>
    </row>
    <row r="15" spans="1:12" x14ac:dyDescent="0.25">
      <c r="A15" s="8" t="s">
        <v>49</v>
      </c>
      <c r="B15" s="37">
        <v>3462240</v>
      </c>
      <c r="C15" s="37">
        <v>3478432</v>
      </c>
      <c r="D15" s="37">
        <v>18737928</v>
      </c>
      <c r="E15" s="37">
        <v>19066167</v>
      </c>
      <c r="F15" s="10">
        <f t="shared" si="0"/>
        <v>1.7517358376016858</v>
      </c>
      <c r="G15" s="1"/>
      <c r="H15" s="1"/>
      <c r="I15" s="1"/>
    </row>
    <row r="16" spans="1:12" x14ac:dyDescent="0.25">
      <c r="A16" s="11" t="s">
        <v>50</v>
      </c>
      <c r="B16" s="38">
        <v>1926816</v>
      </c>
      <c r="C16" s="38">
        <v>2563088</v>
      </c>
      <c r="D16" s="38">
        <v>11166456</v>
      </c>
      <c r="E16" s="38">
        <v>14283824</v>
      </c>
      <c r="F16" s="13">
        <f t="shared" si="0"/>
        <v>27.9172550359756</v>
      </c>
      <c r="G16" s="1"/>
      <c r="H16" s="1"/>
      <c r="I16" s="1"/>
    </row>
    <row r="17" spans="1:9" x14ac:dyDescent="0.25">
      <c r="A17" s="8" t="s">
        <v>51</v>
      </c>
      <c r="B17" s="37">
        <v>984241</v>
      </c>
      <c r="C17" s="37">
        <v>1070131</v>
      </c>
      <c r="D17" s="37">
        <v>6657352</v>
      </c>
      <c r="E17" s="37">
        <v>7243443</v>
      </c>
      <c r="F17" s="10">
        <f t="shared" si="0"/>
        <v>8.8036654814106328</v>
      </c>
      <c r="G17" s="1"/>
      <c r="H17" s="1"/>
      <c r="I17" s="1"/>
    </row>
    <row r="18" spans="1:9" x14ac:dyDescent="0.25">
      <c r="A18" s="11" t="s">
        <v>52</v>
      </c>
      <c r="B18" s="38">
        <v>136764</v>
      </c>
      <c r="C18" s="38">
        <v>261457</v>
      </c>
      <c r="D18" s="38">
        <v>1043217</v>
      </c>
      <c r="E18" s="38">
        <v>1110265</v>
      </c>
      <c r="F18" s="13">
        <f t="shared" si="0"/>
        <v>6.4270425041002994</v>
      </c>
      <c r="G18" s="1"/>
      <c r="H18" s="1"/>
      <c r="I18" s="1"/>
    </row>
    <row r="19" spans="1:9" x14ac:dyDescent="0.25">
      <c r="A19" s="8" t="s">
        <v>53</v>
      </c>
      <c r="B19" s="37">
        <v>895700</v>
      </c>
      <c r="C19" s="37">
        <v>1365451</v>
      </c>
      <c r="D19" s="37">
        <v>5140405</v>
      </c>
      <c r="E19" s="37">
        <v>6651726</v>
      </c>
      <c r="F19" s="10">
        <f t="shared" si="0"/>
        <v>29.400815694483214</v>
      </c>
      <c r="G19" s="1"/>
      <c r="H19" s="1"/>
      <c r="I19" s="1"/>
    </row>
    <row r="20" spans="1:9" x14ac:dyDescent="0.25">
      <c r="A20" s="11" t="s">
        <v>54</v>
      </c>
      <c r="B20" s="38">
        <v>1538519</v>
      </c>
      <c r="C20" s="38">
        <v>1730958</v>
      </c>
      <c r="D20" s="38">
        <v>9310126</v>
      </c>
      <c r="E20" s="38">
        <v>10406823</v>
      </c>
      <c r="F20" s="13">
        <f t="shared" si="0"/>
        <v>11.779615012729153</v>
      </c>
      <c r="G20" s="1"/>
      <c r="H20" s="1"/>
      <c r="I20" s="1"/>
    </row>
    <row r="21" spans="1:9" x14ac:dyDescent="0.25">
      <c r="A21" s="8" t="s">
        <v>55</v>
      </c>
      <c r="B21" s="37">
        <v>1333697</v>
      </c>
      <c r="C21" s="37">
        <v>1480050</v>
      </c>
      <c r="D21" s="37">
        <v>9553336</v>
      </c>
      <c r="E21" s="37">
        <v>9860028</v>
      </c>
      <c r="F21" s="10">
        <f t="shared" si="0"/>
        <v>3.2103131304080534</v>
      </c>
      <c r="G21" s="1"/>
      <c r="H21" s="1"/>
      <c r="I21" s="1"/>
    </row>
    <row r="22" spans="1:9" x14ac:dyDescent="0.25">
      <c r="A22" s="11" t="s">
        <v>56</v>
      </c>
      <c r="B22" s="38">
        <v>2074263</v>
      </c>
      <c r="C22" s="38">
        <v>1914550</v>
      </c>
      <c r="D22" s="38">
        <v>11724097</v>
      </c>
      <c r="E22" s="38">
        <v>11815185</v>
      </c>
      <c r="F22" s="13">
        <f t="shared" si="0"/>
        <v>0.77692977122246987</v>
      </c>
      <c r="G22" s="1"/>
      <c r="H22" s="1"/>
      <c r="I22" s="1"/>
    </row>
    <row r="23" spans="1:9" x14ac:dyDescent="0.25">
      <c r="A23" s="8" t="s">
        <v>57</v>
      </c>
      <c r="B23" s="37">
        <v>522483</v>
      </c>
      <c r="C23" s="37">
        <v>217172</v>
      </c>
      <c r="D23" s="37">
        <v>2985408</v>
      </c>
      <c r="E23" s="37">
        <v>2528012</v>
      </c>
      <c r="F23" s="10">
        <f t="shared" si="0"/>
        <v>-15.321054944583793</v>
      </c>
      <c r="G23" s="1"/>
      <c r="H23" s="1"/>
      <c r="I23" s="1"/>
    </row>
    <row r="24" spans="1:9" x14ac:dyDescent="0.25">
      <c r="A24" s="11" t="s">
        <v>58</v>
      </c>
      <c r="B24" s="38">
        <v>160779</v>
      </c>
      <c r="C24" s="38">
        <v>147244</v>
      </c>
      <c r="D24" s="38">
        <v>873405</v>
      </c>
      <c r="E24" s="38">
        <v>806883</v>
      </c>
      <c r="F24" s="13">
        <f t="shared" si="0"/>
        <v>-7.6163978910127668</v>
      </c>
      <c r="G24" s="1"/>
      <c r="H24" s="1"/>
      <c r="I24" s="1"/>
    </row>
    <row r="25" spans="1:9" x14ac:dyDescent="0.25">
      <c r="A25" s="8" t="s">
        <v>59</v>
      </c>
      <c r="B25" s="37">
        <v>71416</v>
      </c>
      <c r="C25" s="37">
        <v>60402</v>
      </c>
      <c r="D25" s="37">
        <v>393706</v>
      </c>
      <c r="E25" s="37">
        <v>378812</v>
      </c>
      <c r="F25" s="10">
        <f t="shared" si="0"/>
        <v>-3.7830259127369175</v>
      </c>
      <c r="G25" s="1"/>
      <c r="H25" s="1"/>
      <c r="I25" s="1"/>
    </row>
    <row r="26" spans="1:9" x14ac:dyDescent="0.25">
      <c r="A26" s="11" t="s">
        <v>60</v>
      </c>
      <c r="B26" s="38">
        <v>210173</v>
      </c>
      <c r="C26" s="38">
        <v>191724</v>
      </c>
      <c r="D26" s="38">
        <v>1392397</v>
      </c>
      <c r="E26" s="38">
        <v>1255679</v>
      </c>
      <c r="F26" s="13">
        <f t="shared" si="0"/>
        <v>-9.8188950421467496</v>
      </c>
      <c r="G26" s="1"/>
      <c r="H26" s="1"/>
      <c r="I26" s="1"/>
    </row>
    <row r="27" spans="1:9" x14ac:dyDescent="0.25">
      <c r="A27" s="8" t="s">
        <v>61</v>
      </c>
      <c r="B27" s="37">
        <v>556948</v>
      </c>
      <c r="C27" s="37">
        <v>480490</v>
      </c>
      <c r="D27" s="37">
        <v>2616906</v>
      </c>
      <c r="E27" s="37">
        <v>2523173</v>
      </c>
      <c r="F27" s="10">
        <f t="shared" si="0"/>
        <v>-3.5818252547091873</v>
      </c>
      <c r="G27" s="1"/>
      <c r="H27" s="1"/>
      <c r="I27" s="1"/>
    </row>
    <row r="28" spans="1:9" x14ac:dyDescent="0.25">
      <c r="A28" s="11" t="s">
        <v>62</v>
      </c>
      <c r="B28" s="38">
        <v>1334243</v>
      </c>
      <c r="C28" s="38">
        <v>1444501</v>
      </c>
      <c r="D28" s="38">
        <v>8990184</v>
      </c>
      <c r="E28" s="38">
        <v>9010362</v>
      </c>
      <c r="F28" s="13">
        <f t="shared" si="0"/>
        <v>0.22444479445582033</v>
      </c>
      <c r="G28" s="1"/>
      <c r="H28" s="1"/>
      <c r="I28" s="1"/>
    </row>
    <row r="29" spans="1:9" x14ac:dyDescent="0.25">
      <c r="A29" s="8" t="s">
        <v>63</v>
      </c>
      <c r="B29" s="37">
        <v>642028</v>
      </c>
      <c r="C29" s="37">
        <v>519853</v>
      </c>
      <c r="D29" s="37">
        <v>3054144</v>
      </c>
      <c r="E29" s="37">
        <v>2797998</v>
      </c>
      <c r="F29" s="10">
        <f t="shared" si="0"/>
        <v>-8.3868344125227878</v>
      </c>
      <c r="G29" s="1"/>
      <c r="H29" s="1"/>
      <c r="I29" s="1"/>
    </row>
    <row r="30" spans="1:9" x14ac:dyDescent="0.25">
      <c r="A30" s="11" t="s">
        <v>64</v>
      </c>
      <c r="B30" s="38">
        <v>367495</v>
      </c>
      <c r="C30" s="38">
        <v>350700</v>
      </c>
      <c r="D30" s="38">
        <v>2372671</v>
      </c>
      <c r="E30" s="38">
        <v>2329740</v>
      </c>
      <c r="F30" s="13">
        <f t="shared" si="0"/>
        <v>-1.8093954029024673</v>
      </c>
      <c r="G30" s="1"/>
      <c r="H30" s="1"/>
      <c r="I30" s="1"/>
    </row>
    <row r="31" spans="1:9" x14ac:dyDescent="0.25">
      <c r="A31" s="8" t="s">
        <v>65</v>
      </c>
      <c r="B31" s="37">
        <v>3499692</v>
      </c>
      <c r="C31" s="37">
        <v>2403318</v>
      </c>
      <c r="D31" s="37">
        <v>17975955</v>
      </c>
      <c r="E31" s="37">
        <v>17457599</v>
      </c>
      <c r="F31" s="10">
        <f t="shared" si="0"/>
        <v>-2.883607574674059</v>
      </c>
      <c r="G31" s="1"/>
      <c r="H31" s="1"/>
      <c r="I31" s="1"/>
    </row>
    <row r="32" spans="1:9" x14ac:dyDescent="0.25">
      <c r="A32" s="11" t="s">
        <v>66</v>
      </c>
      <c r="B32" s="38">
        <v>4551769</v>
      </c>
      <c r="C32" s="38">
        <v>5061217</v>
      </c>
      <c r="D32" s="38">
        <v>26449405</v>
      </c>
      <c r="E32" s="38">
        <v>28358670</v>
      </c>
      <c r="F32" s="13">
        <f t="shared" si="0"/>
        <v>7.2185555780933441</v>
      </c>
      <c r="G32" s="1"/>
      <c r="H32" s="1"/>
      <c r="I32" s="1"/>
    </row>
    <row r="33" spans="1:9" x14ac:dyDescent="0.25">
      <c r="A33" s="8" t="s">
        <v>67</v>
      </c>
      <c r="B33" s="37">
        <v>507923</v>
      </c>
      <c r="C33" s="37">
        <v>414860</v>
      </c>
      <c r="D33" s="37">
        <v>2586002</v>
      </c>
      <c r="E33" s="37">
        <v>2439144</v>
      </c>
      <c r="F33" s="10">
        <f t="shared" si="0"/>
        <v>-5.6789592583455146</v>
      </c>
      <c r="G33" s="1"/>
      <c r="H33" s="1"/>
      <c r="I33" s="1"/>
    </row>
    <row r="34" spans="1:9" x14ac:dyDescent="0.25">
      <c r="A34" s="11" t="s">
        <v>68</v>
      </c>
      <c r="B34" s="38">
        <v>88252</v>
      </c>
      <c r="C34" s="38">
        <v>61676</v>
      </c>
      <c r="D34" s="38">
        <v>557288</v>
      </c>
      <c r="E34" s="38">
        <v>471064</v>
      </c>
      <c r="F34" s="13">
        <f t="shared" si="0"/>
        <v>-15.472071891015062</v>
      </c>
      <c r="G34" s="1"/>
      <c r="H34" s="1"/>
      <c r="I34" s="1"/>
    </row>
    <row r="35" spans="1:9" x14ac:dyDescent="0.25">
      <c r="A35" s="14" t="s">
        <v>69</v>
      </c>
      <c r="B35" s="15">
        <f>SUM(B7:B34)</f>
        <v>38796818</v>
      </c>
      <c r="C35" s="15">
        <f t="shared" ref="C35:E35" si="1">SUM(C7:C34)</f>
        <v>39043579</v>
      </c>
      <c r="D35" s="15">
        <f t="shared" si="1"/>
        <v>227655193</v>
      </c>
      <c r="E35" s="15">
        <f t="shared" si="1"/>
        <v>235728613</v>
      </c>
      <c r="F35" s="16">
        <f t="shared" si="0"/>
        <v>3.5463368498692631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6418680</v>
      </c>
      <c r="C38" s="41">
        <f>D7</f>
        <v>6903916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35998071</v>
      </c>
      <c r="G38" s="42">
        <f>LOOKUP(E38,$A$38:$A$65,$C$38:$C$65)</f>
        <v>33737433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1541817</v>
      </c>
      <c r="C39" s="41">
        <f t="shared" ref="C39:C65" si="5">D8</f>
        <v>2042555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28358670</v>
      </c>
      <c r="G39" s="42">
        <f t="shared" ref="G39:G65" si="8">LOOKUP(E39,$A$38:$A$65,$C$38:$C$65)</f>
        <v>26449405</v>
      </c>
    </row>
    <row r="40" spans="1:9" x14ac:dyDescent="0.25">
      <c r="A40" s="42" t="str">
        <f t="shared" si="3"/>
        <v>ALMERIA</v>
      </c>
      <c r="B40" s="41">
        <f t="shared" si="4"/>
        <v>2907076</v>
      </c>
      <c r="C40" s="41">
        <f t="shared" si="5"/>
        <v>3188437</v>
      </c>
      <c r="D40" s="41">
        <f t="shared" si="6"/>
        <v>15</v>
      </c>
      <c r="E40" s="42" t="str">
        <f t="shared" si="2"/>
        <v>BARCELONA</v>
      </c>
      <c r="F40" s="42">
        <f t="shared" si="7"/>
        <v>26345334</v>
      </c>
      <c r="G40" s="42">
        <f t="shared" si="8"/>
        <v>24534808</v>
      </c>
    </row>
    <row r="41" spans="1:9" x14ac:dyDescent="0.25">
      <c r="A41" s="42" t="str">
        <f t="shared" si="3"/>
        <v>AVILES</v>
      </c>
      <c r="B41" s="41">
        <f t="shared" si="4"/>
        <v>2449451</v>
      </c>
      <c r="C41" s="41">
        <f t="shared" si="5"/>
        <v>2587898</v>
      </c>
      <c r="D41" s="41">
        <f t="shared" si="6"/>
        <v>19</v>
      </c>
      <c r="E41" s="42" t="str">
        <f t="shared" si="2"/>
        <v>BILBAO</v>
      </c>
      <c r="F41" s="42">
        <f t="shared" si="7"/>
        <v>19066167</v>
      </c>
      <c r="G41" s="42">
        <f t="shared" si="8"/>
        <v>18737928</v>
      </c>
    </row>
    <row r="42" spans="1:9" x14ac:dyDescent="0.25">
      <c r="A42" s="42" t="str">
        <f t="shared" si="3"/>
        <v>BAHIA DE ALGECIRAS</v>
      </c>
      <c r="B42" s="41">
        <f t="shared" si="4"/>
        <v>35998071</v>
      </c>
      <c r="C42" s="41">
        <f t="shared" si="5"/>
        <v>33737433</v>
      </c>
      <c r="D42" s="41">
        <f t="shared" si="6"/>
        <v>1</v>
      </c>
      <c r="E42" s="42" t="str">
        <f t="shared" si="2"/>
        <v>TARRAGONA</v>
      </c>
      <c r="F42" s="42">
        <f t="shared" si="7"/>
        <v>17457599</v>
      </c>
      <c r="G42" s="42">
        <f t="shared" si="8"/>
        <v>17975955</v>
      </c>
    </row>
    <row r="43" spans="1:9" x14ac:dyDescent="0.25">
      <c r="A43" s="42" t="str">
        <f t="shared" si="3"/>
        <v>BAHIA DE CADIZ</v>
      </c>
      <c r="B43" s="41">
        <f t="shared" si="4"/>
        <v>2444690</v>
      </c>
      <c r="C43" s="41">
        <f t="shared" si="5"/>
        <v>3656684</v>
      </c>
      <c r="D43" s="41">
        <f t="shared" si="6"/>
        <v>20</v>
      </c>
      <c r="E43" s="42" t="str">
        <f t="shared" si="2"/>
        <v>CARTAGENA</v>
      </c>
      <c r="F43" s="42">
        <f t="shared" si="7"/>
        <v>14283824</v>
      </c>
      <c r="G43" s="42">
        <f t="shared" si="8"/>
        <v>11166456</v>
      </c>
    </row>
    <row r="44" spans="1:9" x14ac:dyDescent="0.25">
      <c r="A44" s="42" t="str">
        <f t="shared" si="3"/>
        <v>BALEARES</v>
      </c>
      <c r="B44" s="41">
        <f t="shared" si="4"/>
        <v>6828897</v>
      </c>
      <c r="C44" s="41">
        <f t="shared" si="5"/>
        <v>7423074</v>
      </c>
      <c r="D44" s="41">
        <f t="shared" si="6"/>
        <v>12</v>
      </c>
      <c r="E44" s="42" t="str">
        <f t="shared" si="2"/>
        <v>LAS PALMAS</v>
      </c>
      <c r="F44" s="42">
        <f t="shared" si="7"/>
        <v>11815185</v>
      </c>
      <c r="G44" s="42">
        <f t="shared" si="8"/>
        <v>11724097</v>
      </c>
    </row>
    <row r="45" spans="1:9" x14ac:dyDescent="0.25">
      <c r="A45" s="42" t="str">
        <f t="shared" si="3"/>
        <v>BARCELONA</v>
      </c>
      <c r="B45" s="41">
        <f t="shared" si="4"/>
        <v>26345334</v>
      </c>
      <c r="C45" s="41">
        <f t="shared" si="5"/>
        <v>24534808</v>
      </c>
      <c r="D45" s="41">
        <f t="shared" si="6"/>
        <v>3</v>
      </c>
      <c r="E45" s="42" t="str">
        <f t="shared" si="2"/>
        <v>GIJON</v>
      </c>
      <c r="F45" s="42">
        <f t="shared" si="7"/>
        <v>10406823</v>
      </c>
      <c r="G45" s="42">
        <f t="shared" si="8"/>
        <v>9310126</v>
      </c>
    </row>
    <row r="46" spans="1:9" x14ac:dyDescent="0.25">
      <c r="A46" s="42" t="str">
        <f t="shared" si="3"/>
        <v>BILBAO</v>
      </c>
      <c r="B46" s="41">
        <f t="shared" si="4"/>
        <v>19066167</v>
      </c>
      <c r="C46" s="41">
        <f t="shared" si="5"/>
        <v>18737928</v>
      </c>
      <c r="D46" s="41">
        <f t="shared" si="6"/>
        <v>4</v>
      </c>
      <c r="E46" s="42" t="str">
        <f t="shared" si="2"/>
        <v>HUELVA</v>
      </c>
      <c r="F46" s="42">
        <f t="shared" si="7"/>
        <v>9860028</v>
      </c>
      <c r="G46" s="42">
        <f t="shared" si="8"/>
        <v>9553336</v>
      </c>
    </row>
    <row r="47" spans="1:9" x14ac:dyDescent="0.25">
      <c r="A47" s="42" t="str">
        <f t="shared" si="3"/>
        <v>CARTAGENA</v>
      </c>
      <c r="B47" s="41">
        <f t="shared" si="4"/>
        <v>14283824</v>
      </c>
      <c r="C47" s="41">
        <f t="shared" si="5"/>
        <v>11166456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9010362</v>
      </c>
      <c r="G47" s="42">
        <f t="shared" si="8"/>
        <v>8990184</v>
      </c>
    </row>
    <row r="48" spans="1:9" x14ac:dyDescent="0.25">
      <c r="A48" s="42" t="str">
        <f t="shared" si="3"/>
        <v>CASTELLON</v>
      </c>
      <c r="B48" s="41">
        <f t="shared" si="4"/>
        <v>7243443</v>
      </c>
      <c r="C48" s="41">
        <f t="shared" si="5"/>
        <v>6657352</v>
      </c>
      <c r="D48" s="41">
        <f t="shared" si="6"/>
        <v>11</v>
      </c>
      <c r="E48" s="42" t="str">
        <f t="shared" si="2"/>
        <v>CASTELLON</v>
      </c>
      <c r="F48" s="42">
        <f t="shared" si="7"/>
        <v>7243443</v>
      </c>
      <c r="G48" s="42">
        <f t="shared" si="8"/>
        <v>6657352</v>
      </c>
    </row>
    <row r="49" spans="1:7" x14ac:dyDescent="0.25">
      <c r="A49" s="42" t="str">
        <f t="shared" si="3"/>
        <v>CEUTA</v>
      </c>
      <c r="B49" s="41">
        <f t="shared" si="4"/>
        <v>1110265</v>
      </c>
      <c r="C49" s="41">
        <f t="shared" si="5"/>
        <v>1043217</v>
      </c>
      <c r="D49" s="41">
        <f t="shared" si="6"/>
        <v>25</v>
      </c>
      <c r="E49" s="42" t="str">
        <f t="shared" si="2"/>
        <v>BALEARES</v>
      </c>
      <c r="F49" s="42">
        <f t="shared" si="7"/>
        <v>6828897</v>
      </c>
      <c r="G49" s="42">
        <f t="shared" si="8"/>
        <v>7423074</v>
      </c>
    </row>
    <row r="50" spans="1:7" x14ac:dyDescent="0.25">
      <c r="A50" s="42" t="str">
        <f t="shared" si="3"/>
        <v>FERROL-SAN CIBRAO</v>
      </c>
      <c r="B50" s="41">
        <f t="shared" si="4"/>
        <v>6651726</v>
      </c>
      <c r="C50" s="41">
        <f t="shared" si="5"/>
        <v>5140405</v>
      </c>
      <c r="D50" s="41">
        <f t="shared" si="6"/>
        <v>13</v>
      </c>
      <c r="E50" s="42" t="str">
        <f t="shared" si="2"/>
        <v>FERROL-SAN CIBRAO</v>
      </c>
      <c r="F50" s="42">
        <f t="shared" si="7"/>
        <v>6651726</v>
      </c>
      <c r="G50" s="42">
        <f t="shared" si="8"/>
        <v>5140405</v>
      </c>
    </row>
    <row r="51" spans="1:7" x14ac:dyDescent="0.25">
      <c r="A51" s="42" t="str">
        <f t="shared" si="3"/>
        <v>GIJON</v>
      </c>
      <c r="B51" s="41">
        <f t="shared" si="4"/>
        <v>10406823</v>
      </c>
      <c r="C51" s="41">
        <f t="shared" si="5"/>
        <v>9310126</v>
      </c>
      <c r="D51" s="41">
        <f t="shared" si="6"/>
        <v>8</v>
      </c>
      <c r="E51" s="42" t="str">
        <f t="shared" si="2"/>
        <v>A CORUÑA</v>
      </c>
      <c r="F51" s="42">
        <f t="shared" si="7"/>
        <v>6418680</v>
      </c>
      <c r="G51" s="42">
        <f t="shared" si="8"/>
        <v>6903916</v>
      </c>
    </row>
    <row r="52" spans="1:7" x14ac:dyDescent="0.25">
      <c r="A52" s="42" t="str">
        <f t="shared" si="3"/>
        <v>HUELVA</v>
      </c>
      <c r="B52" s="41">
        <f t="shared" si="4"/>
        <v>9860028</v>
      </c>
      <c r="C52" s="41">
        <f t="shared" si="5"/>
        <v>9553336</v>
      </c>
      <c r="D52" s="41">
        <f t="shared" si="6"/>
        <v>9</v>
      </c>
      <c r="E52" s="42" t="str">
        <f t="shared" si="2"/>
        <v>ALMERIA</v>
      </c>
      <c r="F52" s="42">
        <f t="shared" si="7"/>
        <v>2907076</v>
      </c>
      <c r="G52" s="42">
        <f t="shared" si="8"/>
        <v>3188437</v>
      </c>
    </row>
    <row r="53" spans="1:7" x14ac:dyDescent="0.25">
      <c r="A53" s="42" t="str">
        <f t="shared" si="3"/>
        <v>LAS PALMAS</v>
      </c>
      <c r="B53" s="41">
        <f t="shared" si="4"/>
        <v>11815185</v>
      </c>
      <c r="C53" s="41">
        <f t="shared" si="5"/>
        <v>11724097</v>
      </c>
      <c r="D53" s="41">
        <f t="shared" si="6"/>
        <v>7</v>
      </c>
      <c r="E53" s="42" t="str">
        <f t="shared" si="2"/>
        <v>SANTANDER</v>
      </c>
      <c r="F53" s="42">
        <f t="shared" si="7"/>
        <v>2797998</v>
      </c>
      <c r="G53" s="42">
        <f t="shared" si="8"/>
        <v>3054144</v>
      </c>
    </row>
    <row r="54" spans="1:7" x14ac:dyDescent="0.25">
      <c r="A54" s="42" t="str">
        <f t="shared" si="3"/>
        <v>MALAGA</v>
      </c>
      <c r="B54" s="41">
        <f t="shared" si="4"/>
        <v>2528012</v>
      </c>
      <c r="C54" s="41">
        <f t="shared" si="5"/>
        <v>2985408</v>
      </c>
      <c r="D54" s="41">
        <f t="shared" si="6"/>
        <v>17</v>
      </c>
      <c r="E54" s="42" t="str">
        <f t="shared" si="2"/>
        <v>MALAGA</v>
      </c>
      <c r="F54" s="42">
        <f t="shared" si="7"/>
        <v>2528012</v>
      </c>
      <c r="G54" s="42">
        <f t="shared" si="8"/>
        <v>2985408</v>
      </c>
    </row>
    <row r="55" spans="1:7" x14ac:dyDescent="0.25">
      <c r="A55" s="42" t="str">
        <f t="shared" si="3"/>
        <v>MARIN Y RIA DE PONTEVEDRA</v>
      </c>
      <c r="B55" s="41">
        <f t="shared" si="4"/>
        <v>806883</v>
      </c>
      <c r="C55" s="41">
        <f t="shared" si="5"/>
        <v>873405</v>
      </c>
      <c r="D55" s="41">
        <f t="shared" si="6"/>
        <v>26</v>
      </c>
      <c r="E55" s="42" t="str">
        <f t="shared" si="2"/>
        <v>PASAIA</v>
      </c>
      <c r="F55" s="42">
        <f t="shared" ref="F55:F65" si="9">LOOKUP(E55,$A$38:$A$65,$B$38:$B$65)</f>
        <v>2523173</v>
      </c>
      <c r="G55" s="42">
        <f t="shared" si="8"/>
        <v>2616906</v>
      </c>
    </row>
    <row r="56" spans="1:7" x14ac:dyDescent="0.25">
      <c r="A56" s="42" t="str">
        <f t="shared" si="3"/>
        <v>MELILLA</v>
      </c>
      <c r="B56" s="41">
        <f t="shared" si="4"/>
        <v>378812</v>
      </c>
      <c r="C56" s="41">
        <f t="shared" si="5"/>
        <v>393706</v>
      </c>
      <c r="D56" s="41">
        <f t="shared" si="6"/>
        <v>28</v>
      </c>
      <c r="E56" s="42" t="str">
        <f t="shared" si="2"/>
        <v>AVILES</v>
      </c>
      <c r="F56" s="42">
        <f t="shared" si="9"/>
        <v>2449451</v>
      </c>
      <c r="G56" s="42">
        <f t="shared" si="8"/>
        <v>2587898</v>
      </c>
    </row>
    <row r="57" spans="1:7" x14ac:dyDescent="0.25">
      <c r="A57" s="42" t="str">
        <f t="shared" si="3"/>
        <v>MOTRIL</v>
      </c>
      <c r="B57" s="41">
        <f t="shared" si="4"/>
        <v>1255679</v>
      </c>
      <c r="C57" s="41">
        <f t="shared" si="5"/>
        <v>1392397</v>
      </c>
      <c r="D57" s="41">
        <f t="shared" si="6"/>
        <v>24</v>
      </c>
      <c r="E57" s="42" t="str">
        <f t="shared" si="2"/>
        <v>BAHIA DE CADIZ</v>
      </c>
      <c r="F57" s="42">
        <f t="shared" si="9"/>
        <v>2444690</v>
      </c>
      <c r="G57" s="42">
        <f t="shared" si="8"/>
        <v>3656684</v>
      </c>
    </row>
    <row r="58" spans="1:7" x14ac:dyDescent="0.25">
      <c r="A58" s="42" t="str">
        <f t="shared" si="3"/>
        <v>PASAIA</v>
      </c>
      <c r="B58" s="41">
        <f t="shared" si="4"/>
        <v>2523173</v>
      </c>
      <c r="C58" s="41">
        <f t="shared" si="5"/>
        <v>2616906</v>
      </c>
      <c r="D58" s="41">
        <f t="shared" si="6"/>
        <v>18</v>
      </c>
      <c r="E58" s="42" t="str">
        <f t="shared" si="2"/>
        <v>VIGO</v>
      </c>
      <c r="F58" s="42">
        <f t="shared" si="9"/>
        <v>2439144</v>
      </c>
      <c r="G58" s="42">
        <f t="shared" si="8"/>
        <v>2586002</v>
      </c>
    </row>
    <row r="59" spans="1:7" x14ac:dyDescent="0.25">
      <c r="A59" s="42" t="str">
        <f t="shared" si="3"/>
        <v>SANTA CRUZ DE TENERIFE</v>
      </c>
      <c r="B59" s="41">
        <f t="shared" si="4"/>
        <v>9010362</v>
      </c>
      <c r="C59" s="41">
        <f t="shared" si="5"/>
        <v>8990184</v>
      </c>
      <c r="D59" s="41">
        <f t="shared" si="6"/>
        <v>10</v>
      </c>
      <c r="E59" s="42" t="str">
        <f t="shared" si="2"/>
        <v>SEVILLA</v>
      </c>
      <c r="F59" s="42">
        <f t="shared" si="9"/>
        <v>2329740</v>
      </c>
      <c r="G59" s="42">
        <f t="shared" si="8"/>
        <v>2372671</v>
      </c>
    </row>
    <row r="60" spans="1:7" x14ac:dyDescent="0.25">
      <c r="A60" s="42" t="str">
        <f t="shared" si="3"/>
        <v>SANTANDER</v>
      </c>
      <c r="B60" s="41">
        <f t="shared" si="4"/>
        <v>2797998</v>
      </c>
      <c r="C60" s="41">
        <f t="shared" si="5"/>
        <v>3054144</v>
      </c>
      <c r="D60" s="41">
        <f t="shared" si="6"/>
        <v>16</v>
      </c>
      <c r="E60" s="42" t="str">
        <f t="shared" si="2"/>
        <v>ALICANTE</v>
      </c>
      <c r="F60" s="42">
        <f t="shared" si="9"/>
        <v>1541817</v>
      </c>
      <c r="G60" s="42">
        <f t="shared" si="8"/>
        <v>2042555</v>
      </c>
    </row>
    <row r="61" spans="1:7" x14ac:dyDescent="0.25">
      <c r="A61" s="42" t="str">
        <f t="shared" si="3"/>
        <v>SEVILLA</v>
      </c>
      <c r="B61" s="41">
        <f t="shared" si="4"/>
        <v>2329740</v>
      </c>
      <c r="C61" s="41">
        <f t="shared" si="5"/>
        <v>2372671</v>
      </c>
      <c r="D61" s="41">
        <f t="shared" si="6"/>
        <v>22</v>
      </c>
      <c r="E61" s="42" t="str">
        <f t="shared" si="2"/>
        <v>MOTRIL</v>
      </c>
      <c r="F61" s="42">
        <f t="shared" si="9"/>
        <v>1255679</v>
      </c>
      <c r="G61" s="42">
        <f t="shared" si="8"/>
        <v>1392397</v>
      </c>
    </row>
    <row r="62" spans="1:7" x14ac:dyDescent="0.25">
      <c r="A62" s="42" t="str">
        <f t="shared" si="3"/>
        <v>TARRAGONA</v>
      </c>
      <c r="B62" s="41">
        <f t="shared" si="4"/>
        <v>17457599</v>
      </c>
      <c r="C62" s="41">
        <f t="shared" si="5"/>
        <v>17975955</v>
      </c>
      <c r="D62" s="41">
        <f t="shared" si="6"/>
        <v>5</v>
      </c>
      <c r="E62" s="42" t="str">
        <f t="shared" si="2"/>
        <v>CEUTA</v>
      </c>
      <c r="F62" s="42">
        <f t="shared" si="9"/>
        <v>1110265</v>
      </c>
      <c r="G62" s="42">
        <f t="shared" si="8"/>
        <v>1043217</v>
      </c>
    </row>
    <row r="63" spans="1:7" x14ac:dyDescent="0.25">
      <c r="A63" s="42" t="str">
        <f t="shared" si="3"/>
        <v>VALENCIA</v>
      </c>
      <c r="B63" s="41">
        <f t="shared" si="4"/>
        <v>28358670</v>
      </c>
      <c r="C63" s="41">
        <f t="shared" si="5"/>
        <v>26449405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806883</v>
      </c>
      <c r="G63" s="42">
        <f t="shared" si="8"/>
        <v>873405</v>
      </c>
    </row>
    <row r="64" spans="1:7" x14ac:dyDescent="0.25">
      <c r="A64" s="42" t="str">
        <f t="shared" si="3"/>
        <v>VIGO</v>
      </c>
      <c r="B64" s="41">
        <f t="shared" si="4"/>
        <v>2439144</v>
      </c>
      <c r="C64" s="41">
        <f t="shared" si="5"/>
        <v>2586002</v>
      </c>
      <c r="D64" s="41">
        <f t="shared" si="6"/>
        <v>21</v>
      </c>
      <c r="E64" s="42" t="str">
        <f t="shared" si="2"/>
        <v>VILAGARCIA</v>
      </c>
      <c r="F64" s="42">
        <f t="shared" si="9"/>
        <v>471064</v>
      </c>
      <c r="G64" s="42">
        <f t="shared" si="8"/>
        <v>557288</v>
      </c>
    </row>
    <row r="65" spans="1:7" x14ac:dyDescent="0.25">
      <c r="A65" s="42" t="str">
        <f t="shared" si="3"/>
        <v>VILAGARCIA</v>
      </c>
      <c r="B65" s="41">
        <f t="shared" si="4"/>
        <v>471064</v>
      </c>
      <c r="C65" s="41">
        <f t="shared" si="5"/>
        <v>557288</v>
      </c>
      <c r="D65" s="41">
        <f t="shared" si="6"/>
        <v>27</v>
      </c>
      <c r="E65" s="42" t="str">
        <f t="shared" si="2"/>
        <v>MELILLA</v>
      </c>
      <c r="F65" s="42">
        <f t="shared" si="9"/>
        <v>378812</v>
      </c>
      <c r="G65" s="42">
        <f t="shared" si="8"/>
        <v>393706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791841</v>
      </c>
      <c r="C7" s="37">
        <v>669924</v>
      </c>
      <c r="D7" s="37">
        <v>4340299</v>
      </c>
      <c r="E7" s="37">
        <v>3899387</v>
      </c>
      <c r="F7" s="10">
        <f>((E7*100)/D7)-100</f>
        <v>-10.158562808691286</v>
      </c>
      <c r="G7" s="1"/>
      <c r="H7" s="1"/>
      <c r="I7" s="1"/>
    </row>
    <row r="8" spans="1:12" x14ac:dyDescent="0.25">
      <c r="A8" s="11" t="s">
        <v>42</v>
      </c>
      <c r="B8" s="38">
        <v>17025</v>
      </c>
      <c r="C8" s="38">
        <v>5183</v>
      </c>
      <c r="D8" s="38">
        <v>104440</v>
      </c>
      <c r="E8" s="38">
        <v>51432</v>
      </c>
      <c r="F8" s="13">
        <f t="shared" ref="F8:F35" si="0">((E8*100)/D8)-100</f>
        <v>-50.754500191497513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3146</v>
      </c>
      <c r="E9" s="37">
        <v>1700</v>
      </c>
      <c r="F9" s="10">
        <f t="shared" si="0"/>
        <v>-45.963127781309602</v>
      </c>
      <c r="G9" s="1"/>
      <c r="H9" s="1"/>
      <c r="I9" s="1"/>
    </row>
    <row r="10" spans="1:12" x14ac:dyDescent="0.25">
      <c r="A10" s="11" t="s">
        <v>44</v>
      </c>
      <c r="B10" s="38">
        <v>48811</v>
      </c>
      <c r="C10" s="38">
        <v>21136</v>
      </c>
      <c r="D10" s="38">
        <v>334123</v>
      </c>
      <c r="E10" s="38">
        <v>259708</v>
      </c>
      <c r="F10" s="13">
        <f t="shared" si="0"/>
        <v>-22.271738252080823</v>
      </c>
      <c r="G10" s="1"/>
      <c r="H10" s="1"/>
      <c r="I10" s="1"/>
    </row>
    <row r="11" spans="1:12" x14ac:dyDescent="0.25">
      <c r="A11" s="8" t="s">
        <v>45</v>
      </c>
      <c r="B11" s="37">
        <v>1500796</v>
      </c>
      <c r="C11" s="37">
        <v>1935160</v>
      </c>
      <c r="D11" s="37">
        <v>9376449</v>
      </c>
      <c r="E11" s="37">
        <v>10583657</v>
      </c>
      <c r="F11" s="10">
        <f t="shared" si="0"/>
        <v>12.87489538950193</v>
      </c>
      <c r="G11" s="1"/>
      <c r="H11" s="1"/>
      <c r="I11" s="1"/>
    </row>
    <row r="12" spans="1:12" x14ac:dyDescent="0.25">
      <c r="A12" s="11" t="s">
        <v>46</v>
      </c>
      <c r="B12" s="38">
        <v>5009</v>
      </c>
      <c r="C12" s="38">
        <v>17378</v>
      </c>
      <c r="D12" s="38">
        <v>43097</v>
      </c>
      <c r="E12" s="38">
        <v>58352</v>
      </c>
      <c r="F12" s="13">
        <f t="shared" si="0"/>
        <v>35.396895375548183</v>
      </c>
      <c r="G12" s="1"/>
      <c r="H12" s="1"/>
      <c r="I12" s="1"/>
    </row>
    <row r="13" spans="1:12" x14ac:dyDescent="0.25">
      <c r="A13" s="8" t="s">
        <v>47</v>
      </c>
      <c r="B13" s="37">
        <v>276177</v>
      </c>
      <c r="C13" s="37">
        <v>237892</v>
      </c>
      <c r="D13" s="37">
        <v>1017985</v>
      </c>
      <c r="E13" s="37">
        <v>956079</v>
      </c>
      <c r="F13" s="10">
        <f t="shared" si="0"/>
        <v>-6.0812290947312562</v>
      </c>
      <c r="G13" s="1"/>
      <c r="H13" s="1"/>
      <c r="I13" s="1"/>
    </row>
    <row r="14" spans="1:12" x14ac:dyDescent="0.25">
      <c r="A14" s="11" t="s">
        <v>48</v>
      </c>
      <c r="B14" s="38">
        <v>825950</v>
      </c>
      <c r="C14" s="38">
        <v>1136894</v>
      </c>
      <c r="D14" s="38">
        <v>5240241</v>
      </c>
      <c r="E14" s="38">
        <v>6397579</v>
      </c>
      <c r="F14" s="13">
        <f t="shared" si="0"/>
        <v>22.085587285012267</v>
      </c>
      <c r="G14" s="1"/>
      <c r="H14" s="1"/>
      <c r="I14" s="1"/>
    </row>
    <row r="15" spans="1:12" x14ac:dyDescent="0.25">
      <c r="A15" s="8" t="s">
        <v>49</v>
      </c>
      <c r="B15" s="37">
        <v>2152382</v>
      </c>
      <c r="C15" s="37">
        <v>2041479</v>
      </c>
      <c r="D15" s="37">
        <v>11493977</v>
      </c>
      <c r="E15" s="37">
        <v>11556564</v>
      </c>
      <c r="F15" s="10">
        <f t="shared" si="0"/>
        <v>0.54451996902378141</v>
      </c>
      <c r="G15" s="1"/>
      <c r="H15" s="1"/>
      <c r="I15" s="1"/>
    </row>
    <row r="16" spans="1:12" x14ac:dyDescent="0.25">
      <c r="A16" s="11" t="s">
        <v>50</v>
      </c>
      <c r="B16" s="38">
        <v>1390393</v>
      </c>
      <c r="C16" s="38">
        <v>2031419</v>
      </c>
      <c r="D16" s="38">
        <v>8356452</v>
      </c>
      <c r="E16" s="38">
        <v>11019508</v>
      </c>
      <c r="F16" s="13">
        <f t="shared" si="0"/>
        <v>31.868261793402269</v>
      </c>
      <c r="G16" s="1"/>
      <c r="H16" s="1"/>
      <c r="I16" s="1"/>
    </row>
    <row r="17" spans="1:9" x14ac:dyDescent="0.25">
      <c r="A17" s="8" t="s">
        <v>51</v>
      </c>
      <c r="B17" s="37">
        <v>433362</v>
      </c>
      <c r="C17" s="37">
        <v>607190</v>
      </c>
      <c r="D17" s="37">
        <v>3789033</v>
      </c>
      <c r="E17" s="37">
        <v>4042798</v>
      </c>
      <c r="F17" s="10">
        <f t="shared" si="0"/>
        <v>6.6973552354914858</v>
      </c>
      <c r="G17" s="1"/>
      <c r="H17" s="1"/>
      <c r="I17" s="1"/>
    </row>
    <row r="18" spans="1:9" x14ac:dyDescent="0.25">
      <c r="A18" s="11" t="s">
        <v>52</v>
      </c>
      <c r="B18" s="38">
        <v>48951</v>
      </c>
      <c r="C18" s="38">
        <v>118321</v>
      </c>
      <c r="D18" s="38">
        <v>528998</v>
      </c>
      <c r="E18" s="38">
        <v>536136</v>
      </c>
      <c r="F18" s="13">
        <f t="shared" si="0"/>
        <v>1.3493434757787384</v>
      </c>
      <c r="G18" s="1"/>
      <c r="H18" s="1"/>
      <c r="I18" s="1"/>
    </row>
    <row r="19" spans="1:9" x14ac:dyDescent="0.25">
      <c r="A19" s="8" t="s">
        <v>53</v>
      </c>
      <c r="B19" s="37">
        <v>144647</v>
      </c>
      <c r="C19" s="37">
        <v>259059</v>
      </c>
      <c r="D19" s="37">
        <v>583720</v>
      </c>
      <c r="E19" s="37">
        <v>1089378</v>
      </c>
      <c r="F19" s="10">
        <f t="shared" si="0"/>
        <v>86.626807373398208</v>
      </c>
      <c r="G19" s="1"/>
      <c r="H19" s="1"/>
      <c r="I19" s="1"/>
    </row>
    <row r="20" spans="1:9" x14ac:dyDescent="0.25">
      <c r="A20" s="11" t="s">
        <v>54</v>
      </c>
      <c r="B20" s="38">
        <v>93973</v>
      </c>
      <c r="C20" s="38">
        <v>90323</v>
      </c>
      <c r="D20" s="38">
        <v>714975</v>
      </c>
      <c r="E20" s="38">
        <v>721473</v>
      </c>
      <c r="F20" s="13">
        <f t="shared" si="0"/>
        <v>0.9088429665372928</v>
      </c>
      <c r="G20" s="1"/>
      <c r="H20" s="1"/>
      <c r="I20" s="1"/>
    </row>
    <row r="21" spans="1:9" x14ac:dyDescent="0.25">
      <c r="A21" s="8" t="s">
        <v>55</v>
      </c>
      <c r="B21" s="37">
        <v>940946</v>
      </c>
      <c r="C21" s="37">
        <v>948696</v>
      </c>
      <c r="D21" s="37">
        <v>6389405</v>
      </c>
      <c r="E21" s="37">
        <v>6588239</v>
      </c>
      <c r="F21" s="10">
        <f t="shared" si="0"/>
        <v>3.1119329577636705</v>
      </c>
      <c r="G21" s="1"/>
      <c r="H21" s="1"/>
      <c r="I21" s="1"/>
    </row>
    <row r="22" spans="1:9" x14ac:dyDescent="0.25">
      <c r="A22" s="11" t="s">
        <v>56</v>
      </c>
      <c r="B22" s="38">
        <v>342812</v>
      </c>
      <c r="C22" s="38">
        <v>308881</v>
      </c>
      <c r="D22" s="38">
        <v>2188287</v>
      </c>
      <c r="E22" s="38">
        <v>2367159</v>
      </c>
      <c r="F22" s="13">
        <f t="shared" si="0"/>
        <v>8.1740649192724675</v>
      </c>
      <c r="G22" s="1"/>
      <c r="H22" s="1"/>
      <c r="I22" s="1"/>
    </row>
    <row r="23" spans="1:9" x14ac:dyDescent="0.25">
      <c r="A23" s="8" t="s">
        <v>57</v>
      </c>
      <c r="B23" s="37">
        <v>12464</v>
      </c>
      <c r="C23" s="37">
        <v>11550</v>
      </c>
      <c r="D23" s="37">
        <v>61780</v>
      </c>
      <c r="E23" s="37">
        <v>77048</v>
      </c>
      <c r="F23" s="10">
        <f t="shared" si="0"/>
        <v>24.713499514405953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59</v>
      </c>
      <c r="B25" s="37">
        <v>6424</v>
      </c>
      <c r="C25" s="37">
        <v>7860</v>
      </c>
      <c r="D25" s="37">
        <v>31452</v>
      </c>
      <c r="E25" s="37">
        <v>39068</v>
      </c>
      <c r="F25" s="10">
        <f t="shared" si="0"/>
        <v>24.214676332188731</v>
      </c>
      <c r="G25" s="1"/>
      <c r="H25" s="1"/>
      <c r="I25" s="1"/>
    </row>
    <row r="26" spans="1:9" x14ac:dyDescent="0.25">
      <c r="A26" s="11" t="s">
        <v>60</v>
      </c>
      <c r="B26" s="38">
        <v>116713</v>
      </c>
      <c r="C26" s="38">
        <v>108754</v>
      </c>
      <c r="D26" s="38">
        <v>780943</v>
      </c>
      <c r="E26" s="38">
        <v>710305</v>
      </c>
      <c r="F26" s="13">
        <f t="shared" si="0"/>
        <v>-9.0452184090260062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596827</v>
      </c>
      <c r="C28" s="38">
        <v>856088</v>
      </c>
      <c r="D28" s="38">
        <v>4459775</v>
      </c>
      <c r="E28" s="38">
        <v>4858427</v>
      </c>
      <c r="F28" s="13">
        <f t="shared" si="0"/>
        <v>8.9388366005011477</v>
      </c>
      <c r="G28" s="1"/>
      <c r="H28" s="1"/>
      <c r="I28" s="1"/>
    </row>
    <row r="29" spans="1:9" x14ac:dyDescent="0.25">
      <c r="A29" s="8" t="s">
        <v>63</v>
      </c>
      <c r="B29" s="37">
        <v>5081</v>
      </c>
      <c r="C29" s="37">
        <v>32649</v>
      </c>
      <c r="D29" s="37">
        <v>216521</v>
      </c>
      <c r="E29" s="37">
        <v>165902</v>
      </c>
      <c r="F29" s="10">
        <f t="shared" si="0"/>
        <v>-23.378332817601986</v>
      </c>
      <c r="G29" s="1"/>
      <c r="H29" s="1"/>
      <c r="I29" s="1"/>
    </row>
    <row r="30" spans="1:9" x14ac:dyDescent="0.25">
      <c r="A30" s="11" t="s">
        <v>64</v>
      </c>
      <c r="B30" s="38">
        <v>18789</v>
      </c>
      <c r="C30" s="38">
        <v>14407</v>
      </c>
      <c r="D30" s="38">
        <v>173901</v>
      </c>
      <c r="E30" s="38">
        <v>142346</v>
      </c>
      <c r="F30" s="13">
        <f t="shared" si="0"/>
        <v>-18.145381567673567</v>
      </c>
      <c r="G30" s="1"/>
      <c r="H30" s="1"/>
      <c r="I30" s="1"/>
    </row>
    <row r="31" spans="1:9" x14ac:dyDescent="0.25">
      <c r="A31" s="8" t="s">
        <v>65</v>
      </c>
      <c r="B31" s="37">
        <v>1919005</v>
      </c>
      <c r="C31" s="37">
        <v>1451214</v>
      </c>
      <c r="D31" s="37">
        <v>10511841</v>
      </c>
      <c r="E31" s="37">
        <v>9929924</v>
      </c>
      <c r="F31" s="10">
        <f t="shared" si="0"/>
        <v>-5.5358238390401766</v>
      </c>
      <c r="G31" s="1"/>
      <c r="H31" s="1"/>
      <c r="I31" s="1"/>
    </row>
    <row r="32" spans="1:9" x14ac:dyDescent="0.25">
      <c r="A32" s="11" t="s">
        <v>66</v>
      </c>
      <c r="B32" s="38">
        <v>471013</v>
      </c>
      <c r="C32" s="38">
        <v>510584</v>
      </c>
      <c r="D32" s="38">
        <v>2595901</v>
      </c>
      <c r="E32" s="38">
        <v>2992764</v>
      </c>
      <c r="F32" s="13">
        <f t="shared" si="0"/>
        <v>15.288063758980016</v>
      </c>
      <c r="G32" s="1"/>
      <c r="H32" s="1"/>
      <c r="I32" s="1"/>
    </row>
    <row r="33" spans="1:9" x14ac:dyDescent="0.25">
      <c r="A33" s="8" t="s">
        <v>67</v>
      </c>
      <c r="B33" s="37">
        <v>3182</v>
      </c>
      <c r="C33" s="37">
        <v>0</v>
      </c>
      <c r="D33" s="37">
        <v>35773</v>
      </c>
      <c r="E33" s="37">
        <v>30042</v>
      </c>
      <c r="F33" s="10">
        <f t="shared" si="0"/>
        <v>-16.020462359880355</v>
      </c>
      <c r="G33" s="1"/>
      <c r="H33" s="1"/>
      <c r="I33" s="1"/>
    </row>
    <row r="34" spans="1:9" x14ac:dyDescent="0.25">
      <c r="A34" s="11" t="s">
        <v>68</v>
      </c>
      <c r="B34" s="38">
        <v>23845</v>
      </c>
      <c r="C34" s="38">
        <v>18317</v>
      </c>
      <c r="D34" s="38">
        <v>188255</v>
      </c>
      <c r="E34" s="38">
        <v>167787</v>
      </c>
      <c r="F34" s="13">
        <f t="shared" si="0"/>
        <v>-10.87248678653954</v>
      </c>
      <c r="G34" s="1"/>
      <c r="H34" s="1"/>
      <c r="I34" s="1"/>
    </row>
    <row r="35" spans="1:9" x14ac:dyDescent="0.25">
      <c r="A35" s="14" t="s">
        <v>69</v>
      </c>
      <c r="B35" s="15">
        <f>SUM(B7:B34)</f>
        <v>12186418</v>
      </c>
      <c r="C35" s="15">
        <f t="shared" ref="C35:E35" si="1">SUM(C7:C34)</f>
        <v>13440358</v>
      </c>
      <c r="D35" s="15">
        <f t="shared" si="1"/>
        <v>73560779</v>
      </c>
      <c r="E35" s="15">
        <f t="shared" si="1"/>
        <v>79242762</v>
      </c>
      <c r="F35" s="16">
        <f t="shared" si="0"/>
        <v>7.7242017787767026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3899387</v>
      </c>
      <c r="C38" s="41">
        <f>D7</f>
        <v>4340299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11556564</v>
      </c>
      <c r="G38" s="42">
        <f>LOOKUP(E38,$A$38:$A$65,$C$38:$C$65)</f>
        <v>11493977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51432</v>
      </c>
      <c r="C39" s="41">
        <f t="shared" ref="C39:C65" si="5">D8</f>
        <v>104440</v>
      </c>
      <c r="D39" s="41">
        <f t="shared" ref="D39:D65" si="6">_xlfn.RANK.EQ(B39,$B$38:$B$65)+COUNTIF($B$38:$B$65,B39)-1</f>
        <v>23</v>
      </c>
      <c r="E39" s="42" t="str">
        <f t="shared" si="2"/>
        <v>CARTAGENA</v>
      </c>
      <c r="F39" s="42">
        <f t="shared" ref="F39:F54" si="7">LOOKUP(E39,$A$38:$A$65,$B$38:$B$65)</f>
        <v>11019508</v>
      </c>
      <c r="G39" s="42">
        <f t="shared" ref="G39:G65" si="8">LOOKUP(E39,$A$38:$A$65,$C$38:$C$65)</f>
        <v>8356452</v>
      </c>
    </row>
    <row r="40" spans="1:9" x14ac:dyDescent="0.25">
      <c r="A40" s="42" t="str">
        <f t="shared" si="3"/>
        <v>ALMERIA</v>
      </c>
      <c r="B40" s="41">
        <f t="shared" si="4"/>
        <v>1700</v>
      </c>
      <c r="C40" s="41">
        <f t="shared" si="5"/>
        <v>3146</v>
      </c>
      <c r="D40" s="41">
        <f t="shared" si="6"/>
        <v>26</v>
      </c>
      <c r="E40" s="42" t="str">
        <f t="shared" si="2"/>
        <v>BAHIA DE ALGECIRAS</v>
      </c>
      <c r="F40" s="42">
        <f t="shared" si="7"/>
        <v>10583657</v>
      </c>
      <c r="G40" s="42">
        <f t="shared" si="8"/>
        <v>9376449</v>
      </c>
    </row>
    <row r="41" spans="1:9" x14ac:dyDescent="0.25">
      <c r="A41" s="42" t="str">
        <f t="shared" si="3"/>
        <v>AVILES</v>
      </c>
      <c r="B41" s="41">
        <f t="shared" si="4"/>
        <v>259708</v>
      </c>
      <c r="C41" s="41">
        <f t="shared" si="5"/>
        <v>334123</v>
      </c>
      <c r="D41" s="41">
        <f t="shared" si="6"/>
        <v>17</v>
      </c>
      <c r="E41" s="42" t="str">
        <f t="shared" si="2"/>
        <v>TARRAGONA</v>
      </c>
      <c r="F41" s="42">
        <f t="shared" si="7"/>
        <v>9929924</v>
      </c>
      <c r="G41" s="42">
        <f t="shared" si="8"/>
        <v>10511841</v>
      </c>
    </row>
    <row r="42" spans="1:9" x14ac:dyDescent="0.25">
      <c r="A42" s="42" t="str">
        <f t="shared" si="3"/>
        <v>BAHIA DE ALGECIRAS</v>
      </c>
      <c r="B42" s="41">
        <f t="shared" si="4"/>
        <v>10583657</v>
      </c>
      <c r="C42" s="41">
        <f t="shared" si="5"/>
        <v>9376449</v>
      </c>
      <c r="D42" s="41">
        <f t="shared" si="6"/>
        <v>3</v>
      </c>
      <c r="E42" s="42" t="str">
        <f t="shared" si="2"/>
        <v>HUELVA</v>
      </c>
      <c r="F42" s="42">
        <f t="shared" si="7"/>
        <v>6588239</v>
      </c>
      <c r="G42" s="42">
        <f t="shared" si="8"/>
        <v>6389405</v>
      </c>
    </row>
    <row r="43" spans="1:9" x14ac:dyDescent="0.25">
      <c r="A43" s="42" t="str">
        <f t="shared" si="3"/>
        <v>BAHIA DE CADIZ</v>
      </c>
      <c r="B43" s="41">
        <f t="shared" si="4"/>
        <v>58352</v>
      </c>
      <c r="C43" s="41">
        <f t="shared" si="5"/>
        <v>43097</v>
      </c>
      <c r="D43" s="41">
        <f t="shared" si="6"/>
        <v>22</v>
      </c>
      <c r="E43" s="42" t="str">
        <f t="shared" si="2"/>
        <v>BARCELONA</v>
      </c>
      <c r="F43" s="42">
        <f t="shared" si="7"/>
        <v>6397579</v>
      </c>
      <c r="G43" s="42">
        <f t="shared" si="8"/>
        <v>5240241</v>
      </c>
    </row>
    <row r="44" spans="1:9" x14ac:dyDescent="0.25">
      <c r="A44" s="42" t="str">
        <f t="shared" si="3"/>
        <v>BALEARES</v>
      </c>
      <c r="B44" s="41">
        <f t="shared" si="4"/>
        <v>956079</v>
      </c>
      <c r="C44" s="41">
        <f t="shared" si="5"/>
        <v>1017985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4858427</v>
      </c>
      <c r="G44" s="42">
        <f t="shared" si="8"/>
        <v>4459775</v>
      </c>
    </row>
    <row r="45" spans="1:9" x14ac:dyDescent="0.25">
      <c r="A45" s="42" t="str">
        <f t="shared" si="3"/>
        <v>BARCELONA</v>
      </c>
      <c r="B45" s="41">
        <f t="shared" si="4"/>
        <v>6397579</v>
      </c>
      <c r="C45" s="41">
        <f t="shared" si="5"/>
        <v>5240241</v>
      </c>
      <c r="D45" s="41">
        <f t="shared" si="6"/>
        <v>6</v>
      </c>
      <c r="E45" s="42" t="str">
        <f t="shared" si="2"/>
        <v>CASTELLON</v>
      </c>
      <c r="F45" s="42">
        <f t="shared" si="7"/>
        <v>4042798</v>
      </c>
      <c r="G45" s="42">
        <f t="shared" si="8"/>
        <v>3789033</v>
      </c>
    </row>
    <row r="46" spans="1:9" x14ac:dyDescent="0.25">
      <c r="A46" s="42" t="str">
        <f t="shared" si="3"/>
        <v>BILBAO</v>
      </c>
      <c r="B46" s="41">
        <f t="shared" si="4"/>
        <v>11556564</v>
      </c>
      <c r="C46" s="41">
        <f t="shared" si="5"/>
        <v>11493977</v>
      </c>
      <c r="D46" s="41">
        <f t="shared" si="6"/>
        <v>1</v>
      </c>
      <c r="E46" s="42" t="str">
        <f t="shared" si="2"/>
        <v>A CORUÑA</v>
      </c>
      <c r="F46" s="42">
        <f t="shared" si="7"/>
        <v>3899387</v>
      </c>
      <c r="G46" s="42">
        <f t="shared" si="8"/>
        <v>4340299</v>
      </c>
    </row>
    <row r="47" spans="1:9" x14ac:dyDescent="0.25">
      <c r="A47" s="42" t="str">
        <f t="shared" si="3"/>
        <v>CARTAGENA</v>
      </c>
      <c r="B47" s="41">
        <f t="shared" si="4"/>
        <v>11019508</v>
      </c>
      <c r="C47" s="41">
        <f t="shared" si="5"/>
        <v>8356452</v>
      </c>
      <c r="D47" s="41">
        <f t="shared" si="6"/>
        <v>2</v>
      </c>
      <c r="E47" s="42" t="str">
        <f t="shared" si="2"/>
        <v>VALENCIA</v>
      </c>
      <c r="F47" s="42">
        <f t="shared" si="7"/>
        <v>2992764</v>
      </c>
      <c r="G47" s="42">
        <f t="shared" si="8"/>
        <v>2595901</v>
      </c>
    </row>
    <row r="48" spans="1:9" x14ac:dyDescent="0.25">
      <c r="A48" s="42" t="str">
        <f t="shared" si="3"/>
        <v>CASTELLON</v>
      </c>
      <c r="B48" s="41">
        <f t="shared" si="4"/>
        <v>4042798</v>
      </c>
      <c r="C48" s="41">
        <f t="shared" si="5"/>
        <v>3789033</v>
      </c>
      <c r="D48" s="41">
        <f t="shared" si="6"/>
        <v>8</v>
      </c>
      <c r="E48" s="42" t="str">
        <f t="shared" si="2"/>
        <v>LAS PALMAS</v>
      </c>
      <c r="F48" s="42">
        <f t="shared" si="7"/>
        <v>2367159</v>
      </c>
      <c r="G48" s="42">
        <f t="shared" si="8"/>
        <v>2188287</v>
      </c>
    </row>
    <row r="49" spans="1:7" x14ac:dyDescent="0.25">
      <c r="A49" s="42" t="str">
        <f t="shared" si="3"/>
        <v>CEUTA</v>
      </c>
      <c r="B49" s="41">
        <f t="shared" si="4"/>
        <v>536136</v>
      </c>
      <c r="C49" s="41">
        <f t="shared" si="5"/>
        <v>528998</v>
      </c>
      <c r="D49" s="41">
        <f t="shared" si="6"/>
        <v>16</v>
      </c>
      <c r="E49" s="42" t="str">
        <f t="shared" si="2"/>
        <v>FERROL-SAN CIBRAO</v>
      </c>
      <c r="F49" s="42">
        <f t="shared" si="7"/>
        <v>1089378</v>
      </c>
      <c r="G49" s="42">
        <f t="shared" si="8"/>
        <v>583720</v>
      </c>
    </row>
    <row r="50" spans="1:7" x14ac:dyDescent="0.25">
      <c r="A50" s="42" t="str">
        <f t="shared" si="3"/>
        <v>FERROL-SAN CIBRAO</v>
      </c>
      <c r="B50" s="41">
        <f t="shared" si="4"/>
        <v>1089378</v>
      </c>
      <c r="C50" s="41">
        <f t="shared" si="5"/>
        <v>583720</v>
      </c>
      <c r="D50" s="41">
        <f t="shared" si="6"/>
        <v>12</v>
      </c>
      <c r="E50" s="42" t="str">
        <f t="shared" si="2"/>
        <v>BALEARES</v>
      </c>
      <c r="F50" s="42">
        <f t="shared" si="7"/>
        <v>956079</v>
      </c>
      <c r="G50" s="42">
        <f t="shared" si="8"/>
        <v>1017985</v>
      </c>
    </row>
    <row r="51" spans="1:7" x14ac:dyDescent="0.25">
      <c r="A51" s="42" t="str">
        <f t="shared" si="3"/>
        <v>GIJON</v>
      </c>
      <c r="B51" s="41">
        <f t="shared" si="4"/>
        <v>721473</v>
      </c>
      <c r="C51" s="41">
        <f t="shared" si="5"/>
        <v>714975</v>
      </c>
      <c r="D51" s="41">
        <f t="shared" si="6"/>
        <v>14</v>
      </c>
      <c r="E51" s="42" t="str">
        <f t="shared" si="2"/>
        <v>GIJON</v>
      </c>
      <c r="F51" s="42">
        <f t="shared" si="7"/>
        <v>721473</v>
      </c>
      <c r="G51" s="42">
        <f t="shared" si="8"/>
        <v>714975</v>
      </c>
    </row>
    <row r="52" spans="1:7" x14ac:dyDescent="0.25">
      <c r="A52" s="42" t="str">
        <f t="shared" si="3"/>
        <v>HUELVA</v>
      </c>
      <c r="B52" s="41">
        <f t="shared" si="4"/>
        <v>6588239</v>
      </c>
      <c r="C52" s="41">
        <f t="shared" si="5"/>
        <v>6389405</v>
      </c>
      <c r="D52" s="41">
        <f t="shared" si="6"/>
        <v>5</v>
      </c>
      <c r="E52" s="42" t="str">
        <f t="shared" si="2"/>
        <v>MOTRIL</v>
      </c>
      <c r="F52" s="42">
        <f t="shared" si="7"/>
        <v>710305</v>
      </c>
      <c r="G52" s="42">
        <f t="shared" si="8"/>
        <v>780943</v>
      </c>
    </row>
    <row r="53" spans="1:7" x14ac:dyDescent="0.25">
      <c r="A53" s="42" t="str">
        <f t="shared" si="3"/>
        <v>LAS PALMAS</v>
      </c>
      <c r="B53" s="41">
        <f t="shared" si="4"/>
        <v>2367159</v>
      </c>
      <c r="C53" s="41">
        <f t="shared" si="5"/>
        <v>2188287</v>
      </c>
      <c r="D53" s="41">
        <f t="shared" si="6"/>
        <v>11</v>
      </c>
      <c r="E53" s="42" t="str">
        <f t="shared" si="2"/>
        <v>CEUTA</v>
      </c>
      <c r="F53" s="42">
        <f t="shared" si="7"/>
        <v>536136</v>
      </c>
      <c r="G53" s="42">
        <f t="shared" si="8"/>
        <v>528998</v>
      </c>
    </row>
    <row r="54" spans="1:7" x14ac:dyDescent="0.25">
      <c r="A54" s="42" t="str">
        <f t="shared" si="3"/>
        <v>MALAGA</v>
      </c>
      <c r="B54" s="41">
        <f t="shared" si="4"/>
        <v>77048</v>
      </c>
      <c r="C54" s="41">
        <f t="shared" si="5"/>
        <v>61780</v>
      </c>
      <c r="D54" s="41">
        <f t="shared" si="6"/>
        <v>21</v>
      </c>
      <c r="E54" s="42" t="str">
        <f t="shared" si="2"/>
        <v>AVILES</v>
      </c>
      <c r="F54" s="42">
        <f t="shared" si="7"/>
        <v>259708</v>
      </c>
      <c r="G54" s="42">
        <f t="shared" si="8"/>
        <v>334123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167787</v>
      </c>
      <c r="G55" s="42">
        <f t="shared" si="8"/>
        <v>188255</v>
      </c>
    </row>
    <row r="56" spans="1:7" x14ac:dyDescent="0.25">
      <c r="A56" s="42" t="str">
        <f t="shared" si="3"/>
        <v>MELILLA</v>
      </c>
      <c r="B56" s="41">
        <f t="shared" si="4"/>
        <v>39068</v>
      </c>
      <c r="C56" s="41">
        <f t="shared" si="5"/>
        <v>31452</v>
      </c>
      <c r="D56" s="41">
        <f t="shared" si="6"/>
        <v>24</v>
      </c>
      <c r="E56" s="42" t="str">
        <f t="shared" si="2"/>
        <v>SANTANDER</v>
      </c>
      <c r="F56" s="42">
        <f t="shared" si="9"/>
        <v>165902</v>
      </c>
      <c r="G56" s="42">
        <f t="shared" si="8"/>
        <v>216521</v>
      </c>
    </row>
    <row r="57" spans="1:7" x14ac:dyDescent="0.25">
      <c r="A57" s="42" t="str">
        <f t="shared" si="3"/>
        <v>MOTRIL</v>
      </c>
      <c r="B57" s="41">
        <f t="shared" si="4"/>
        <v>710305</v>
      </c>
      <c r="C57" s="41">
        <f t="shared" si="5"/>
        <v>780943</v>
      </c>
      <c r="D57" s="41">
        <f t="shared" si="6"/>
        <v>15</v>
      </c>
      <c r="E57" s="42" t="str">
        <f t="shared" si="2"/>
        <v>SEVILLA</v>
      </c>
      <c r="F57" s="42">
        <f t="shared" si="9"/>
        <v>142346</v>
      </c>
      <c r="G57" s="42">
        <f t="shared" si="8"/>
        <v>173901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77048</v>
      </c>
      <c r="G58" s="42">
        <f t="shared" si="8"/>
        <v>61780</v>
      </c>
    </row>
    <row r="59" spans="1:7" x14ac:dyDescent="0.25">
      <c r="A59" s="42" t="str">
        <f t="shared" si="3"/>
        <v>SANTA CRUZ DE TENERIFE</v>
      </c>
      <c r="B59" s="41">
        <f t="shared" si="4"/>
        <v>4858427</v>
      </c>
      <c r="C59" s="41">
        <f t="shared" si="5"/>
        <v>4459775</v>
      </c>
      <c r="D59" s="41">
        <f t="shared" si="6"/>
        <v>7</v>
      </c>
      <c r="E59" s="42" t="str">
        <f t="shared" si="2"/>
        <v>BAHIA DE CADIZ</v>
      </c>
      <c r="F59" s="42">
        <f t="shared" si="9"/>
        <v>58352</v>
      </c>
      <c r="G59" s="42">
        <f t="shared" si="8"/>
        <v>43097</v>
      </c>
    </row>
    <row r="60" spans="1:7" x14ac:dyDescent="0.25">
      <c r="A60" s="42" t="str">
        <f t="shared" si="3"/>
        <v>SANTANDER</v>
      </c>
      <c r="B60" s="41">
        <f t="shared" si="4"/>
        <v>165902</v>
      </c>
      <c r="C60" s="41">
        <f t="shared" si="5"/>
        <v>216521</v>
      </c>
      <c r="D60" s="41">
        <f t="shared" si="6"/>
        <v>19</v>
      </c>
      <c r="E60" s="42" t="str">
        <f t="shared" si="2"/>
        <v>ALICANTE</v>
      </c>
      <c r="F60" s="42">
        <f t="shared" si="9"/>
        <v>51432</v>
      </c>
      <c r="G60" s="42">
        <f t="shared" si="8"/>
        <v>104440</v>
      </c>
    </row>
    <row r="61" spans="1:7" x14ac:dyDescent="0.25">
      <c r="A61" s="42" t="str">
        <f t="shared" si="3"/>
        <v>SEVILLA</v>
      </c>
      <c r="B61" s="41">
        <f t="shared" si="4"/>
        <v>142346</v>
      </c>
      <c r="C61" s="41">
        <f t="shared" si="5"/>
        <v>173901</v>
      </c>
      <c r="D61" s="41">
        <f t="shared" si="6"/>
        <v>20</v>
      </c>
      <c r="E61" s="42" t="str">
        <f t="shared" si="2"/>
        <v>MELILLA</v>
      </c>
      <c r="F61" s="42">
        <f t="shared" si="9"/>
        <v>39068</v>
      </c>
      <c r="G61" s="42">
        <f t="shared" si="8"/>
        <v>31452</v>
      </c>
    </row>
    <row r="62" spans="1:7" x14ac:dyDescent="0.25">
      <c r="A62" s="42" t="str">
        <f t="shared" si="3"/>
        <v>TARRAGONA</v>
      </c>
      <c r="B62" s="41">
        <f t="shared" si="4"/>
        <v>9929924</v>
      </c>
      <c r="C62" s="41">
        <f t="shared" si="5"/>
        <v>10511841</v>
      </c>
      <c r="D62" s="41">
        <f t="shared" si="6"/>
        <v>4</v>
      </c>
      <c r="E62" s="42" t="str">
        <f t="shared" si="2"/>
        <v>VIGO</v>
      </c>
      <c r="F62" s="42">
        <f t="shared" si="9"/>
        <v>30042</v>
      </c>
      <c r="G62" s="42">
        <f t="shared" si="8"/>
        <v>35773</v>
      </c>
    </row>
    <row r="63" spans="1:7" x14ac:dyDescent="0.25">
      <c r="A63" s="42" t="str">
        <f t="shared" si="3"/>
        <v>VALENCIA</v>
      </c>
      <c r="B63" s="41">
        <f t="shared" si="4"/>
        <v>2992764</v>
      </c>
      <c r="C63" s="41">
        <f t="shared" si="5"/>
        <v>2595901</v>
      </c>
      <c r="D63" s="41">
        <f t="shared" si="6"/>
        <v>10</v>
      </c>
      <c r="E63" s="42" t="str">
        <f t="shared" si="2"/>
        <v>ALMERIA</v>
      </c>
      <c r="F63" s="42">
        <f t="shared" si="9"/>
        <v>1700</v>
      </c>
      <c r="G63" s="42">
        <f t="shared" si="8"/>
        <v>3146</v>
      </c>
    </row>
    <row r="64" spans="1:7" x14ac:dyDescent="0.25">
      <c r="A64" s="42" t="str">
        <f t="shared" si="3"/>
        <v>VIGO</v>
      </c>
      <c r="B64" s="41">
        <f t="shared" si="4"/>
        <v>30042</v>
      </c>
      <c r="C64" s="41">
        <f t="shared" si="5"/>
        <v>35773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167787</v>
      </c>
      <c r="C65" s="41">
        <f t="shared" si="5"/>
        <v>188255</v>
      </c>
      <c r="D65" s="41">
        <f t="shared" si="6"/>
        <v>18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19">
        <v>145520</v>
      </c>
      <c r="C7" s="19">
        <v>240580</v>
      </c>
      <c r="D7" s="19">
        <v>1963987</v>
      </c>
      <c r="E7" s="19">
        <v>1750455</v>
      </c>
      <c r="F7" s="10">
        <f>((E7*100)/D7)-100</f>
        <v>-10.872373391473573</v>
      </c>
      <c r="G7" s="1"/>
      <c r="H7" s="1"/>
      <c r="I7" s="1"/>
    </row>
    <row r="8" spans="1:12" x14ac:dyDescent="0.25">
      <c r="A8" s="11" t="s">
        <v>42</v>
      </c>
      <c r="B8" s="20">
        <v>96096</v>
      </c>
      <c r="C8" s="20">
        <v>145917</v>
      </c>
      <c r="D8" s="20">
        <v>930687</v>
      </c>
      <c r="E8" s="20">
        <v>671412</v>
      </c>
      <c r="F8" s="13">
        <f t="shared" ref="F8:F35" si="0">((E8*100)/D8)-100</f>
        <v>-27.858452949272959</v>
      </c>
      <c r="G8" s="1"/>
      <c r="H8" s="1"/>
      <c r="I8" s="1"/>
    </row>
    <row r="9" spans="1:12" x14ac:dyDescent="0.25">
      <c r="A9" s="8" t="s">
        <v>43</v>
      </c>
      <c r="B9" s="19">
        <v>451122</v>
      </c>
      <c r="C9" s="19">
        <v>253462</v>
      </c>
      <c r="D9" s="19">
        <v>2865433</v>
      </c>
      <c r="E9" s="19">
        <v>2576439</v>
      </c>
      <c r="F9" s="10">
        <f t="shared" si="0"/>
        <v>-10.085526341045139</v>
      </c>
      <c r="G9" s="1"/>
      <c r="H9" s="1"/>
      <c r="I9" s="1"/>
    </row>
    <row r="10" spans="1:12" x14ac:dyDescent="0.25">
      <c r="A10" s="11" t="s">
        <v>44</v>
      </c>
      <c r="B10" s="20">
        <v>276583</v>
      </c>
      <c r="C10" s="20">
        <v>311644</v>
      </c>
      <c r="D10" s="20">
        <v>1449038</v>
      </c>
      <c r="E10" s="20">
        <v>1532950</v>
      </c>
      <c r="F10" s="13">
        <f t="shared" si="0"/>
        <v>5.7908764297416582</v>
      </c>
      <c r="G10" s="1"/>
      <c r="H10" s="1"/>
      <c r="I10" s="1"/>
    </row>
    <row r="11" spans="1:12" x14ac:dyDescent="0.25">
      <c r="A11" s="8" t="s">
        <v>45</v>
      </c>
      <c r="B11" s="19">
        <v>256406</v>
      </c>
      <c r="C11" s="19">
        <v>76753</v>
      </c>
      <c r="D11" s="19">
        <v>1480304</v>
      </c>
      <c r="E11" s="19">
        <v>977498</v>
      </c>
      <c r="F11" s="10">
        <f t="shared" si="0"/>
        <v>-33.966401495908954</v>
      </c>
      <c r="G11" s="1"/>
      <c r="H11" s="1"/>
      <c r="I11" s="1"/>
    </row>
    <row r="12" spans="1:12" x14ac:dyDescent="0.25">
      <c r="A12" s="11" t="s">
        <v>46</v>
      </c>
      <c r="B12" s="20">
        <v>463857</v>
      </c>
      <c r="C12" s="20">
        <v>142472</v>
      </c>
      <c r="D12" s="20">
        <v>2326343</v>
      </c>
      <c r="E12" s="20">
        <v>1014870</v>
      </c>
      <c r="F12" s="13">
        <f t="shared" si="0"/>
        <v>-56.374876791599519</v>
      </c>
      <c r="G12" s="1"/>
      <c r="H12" s="1"/>
      <c r="I12" s="1"/>
    </row>
    <row r="13" spans="1:12" x14ac:dyDescent="0.25">
      <c r="A13" s="8" t="s">
        <v>47</v>
      </c>
      <c r="B13" s="19">
        <v>172189</v>
      </c>
      <c r="C13" s="19">
        <v>163445</v>
      </c>
      <c r="D13" s="19">
        <v>1253664</v>
      </c>
      <c r="E13" s="19">
        <v>1118569</v>
      </c>
      <c r="F13" s="10">
        <f t="shared" si="0"/>
        <v>-10.776013349669455</v>
      </c>
      <c r="G13" s="1"/>
      <c r="H13" s="1"/>
      <c r="I13" s="1"/>
    </row>
    <row r="14" spans="1:12" x14ac:dyDescent="0.25">
      <c r="A14" s="11" t="s">
        <v>48</v>
      </c>
      <c r="B14" s="20">
        <v>199652</v>
      </c>
      <c r="C14" s="20">
        <v>317935</v>
      </c>
      <c r="D14" s="20">
        <v>1787991</v>
      </c>
      <c r="E14" s="20">
        <v>1643990</v>
      </c>
      <c r="F14" s="13">
        <f t="shared" si="0"/>
        <v>-8.0537877427794626</v>
      </c>
      <c r="G14" s="1"/>
      <c r="H14" s="1"/>
      <c r="I14" s="1"/>
    </row>
    <row r="15" spans="1:12" x14ac:dyDescent="0.25">
      <c r="A15" s="8" t="s">
        <v>49</v>
      </c>
      <c r="B15" s="19">
        <v>510379</v>
      </c>
      <c r="C15" s="19">
        <v>586526</v>
      </c>
      <c r="D15" s="19">
        <v>2576243</v>
      </c>
      <c r="E15" s="19">
        <v>2742842</v>
      </c>
      <c r="F15" s="10">
        <f t="shared" si="0"/>
        <v>6.4667424617941691</v>
      </c>
      <c r="G15" s="1"/>
      <c r="H15" s="1"/>
      <c r="I15" s="1"/>
    </row>
    <row r="16" spans="1:12" x14ac:dyDescent="0.25">
      <c r="A16" s="11" t="s">
        <v>50</v>
      </c>
      <c r="B16" s="20">
        <v>416171</v>
      </c>
      <c r="C16" s="20">
        <v>457793</v>
      </c>
      <c r="D16" s="20">
        <v>2313929</v>
      </c>
      <c r="E16" s="20">
        <v>2814759</v>
      </c>
      <c r="F16" s="13">
        <f t="shared" si="0"/>
        <v>21.644138605808564</v>
      </c>
      <c r="G16" s="1"/>
      <c r="H16" s="1"/>
      <c r="I16" s="1"/>
    </row>
    <row r="17" spans="1:9" x14ac:dyDescent="0.25">
      <c r="A17" s="8" t="s">
        <v>51</v>
      </c>
      <c r="B17" s="19">
        <v>393952</v>
      </c>
      <c r="C17" s="19">
        <v>325252</v>
      </c>
      <c r="D17" s="19">
        <v>1976896</v>
      </c>
      <c r="E17" s="19">
        <v>2287461</v>
      </c>
      <c r="F17" s="10">
        <f t="shared" si="0"/>
        <v>15.709728786946812</v>
      </c>
      <c r="G17" s="1"/>
      <c r="H17" s="1"/>
      <c r="I17" s="1"/>
    </row>
    <row r="18" spans="1:9" x14ac:dyDescent="0.25">
      <c r="A18" s="11" t="s">
        <v>52</v>
      </c>
      <c r="B18" s="20">
        <v>7307</v>
      </c>
      <c r="C18" s="20">
        <v>4095</v>
      </c>
      <c r="D18" s="20">
        <v>41317</v>
      </c>
      <c r="E18" s="20">
        <v>33204</v>
      </c>
      <c r="F18" s="13">
        <f t="shared" si="0"/>
        <v>-19.635985187695141</v>
      </c>
      <c r="G18" s="1"/>
      <c r="H18" s="1"/>
      <c r="I18" s="1"/>
    </row>
    <row r="19" spans="1:9" x14ac:dyDescent="0.25">
      <c r="A19" s="8" t="s">
        <v>53</v>
      </c>
      <c r="B19" s="19">
        <v>683258</v>
      </c>
      <c r="C19" s="19">
        <v>1040409</v>
      </c>
      <c r="D19" s="19">
        <v>4183486</v>
      </c>
      <c r="E19" s="19">
        <v>5126040</v>
      </c>
      <c r="F19" s="10">
        <f t="shared" si="0"/>
        <v>22.530349091642705</v>
      </c>
      <c r="G19" s="1"/>
      <c r="H19" s="1"/>
      <c r="I19" s="1"/>
    </row>
    <row r="20" spans="1:9" x14ac:dyDescent="0.25">
      <c r="A20" s="11" t="s">
        <v>54</v>
      </c>
      <c r="B20" s="20">
        <v>1364520</v>
      </c>
      <c r="C20" s="20">
        <v>1556668</v>
      </c>
      <c r="D20" s="20">
        <v>8194920</v>
      </c>
      <c r="E20" s="20">
        <v>9237089</v>
      </c>
      <c r="F20" s="13">
        <f t="shared" si="0"/>
        <v>12.717256544298181</v>
      </c>
      <c r="G20" s="1"/>
      <c r="H20" s="1"/>
      <c r="I20" s="1"/>
    </row>
    <row r="21" spans="1:9" x14ac:dyDescent="0.25">
      <c r="A21" s="8" t="s">
        <v>55</v>
      </c>
      <c r="B21" s="19">
        <v>310879</v>
      </c>
      <c r="C21" s="19">
        <v>523384</v>
      </c>
      <c r="D21" s="19">
        <v>2849323</v>
      </c>
      <c r="E21" s="19">
        <v>3085722</v>
      </c>
      <c r="F21" s="10">
        <f t="shared" si="0"/>
        <v>8.2966725780123909</v>
      </c>
      <c r="G21" s="1"/>
      <c r="H21" s="1"/>
      <c r="I21" s="1"/>
    </row>
    <row r="22" spans="1:9" x14ac:dyDescent="0.25">
      <c r="A22" s="11" t="s">
        <v>56</v>
      </c>
      <c r="B22" s="20">
        <v>134609</v>
      </c>
      <c r="C22" s="20">
        <v>101016</v>
      </c>
      <c r="D22" s="20">
        <v>894652</v>
      </c>
      <c r="E22" s="20">
        <v>673235</v>
      </c>
      <c r="F22" s="13">
        <f t="shared" si="0"/>
        <v>-24.748952665393915</v>
      </c>
      <c r="G22" s="1"/>
      <c r="H22" s="1"/>
      <c r="I22" s="1"/>
    </row>
    <row r="23" spans="1:9" x14ac:dyDescent="0.25">
      <c r="A23" s="8" t="s">
        <v>57</v>
      </c>
      <c r="B23" s="19">
        <v>71364</v>
      </c>
      <c r="C23" s="19">
        <v>76096</v>
      </c>
      <c r="D23" s="19">
        <v>729595</v>
      </c>
      <c r="E23" s="19">
        <v>847328</v>
      </c>
      <c r="F23" s="10">
        <f t="shared" si="0"/>
        <v>16.136760805652457</v>
      </c>
      <c r="G23" s="1"/>
      <c r="H23" s="1"/>
      <c r="I23" s="1"/>
    </row>
    <row r="24" spans="1:9" x14ac:dyDescent="0.25">
      <c r="A24" s="11" t="s">
        <v>58</v>
      </c>
      <c r="B24" s="20">
        <v>69454</v>
      </c>
      <c r="C24" s="20">
        <v>78479</v>
      </c>
      <c r="D24" s="20">
        <v>399579</v>
      </c>
      <c r="E24" s="20">
        <v>391292</v>
      </c>
      <c r="F24" s="13">
        <f t="shared" si="0"/>
        <v>-2.0739328142870335</v>
      </c>
      <c r="G24" s="1"/>
      <c r="H24" s="1"/>
      <c r="I24" s="1"/>
    </row>
    <row r="25" spans="1:9" x14ac:dyDescent="0.25">
      <c r="A25" s="8" t="s">
        <v>59</v>
      </c>
      <c r="B25" s="19">
        <v>7580</v>
      </c>
      <c r="C25" s="19">
        <v>2260</v>
      </c>
      <c r="D25" s="19">
        <v>26208</v>
      </c>
      <c r="E25" s="19">
        <v>20658</v>
      </c>
      <c r="F25" s="10">
        <f t="shared" si="0"/>
        <v>-21.176739926739927</v>
      </c>
      <c r="G25" s="1"/>
      <c r="H25" s="1"/>
      <c r="I25" s="1"/>
    </row>
    <row r="26" spans="1:9" x14ac:dyDescent="0.25">
      <c r="A26" s="11" t="s">
        <v>60</v>
      </c>
      <c r="B26" s="20">
        <v>70269</v>
      </c>
      <c r="C26" s="20">
        <v>67263</v>
      </c>
      <c r="D26" s="20">
        <v>504699</v>
      </c>
      <c r="E26" s="20">
        <v>437530</v>
      </c>
      <c r="F26" s="13">
        <f t="shared" si="0"/>
        <v>-13.308724606151387</v>
      </c>
      <c r="G26" s="1"/>
      <c r="H26" s="1"/>
      <c r="I26" s="1"/>
    </row>
    <row r="27" spans="1:9" x14ac:dyDescent="0.25">
      <c r="A27" s="8" t="s">
        <v>61</v>
      </c>
      <c r="B27" s="19">
        <v>288011</v>
      </c>
      <c r="C27" s="19">
        <v>295605</v>
      </c>
      <c r="D27" s="19">
        <v>1395371</v>
      </c>
      <c r="E27" s="19">
        <v>1341039</v>
      </c>
      <c r="F27" s="10">
        <f t="shared" si="0"/>
        <v>-3.8937314878981937</v>
      </c>
      <c r="G27" s="1"/>
      <c r="H27" s="1"/>
      <c r="I27" s="1"/>
    </row>
    <row r="28" spans="1:9" x14ac:dyDescent="0.25">
      <c r="A28" s="11" t="s">
        <v>62</v>
      </c>
      <c r="B28" s="20">
        <v>142568</v>
      </c>
      <c r="C28" s="20">
        <v>66956</v>
      </c>
      <c r="D28" s="20">
        <v>739637</v>
      </c>
      <c r="E28" s="20">
        <v>839990</v>
      </c>
      <c r="F28" s="13">
        <f t="shared" si="0"/>
        <v>13.567871807386595</v>
      </c>
      <c r="G28" s="1"/>
      <c r="H28" s="1"/>
      <c r="I28" s="1"/>
    </row>
    <row r="29" spans="1:9" x14ac:dyDescent="0.25">
      <c r="A29" s="8" t="s">
        <v>63</v>
      </c>
      <c r="B29" s="19">
        <v>526171</v>
      </c>
      <c r="C29" s="19">
        <v>372431</v>
      </c>
      <c r="D29" s="19">
        <v>2147909</v>
      </c>
      <c r="E29" s="19">
        <v>1933058</v>
      </c>
      <c r="F29" s="10">
        <f t="shared" si="0"/>
        <v>-10.002798070123077</v>
      </c>
      <c r="G29" s="1"/>
      <c r="H29" s="1"/>
      <c r="I29" s="1"/>
    </row>
    <row r="30" spans="1:9" x14ac:dyDescent="0.25">
      <c r="A30" s="11" t="s">
        <v>64</v>
      </c>
      <c r="B30" s="20">
        <v>137823</v>
      </c>
      <c r="C30" s="20">
        <v>171567</v>
      </c>
      <c r="D30" s="20">
        <v>1087578</v>
      </c>
      <c r="E30" s="20">
        <v>1217924</v>
      </c>
      <c r="F30" s="13">
        <f t="shared" si="0"/>
        <v>11.984979468139301</v>
      </c>
      <c r="G30" s="1"/>
      <c r="H30" s="1"/>
      <c r="I30" s="1"/>
    </row>
    <row r="31" spans="1:9" x14ac:dyDescent="0.25">
      <c r="A31" s="8" t="s">
        <v>65</v>
      </c>
      <c r="B31" s="19">
        <v>1431935</v>
      </c>
      <c r="C31" s="19">
        <v>809246</v>
      </c>
      <c r="D31" s="19">
        <v>6618125</v>
      </c>
      <c r="E31" s="19">
        <v>6676510</v>
      </c>
      <c r="F31" s="10">
        <f t="shared" si="0"/>
        <v>0.88219850788554766</v>
      </c>
      <c r="G31" s="1"/>
      <c r="H31" s="1"/>
      <c r="I31" s="1"/>
    </row>
    <row r="32" spans="1:9" x14ac:dyDescent="0.25">
      <c r="A32" s="11" t="s">
        <v>66</v>
      </c>
      <c r="B32" s="20">
        <v>517920</v>
      </c>
      <c r="C32" s="20">
        <v>508059</v>
      </c>
      <c r="D32" s="20">
        <v>3578809</v>
      </c>
      <c r="E32" s="20">
        <v>2839780</v>
      </c>
      <c r="F32" s="13">
        <f t="shared" si="0"/>
        <v>-20.650138076661818</v>
      </c>
      <c r="G32" s="1"/>
      <c r="H32" s="1"/>
      <c r="I32" s="1"/>
    </row>
    <row r="33" spans="1:9" x14ac:dyDescent="0.25">
      <c r="A33" s="8" t="s">
        <v>67</v>
      </c>
      <c r="B33" s="19">
        <v>60331</v>
      </c>
      <c r="C33" s="19">
        <v>39646</v>
      </c>
      <c r="D33" s="19">
        <v>329094</v>
      </c>
      <c r="E33" s="19">
        <v>239121</v>
      </c>
      <c r="F33" s="10">
        <f t="shared" si="0"/>
        <v>-27.339605097631676</v>
      </c>
      <c r="G33" s="1"/>
      <c r="H33" s="1"/>
      <c r="I33" s="1"/>
    </row>
    <row r="34" spans="1:9" x14ac:dyDescent="0.25">
      <c r="A34" s="11" t="s">
        <v>68</v>
      </c>
      <c r="B34" s="20">
        <v>48891</v>
      </c>
      <c r="C34" s="20">
        <v>33073</v>
      </c>
      <c r="D34" s="20">
        <v>263229</v>
      </c>
      <c r="E34" s="20">
        <v>205702</v>
      </c>
      <c r="F34" s="13">
        <f t="shared" si="0"/>
        <v>-21.854354953291619</v>
      </c>
      <c r="G34" s="1"/>
      <c r="H34" s="1"/>
      <c r="I34" s="1"/>
    </row>
    <row r="35" spans="1:9" x14ac:dyDescent="0.25">
      <c r="A35" s="14" t="s">
        <v>69</v>
      </c>
      <c r="B35" s="15">
        <f>SUM(B7:B34)</f>
        <v>9254817</v>
      </c>
      <c r="C35" s="15">
        <f t="shared" ref="C35:E35" si="1">SUM(C7:C34)</f>
        <v>8768032</v>
      </c>
      <c r="D35" s="15">
        <f t="shared" si="1"/>
        <v>54908046</v>
      </c>
      <c r="E35" s="15">
        <f t="shared" si="1"/>
        <v>54276467</v>
      </c>
      <c r="F35" s="16">
        <f t="shared" si="0"/>
        <v>-1.1502485446304149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1750455</v>
      </c>
      <c r="C38" s="41">
        <f>D7</f>
        <v>1963987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9237089</v>
      </c>
      <c r="G38" s="42">
        <f>LOOKUP(E38,$A$38:$A$65,$C$38:$C$65)</f>
        <v>8194920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671412</v>
      </c>
      <c r="C39" s="41">
        <f t="shared" ref="C39:C65" si="5">D8</f>
        <v>930687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6676510</v>
      </c>
      <c r="G39" s="42">
        <f t="shared" ref="G39:G65" si="8">LOOKUP(E39,$A$38:$A$65,$C$38:$C$65)</f>
        <v>6618125</v>
      </c>
    </row>
    <row r="40" spans="1:9" x14ac:dyDescent="0.25">
      <c r="A40" s="42" t="str">
        <f t="shared" si="3"/>
        <v>ALMERIA</v>
      </c>
      <c r="B40" s="41">
        <f t="shared" si="4"/>
        <v>2576439</v>
      </c>
      <c r="C40" s="41">
        <f t="shared" si="5"/>
        <v>2865433</v>
      </c>
      <c r="D40" s="41">
        <f t="shared" si="6"/>
        <v>8</v>
      </c>
      <c r="E40" s="42" t="str">
        <f t="shared" si="2"/>
        <v>FERROL-SAN CIBRAO</v>
      </c>
      <c r="F40" s="42">
        <f t="shared" si="7"/>
        <v>5126040</v>
      </c>
      <c r="G40" s="42">
        <f t="shared" si="8"/>
        <v>4183486</v>
      </c>
    </row>
    <row r="41" spans="1:9" x14ac:dyDescent="0.25">
      <c r="A41" s="42" t="str">
        <f t="shared" si="3"/>
        <v>AVILES</v>
      </c>
      <c r="B41" s="41">
        <f t="shared" si="4"/>
        <v>1532950</v>
      </c>
      <c r="C41" s="41">
        <f t="shared" si="5"/>
        <v>1449038</v>
      </c>
      <c r="D41" s="41">
        <f t="shared" si="6"/>
        <v>13</v>
      </c>
      <c r="E41" s="42" t="str">
        <f t="shared" si="2"/>
        <v>HUELVA</v>
      </c>
      <c r="F41" s="42">
        <f t="shared" si="7"/>
        <v>3085722</v>
      </c>
      <c r="G41" s="42">
        <f t="shared" si="8"/>
        <v>2849323</v>
      </c>
    </row>
    <row r="42" spans="1:9" x14ac:dyDescent="0.25">
      <c r="A42" s="42" t="str">
        <f t="shared" si="3"/>
        <v>BAHIA DE ALGECIRAS</v>
      </c>
      <c r="B42" s="41">
        <f t="shared" si="4"/>
        <v>977498</v>
      </c>
      <c r="C42" s="41">
        <f t="shared" si="5"/>
        <v>1480304</v>
      </c>
      <c r="D42" s="41">
        <f t="shared" si="6"/>
        <v>18</v>
      </c>
      <c r="E42" s="42" t="str">
        <f t="shared" si="2"/>
        <v>VALENCIA</v>
      </c>
      <c r="F42" s="42">
        <f t="shared" si="7"/>
        <v>2839780</v>
      </c>
      <c r="G42" s="42">
        <f t="shared" si="8"/>
        <v>3578809</v>
      </c>
    </row>
    <row r="43" spans="1:9" x14ac:dyDescent="0.25">
      <c r="A43" s="42" t="str">
        <f t="shared" si="3"/>
        <v>BAHIA DE CADIZ</v>
      </c>
      <c r="B43" s="41">
        <f t="shared" si="4"/>
        <v>1014870</v>
      </c>
      <c r="C43" s="41">
        <f t="shared" si="5"/>
        <v>2326343</v>
      </c>
      <c r="D43" s="41">
        <f t="shared" si="6"/>
        <v>17</v>
      </c>
      <c r="E43" s="42" t="str">
        <f t="shared" si="2"/>
        <v>CARTAGENA</v>
      </c>
      <c r="F43" s="42">
        <f t="shared" si="7"/>
        <v>2814759</v>
      </c>
      <c r="G43" s="42">
        <f t="shared" si="8"/>
        <v>2313929</v>
      </c>
    </row>
    <row r="44" spans="1:9" x14ac:dyDescent="0.25">
      <c r="A44" s="42" t="str">
        <f t="shared" si="3"/>
        <v>BALEARES</v>
      </c>
      <c r="B44" s="41">
        <f t="shared" si="4"/>
        <v>1118569</v>
      </c>
      <c r="C44" s="41">
        <f t="shared" si="5"/>
        <v>1253664</v>
      </c>
      <c r="D44" s="41">
        <f t="shared" si="6"/>
        <v>16</v>
      </c>
      <c r="E44" s="42" t="str">
        <f t="shared" si="2"/>
        <v>BILBAO</v>
      </c>
      <c r="F44" s="42">
        <f t="shared" si="7"/>
        <v>2742842</v>
      </c>
      <c r="G44" s="42">
        <f t="shared" si="8"/>
        <v>2576243</v>
      </c>
    </row>
    <row r="45" spans="1:9" x14ac:dyDescent="0.25">
      <c r="A45" s="42" t="str">
        <f t="shared" si="3"/>
        <v>BARCELONA</v>
      </c>
      <c r="B45" s="41">
        <f t="shared" si="4"/>
        <v>1643990</v>
      </c>
      <c r="C45" s="41">
        <f t="shared" si="5"/>
        <v>1787991</v>
      </c>
      <c r="D45" s="41">
        <f t="shared" si="6"/>
        <v>12</v>
      </c>
      <c r="E45" s="42" t="str">
        <f t="shared" si="2"/>
        <v>ALMERIA</v>
      </c>
      <c r="F45" s="42">
        <f t="shared" si="7"/>
        <v>2576439</v>
      </c>
      <c r="G45" s="42">
        <f t="shared" si="8"/>
        <v>2865433</v>
      </c>
    </row>
    <row r="46" spans="1:9" x14ac:dyDescent="0.25">
      <c r="A46" s="42" t="str">
        <f t="shared" si="3"/>
        <v>BILBAO</v>
      </c>
      <c r="B46" s="41">
        <f t="shared" si="4"/>
        <v>2742842</v>
      </c>
      <c r="C46" s="41">
        <f t="shared" si="5"/>
        <v>2576243</v>
      </c>
      <c r="D46" s="41">
        <f t="shared" si="6"/>
        <v>7</v>
      </c>
      <c r="E46" s="42" t="str">
        <f t="shared" si="2"/>
        <v>CASTELLON</v>
      </c>
      <c r="F46" s="42">
        <f t="shared" si="7"/>
        <v>2287461</v>
      </c>
      <c r="G46" s="42">
        <f t="shared" si="8"/>
        <v>1976896</v>
      </c>
    </row>
    <row r="47" spans="1:9" x14ac:dyDescent="0.25">
      <c r="A47" s="42" t="str">
        <f t="shared" si="3"/>
        <v>CARTAGENA</v>
      </c>
      <c r="B47" s="41">
        <f t="shared" si="4"/>
        <v>2814759</v>
      </c>
      <c r="C47" s="41">
        <f t="shared" si="5"/>
        <v>2313929</v>
      </c>
      <c r="D47" s="41">
        <f t="shared" si="6"/>
        <v>6</v>
      </c>
      <c r="E47" s="42" t="str">
        <f t="shared" si="2"/>
        <v>SANTANDER</v>
      </c>
      <c r="F47" s="42">
        <f t="shared" si="7"/>
        <v>1933058</v>
      </c>
      <c r="G47" s="42">
        <f t="shared" si="8"/>
        <v>2147909</v>
      </c>
    </row>
    <row r="48" spans="1:9" x14ac:dyDescent="0.25">
      <c r="A48" s="42" t="str">
        <f t="shared" si="3"/>
        <v>CASTELLON</v>
      </c>
      <c r="B48" s="41">
        <f t="shared" si="4"/>
        <v>2287461</v>
      </c>
      <c r="C48" s="41">
        <f t="shared" si="5"/>
        <v>1976896</v>
      </c>
      <c r="D48" s="41">
        <f t="shared" si="6"/>
        <v>9</v>
      </c>
      <c r="E48" s="42" t="str">
        <f t="shared" si="2"/>
        <v>A CORUÑA</v>
      </c>
      <c r="F48" s="42">
        <f t="shared" si="7"/>
        <v>1750455</v>
      </c>
      <c r="G48" s="42">
        <f t="shared" si="8"/>
        <v>1963987</v>
      </c>
    </row>
    <row r="49" spans="1:7" x14ac:dyDescent="0.25">
      <c r="A49" s="42" t="str">
        <f t="shared" si="3"/>
        <v>CEUTA</v>
      </c>
      <c r="B49" s="41">
        <f t="shared" si="4"/>
        <v>33204</v>
      </c>
      <c r="C49" s="41">
        <f t="shared" si="5"/>
        <v>41317</v>
      </c>
      <c r="D49" s="41">
        <f t="shared" si="6"/>
        <v>27</v>
      </c>
      <c r="E49" s="42" t="str">
        <f t="shared" si="2"/>
        <v>BARCELONA</v>
      </c>
      <c r="F49" s="42">
        <f t="shared" si="7"/>
        <v>1643990</v>
      </c>
      <c r="G49" s="42">
        <f t="shared" si="8"/>
        <v>1787991</v>
      </c>
    </row>
    <row r="50" spans="1:7" x14ac:dyDescent="0.25">
      <c r="A50" s="42" t="str">
        <f t="shared" si="3"/>
        <v>FERROL-SAN CIBRAO</v>
      </c>
      <c r="B50" s="41">
        <f t="shared" si="4"/>
        <v>5126040</v>
      </c>
      <c r="C50" s="41">
        <f t="shared" si="5"/>
        <v>4183486</v>
      </c>
      <c r="D50" s="41">
        <f t="shared" si="6"/>
        <v>3</v>
      </c>
      <c r="E50" s="42" t="str">
        <f t="shared" si="2"/>
        <v>AVILES</v>
      </c>
      <c r="F50" s="42">
        <f t="shared" si="7"/>
        <v>1532950</v>
      </c>
      <c r="G50" s="42">
        <f t="shared" si="8"/>
        <v>1449038</v>
      </c>
    </row>
    <row r="51" spans="1:7" x14ac:dyDescent="0.25">
      <c r="A51" s="42" t="str">
        <f t="shared" si="3"/>
        <v>GIJON</v>
      </c>
      <c r="B51" s="41">
        <f t="shared" si="4"/>
        <v>9237089</v>
      </c>
      <c r="C51" s="41">
        <f t="shared" si="5"/>
        <v>8194920</v>
      </c>
      <c r="D51" s="41">
        <f t="shared" si="6"/>
        <v>1</v>
      </c>
      <c r="E51" s="42" t="str">
        <f t="shared" si="2"/>
        <v>PASAIA</v>
      </c>
      <c r="F51" s="42">
        <f t="shared" si="7"/>
        <v>1341039</v>
      </c>
      <c r="G51" s="42">
        <f t="shared" si="8"/>
        <v>1395371</v>
      </c>
    </row>
    <row r="52" spans="1:7" x14ac:dyDescent="0.25">
      <c r="A52" s="42" t="str">
        <f t="shared" si="3"/>
        <v>HUELVA</v>
      </c>
      <c r="B52" s="41">
        <f t="shared" si="4"/>
        <v>3085722</v>
      </c>
      <c r="C52" s="41">
        <f t="shared" si="5"/>
        <v>2849323</v>
      </c>
      <c r="D52" s="41">
        <f t="shared" si="6"/>
        <v>4</v>
      </c>
      <c r="E52" s="42" t="str">
        <f t="shared" si="2"/>
        <v>SEVILLA</v>
      </c>
      <c r="F52" s="42">
        <f t="shared" si="7"/>
        <v>1217924</v>
      </c>
      <c r="G52" s="42">
        <f t="shared" si="8"/>
        <v>1087578</v>
      </c>
    </row>
    <row r="53" spans="1:7" x14ac:dyDescent="0.25">
      <c r="A53" s="42" t="str">
        <f t="shared" si="3"/>
        <v>LAS PALMAS</v>
      </c>
      <c r="B53" s="41">
        <f t="shared" si="4"/>
        <v>673235</v>
      </c>
      <c r="C53" s="41">
        <f t="shared" si="5"/>
        <v>894652</v>
      </c>
      <c r="D53" s="41">
        <f t="shared" si="6"/>
        <v>21</v>
      </c>
      <c r="E53" s="42" t="str">
        <f t="shared" si="2"/>
        <v>BALEARES</v>
      </c>
      <c r="F53" s="42">
        <f t="shared" si="7"/>
        <v>1118569</v>
      </c>
      <c r="G53" s="42">
        <f t="shared" si="8"/>
        <v>1253664</v>
      </c>
    </row>
    <row r="54" spans="1:7" x14ac:dyDescent="0.25">
      <c r="A54" s="42" t="str">
        <f t="shared" si="3"/>
        <v>MALAGA</v>
      </c>
      <c r="B54" s="41">
        <f t="shared" si="4"/>
        <v>847328</v>
      </c>
      <c r="C54" s="41">
        <f t="shared" si="5"/>
        <v>729595</v>
      </c>
      <c r="D54" s="41">
        <f t="shared" si="6"/>
        <v>19</v>
      </c>
      <c r="E54" s="42" t="str">
        <f t="shared" si="2"/>
        <v>BAHIA DE CADIZ</v>
      </c>
      <c r="F54" s="42">
        <f t="shared" si="7"/>
        <v>1014870</v>
      </c>
      <c r="G54" s="42">
        <f t="shared" si="8"/>
        <v>2326343</v>
      </c>
    </row>
    <row r="55" spans="1:7" x14ac:dyDescent="0.25">
      <c r="A55" s="42" t="str">
        <f t="shared" si="3"/>
        <v>MARIN Y RIA DE PONTEVEDRA</v>
      </c>
      <c r="B55" s="41">
        <f t="shared" si="4"/>
        <v>391292</v>
      </c>
      <c r="C55" s="41">
        <f t="shared" si="5"/>
        <v>399579</v>
      </c>
      <c r="D55" s="41">
        <f t="shared" si="6"/>
        <v>24</v>
      </c>
      <c r="E55" s="42" t="str">
        <f t="shared" si="2"/>
        <v>BAHIA DE ALGECIRAS</v>
      </c>
      <c r="F55" s="42">
        <f t="shared" ref="F55:F65" si="9">LOOKUP(E55,$A$38:$A$65,$B$38:$B$65)</f>
        <v>977498</v>
      </c>
      <c r="G55" s="42">
        <f t="shared" si="8"/>
        <v>1480304</v>
      </c>
    </row>
    <row r="56" spans="1:7" x14ac:dyDescent="0.25">
      <c r="A56" s="42" t="str">
        <f t="shared" si="3"/>
        <v>MELILLA</v>
      </c>
      <c r="B56" s="41">
        <f t="shared" si="4"/>
        <v>20658</v>
      </c>
      <c r="C56" s="41">
        <f t="shared" si="5"/>
        <v>26208</v>
      </c>
      <c r="D56" s="41">
        <f t="shared" si="6"/>
        <v>28</v>
      </c>
      <c r="E56" s="42" t="str">
        <f t="shared" si="2"/>
        <v>MALAGA</v>
      </c>
      <c r="F56" s="42">
        <f t="shared" si="9"/>
        <v>847328</v>
      </c>
      <c r="G56" s="42">
        <f t="shared" si="8"/>
        <v>729595</v>
      </c>
    </row>
    <row r="57" spans="1:7" x14ac:dyDescent="0.25">
      <c r="A57" s="42" t="str">
        <f t="shared" si="3"/>
        <v>MOTRIL</v>
      </c>
      <c r="B57" s="41">
        <f t="shared" si="4"/>
        <v>437530</v>
      </c>
      <c r="C57" s="41">
        <f t="shared" si="5"/>
        <v>504699</v>
      </c>
      <c r="D57" s="41">
        <f t="shared" si="6"/>
        <v>23</v>
      </c>
      <c r="E57" s="42" t="str">
        <f t="shared" si="2"/>
        <v>SANTA CRUZ DE TENERIFE</v>
      </c>
      <c r="F57" s="42">
        <f t="shared" si="9"/>
        <v>839990</v>
      </c>
      <c r="G57" s="42">
        <f t="shared" si="8"/>
        <v>739637</v>
      </c>
    </row>
    <row r="58" spans="1:7" x14ac:dyDescent="0.25">
      <c r="A58" s="42" t="str">
        <f t="shared" si="3"/>
        <v>PASAIA</v>
      </c>
      <c r="B58" s="41">
        <f t="shared" si="4"/>
        <v>1341039</v>
      </c>
      <c r="C58" s="41">
        <f t="shared" si="5"/>
        <v>1395371</v>
      </c>
      <c r="D58" s="41">
        <f t="shared" si="6"/>
        <v>14</v>
      </c>
      <c r="E58" s="42" t="str">
        <f t="shared" si="2"/>
        <v>LAS PALMAS</v>
      </c>
      <c r="F58" s="42">
        <f t="shared" si="9"/>
        <v>673235</v>
      </c>
      <c r="G58" s="42">
        <f t="shared" si="8"/>
        <v>894652</v>
      </c>
    </row>
    <row r="59" spans="1:7" x14ac:dyDescent="0.25">
      <c r="A59" s="42" t="str">
        <f t="shared" si="3"/>
        <v>SANTA CRUZ DE TENERIFE</v>
      </c>
      <c r="B59" s="41">
        <f t="shared" si="4"/>
        <v>839990</v>
      </c>
      <c r="C59" s="41">
        <f t="shared" si="5"/>
        <v>739637</v>
      </c>
      <c r="D59" s="41">
        <f t="shared" si="6"/>
        <v>20</v>
      </c>
      <c r="E59" s="42" t="str">
        <f t="shared" si="2"/>
        <v>ALICANTE</v>
      </c>
      <c r="F59" s="42">
        <f t="shared" si="9"/>
        <v>671412</v>
      </c>
      <c r="G59" s="42">
        <f t="shared" si="8"/>
        <v>930687</v>
      </c>
    </row>
    <row r="60" spans="1:7" x14ac:dyDescent="0.25">
      <c r="A60" s="42" t="str">
        <f t="shared" si="3"/>
        <v>SANTANDER</v>
      </c>
      <c r="B60" s="41">
        <f t="shared" si="4"/>
        <v>1933058</v>
      </c>
      <c r="C60" s="41">
        <f t="shared" si="5"/>
        <v>2147909</v>
      </c>
      <c r="D60" s="41">
        <f t="shared" si="6"/>
        <v>10</v>
      </c>
      <c r="E60" s="42" t="str">
        <f t="shared" si="2"/>
        <v>MOTRIL</v>
      </c>
      <c r="F60" s="42">
        <f t="shared" si="9"/>
        <v>437530</v>
      </c>
      <c r="G60" s="42">
        <f t="shared" si="8"/>
        <v>504699</v>
      </c>
    </row>
    <row r="61" spans="1:7" x14ac:dyDescent="0.25">
      <c r="A61" s="42" t="str">
        <f t="shared" si="3"/>
        <v>SEVILLA</v>
      </c>
      <c r="B61" s="41">
        <f t="shared" si="4"/>
        <v>1217924</v>
      </c>
      <c r="C61" s="41">
        <f t="shared" si="5"/>
        <v>1087578</v>
      </c>
      <c r="D61" s="41">
        <f t="shared" si="6"/>
        <v>15</v>
      </c>
      <c r="E61" s="42" t="str">
        <f t="shared" si="2"/>
        <v>MARIN Y RIA DE PONTEVEDRA</v>
      </c>
      <c r="F61" s="42">
        <f t="shared" si="9"/>
        <v>391292</v>
      </c>
      <c r="G61" s="42">
        <f t="shared" si="8"/>
        <v>399579</v>
      </c>
    </row>
    <row r="62" spans="1:7" x14ac:dyDescent="0.25">
      <c r="A62" s="42" t="str">
        <f t="shared" si="3"/>
        <v>TARRAGONA</v>
      </c>
      <c r="B62" s="41">
        <f t="shared" si="4"/>
        <v>6676510</v>
      </c>
      <c r="C62" s="41">
        <f t="shared" si="5"/>
        <v>6618125</v>
      </c>
      <c r="D62" s="41">
        <f t="shared" si="6"/>
        <v>2</v>
      </c>
      <c r="E62" s="42" t="str">
        <f t="shared" si="2"/>
        <v>VIGO</v>
      </c>
      <c r="F62" s="42">
        <f t="shared" si="9"/>
        <v>239121</v>
      </c>
      <c r="G62" s="42">
        <f t="shared" si="8"/>
        <v>329094</v>
      </c>
    </row>
    <row r="63" spans="1:7" x14ac:dyDescent="0.25">
      <c r="A63" s="42" t="str">
        <f t="shared" si="3"/>
        <v>VALENCIA</v>
      </c>
      <c r="B63" s="41">
        <f t="shared" si="4"/>
        <v>2839780</v>
      </c>
      <c r="C63" s="41">
        <f t="shared" si="5"/>
        <v>3578809</v>
      </c>
      <c r="D63" s="41">
        <f t="shared" si="6"/>
        <v>5</v>
      </c>
      <c r="E63" s="42" t="str">
        <f t="shared" si="2"/>
        <v>VILAGARCIA</v>
      </c>
      <c r="F63" s="42">
        <f t="shared" si="9"/>
        <v>205702</v>
      </c>
      <c r="G63" s="42">
        <f t="shared" si="8"/>
        <v>263229</v>
      </c>
    </row>
    <row r="64" spans="1:7" x14ac:dyDescent="0.25">
      <c r="A64" s="42" t="str">
        <f t="shared" si="3"/>
        <v>VIGO</v>
      </c>
      <c r="B64" s="41">
        <f t="shared" si="4"/>
        <v>239121</v>
      </c>
      <c r="C64" s="41">
        <f t="shared" si="5"/>
        <v>329094</v>
      </c>
      <c r="D64" s="41">
        <f t="shared" si="6"/>
        <v>25</v>
      </c>
      <c r="E64" s="42" t="str">
        <f t="shared" si="2"/>
        <v>CEUTA</v>
      </c>
      <c r="F64" s="42">
        <f t="shared" si="9"/>
        <v>33204</v>
      </c>
      <c r="G64" s="42">
        <f t="shared" si="8"/>
        <v>41317</v>
      </c>
    </row>
    <row r="65" spans="1:7" x14ac:dyDescent="0.25">
      <c r="A65" s="42" t="str">
        <f t="shared" si="3"/>
        <v>VILAGARCIA</v>
      </c>
      <c r="B65" s="41">
        <f t="shared" si="4"/>
        <v>205702</v>
      </c>
      <c r="C65" s="41">
        <f t="shared" si="5"/>
        <v>263229</v>
      </c>
      <c r="D65" s="41">
        <f t="shared" si="6"/>
        <v>26</v>
      </c>
      <c r="E65" s="42" t="str">
        <f t="shared" si="2"/>
        <v>MELILLA</v>
      </c>
      <c r="F65" s="42">
        <f t="shared" si="9"/>
        <v>20658</v>
      </c>
      <c r="G65" s="42">
        <f t="shared" si="8"/>
        <v>26208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1">
        <v>110092</v>
      </c>
      <c r="C7" s="21">
        <v>129000</v>
      </c>
      <c r="D7" s="21">
        <v>599630</v>
      </c>
      <c r="E7" s="21">
        <v>768838</v>
      </c>
      <c r="F7" s="10">
        <f>((E7*100)/D7)-100</f>
        <v>28.218734886513346</v>
      </c>
      <c r="G7" s="1"/>
      <c r="H7" s="1"/>
      <c r="I7" s="1"/>
    </row>
    <row r="8" spans="1:12" x14ac:dyDescent="0.25">
      <c r="A8" s="11" t="s">
        <v>42</v>
      </c>
      <c r="B8" s="22">
        <v>158367</v>
      </c>
      <c r="C8" s="22">
        <v>122986</v>
      </c>
      <c r="D8" s="22">
        <v>1007428</v>
      </c>
      <c r="E8" s="22">
        <v>818973</v>
      </c>
      <c r="F8" s="13">
        <f t="shared" ref="F8:F35" si="0">((E8*100)/D8)-100</f>
        <v>-18.706547763214843</v>
      </c>
      <c r="G8" s="1"/>
      <c r="H8" s="1"/>
      <c r="I8" s="1"/>
    </row>
    <row r="9" spans="1:12" x14ac:dyDescent="0.25">
      <c r="A9" s="8" t="s">
        <v>43</v>
      </c>
      <c r="B9" s="21">
        <v>51761</v>
      </c>
      <c r="C9" s="21">
        <v>63995</v>
      </c>
      <c r="D9" s="21">
        <v>319858</v>
      </c>
      <c r="E9" s="21">
        <v>328937</v>
      </c>
      <c r="F9" s="10">
        <f t="shared" si="0"/>
        <v>2.8384470608832686</v>
      </c>
      <c r="G9" s="1"/>
      <c r="H9" s="1"/>
      <c r="I9" s="1"/>
    </row>
    <row r="10" spans="1:12" x14ac:dyDescent="0.25">
      <c r="A10" s="11" t="s">
        <v>44</v>
      </c>
      <c r="B10" s="22">
        <v>169838</v>
      </c>
      <c r="C10" s="22">
        <v>137990</v>
      </c>
      <c r="D10" s="22">
        <v>804737</v>
      </c>
      <c r="E10" s="22">
        <v>656793</v>
      </c>
      <c r="F10" s="13">
        <f t="shared" si="0"/>
        <v>-18.38414289388956</v>
      </c>
      <c r="G10" s="1"/>
      <c r="H10" s="1"/>
      <c r="I10" s="1"/>
    </row>
    <row r="11" spans="1:12" x14ac:dyDescent="0.25">
      <c r="A11" s="8" t="s">
        <v>45</v>
      </c>
      <c r="B11" s="21">
        <v>3584436</v>
      </c>
      <c r="C11" s="21">
        <v>3527822</v>
      </c>
      <c r="D11" s="21">
        <v>22880680</v>
      </c>
      <c r="E11" s="21">
        <v>24436916</v>
      </c>
      <c r="F11" s="10">
        <f t="shared" si="0"/>
        <v>6.8015286258974754</v>
      </c>
      <c r="G11" s="1"/>
      <c r="H11" s="1"/>
      <c r="I11" s="1"/>
    </row>
    <row r="12" spans="1:12" x14ac:dyDescent="0.25">
      <c r="A12" s="11" t="s">
        <v>46</v>
      </c>
      <c r="B12" s="22">
        <v>251390</v>
      </c>
      <c r="C12" s="22">
        <v>196467</v>
      </c>
      <c r="D12" s="22">
        <v>1287244</v>
      </c>
      <c r="E12" s="22">
        <v>1371468</v>
      </c>
      <c r="F12" s="13">
        <f t="shared" si="0"/>
        <v>6.5429708742087769</v>
      </c>
      <c r="G12" s="1"/>
      <c r="H12" s="1"/>
      <c r="I12" s="1"/>
    </row>
    <row r="13" spans="1:12" x14ac:dyDescent="0.25">
      <c r="A13" s="8" t="s">
        <v>47</v>
      </c>
      <c r="B13" s="21">
        <v>961948</v>
      </c>
      <c r="C13" s="21">
        <v>808219</v>
      </c>
      <c r="D13" s="21">
        <v>5151425</v>
      </c>
      <c r="E13" s="21">
        <v>4754249</v>
      </c>
      <c r="F13" s="10">
        <f t="shared" si="0"/>
        <v>-7.7100219842082538</v>
      </c>
      <c r="G13" s="1"/>
      <c r="H13" s="1"/>
      <c r="I13" s="1"/>
    </row>
    <row r="14" spans="1:12" x14ac:dyDescent="0.25">
      <c r="A14" s="11" t="s">
        <v>48</v>
      </c>
      <c r="B14" s="22">
        <v>3116511</v>
      </c>
      <c r="C14" s="22">
        <v>3164051</v>
      </c>
      <c r="D14" s="22">
        <v>17506576</v>
      </c>
      <c r="E14" s="22">
        <v>18303765</v>
      </c>
      <c r="F14" s="13">
        <f t="shared" si="0"/>
        <v>4.5536545809985967</v>
      </c>
      <c r="G14" s="1"/>
      <c r="H14" s="1"/>
      <c r="I14" s="1"/>
    </row>
    <row r="15" spans="1:12" x14ac:dyDescent="0.25">
      <c r="A15" s="8" t="s">
        <v>49</v>
      </c>
      <c r="B15" s="21">
        <v>799479</v>
      </c>
      <c r="C15" s="21">
        <v>850427</v>
      </c>
      <c r="D15" s="21">
        <v>4667708</v>
      </c>
      <c r="E15" s="21">
        <v>4766761</v>
      </c>
      <c r="F15" s="10">
        <f t="shared" si="0"/>
        <v>2.1220907563198068</v>
      </c>
      <c r="G15" s="1"/>
      <c r="H15" s="1"/>
      <c r="I15" s="1"/>
    </row>
    <row r="16" spans="1:12" x14ac:dyDescent="0.25">
      <c r="A16" s="11" t="s">
        <v>50</v>
      </c>
      <c r="B16" s="22">
        <v>120252</v>
      </c>
      <c r="C16" s="22">
        <v>73876</v>
      </c>
      <c r="D16" s="22">
        <v>496075</v>
      </c>
      <c r="E16" s="22">
        <v>449557</v>
      </c>
      <c r="F16" s="13">
        <f t="shared" si="0"/>
        <v>-9.3772111071914566</v>
      </c>
      <c r="G16" s="1"/>
      <c r="H16" s="1"/>
      <c r="I16" s="1"/>
    </row>
    <row r="17" spans="1:9" x14ac:dyDescent="0.25">
      <c r="A17" s="8" t="s">
        <v>51</v>
      </c>
      <c r="B17" s="21">
        <v>156927</v>
      </c>
      <c r="C17" s="21">
        <v>137689</v>
      </c>
      <c r="D17" s="21">
        <v>891423</v>
      </c>
      <c r="E17" s="21">
        <v>913184</v>
      </c>
      <c r="F17" s="10">
        <f t="shared" si="0"/>
        <v>2.4411530777195622</v>
      </c>
      <c r="G17" s="1"/>
      <c r="H17" s="1"/>
      <c r="I17" s="1"/>
    </row>
    <row r="18" spans="1:9" x14ac:dyDescent="0.25">
      <c r="A18" s="11" t="s">
        <v>52</v>
      </c>
      <c r="B18" s="22">
        <v>80506</v>
      </c>
      <c r="C18" s="22">
        <v>139041</v>
      </c>
      <c r="D18" s="22">
        <v>472902</v>
      </c>
      <c r="E18" s="22">
        <v>540925</v>
      </c>
      <c r="F18" s="13">
        <f t="shared" si="0"/>
        <v>14.384164160862085</v>
      </c>
      <c r="G18" s="1"/>
      <c r="H18" s="1"/>
      <c r="I18" s="1"/>
    </row>
    <row r="19" spans="1:9" x14ac:dyDescent="0.25">
      <c r="A19" s="8" t="s">
        <v>53</v>
      </c>
      <c r="B19" s="21">
        <v>67795</v>
      </c>
      <c r="C19" s="21">
        <v>65983</v>
      </c>
      <c r="D19" s="21">
        <v>373199</v>
      </c>
      <c r="E19" s="21">
        <v>436308</v>
      </c>
      <c r="F19" s="10">
        <f t="shared" si="0"/>
        <v>16.910281110078003</v>
      </c>
      <c r="G19" s="1"/>
      <c r="H19" s="1"/>
      <c r="I19" s="1"/>
    </row>
    <row r="20" spans="1:9" x14ac:dyDescent="0.25">
      <c r="A20" s="11" t="s">
        <v>54</v>
      </c>
      <c r="B20" s="22">
        <v>80026</v>
      </c>
      <c r="C20" s="22">
        <v>83967</v>
      </c>
      <c r="D20" s="22">
        <v>400231</v>
      </c>
      <c r="E20" s="22">
        <v>448261</v>
      </c>
      <c r="F20" s="13">
        <f t="shared" si="0"/>
        <v>12.000569671014986</v>
      </c>
      <c r="G20" s="1"/>
      <c r="H20" s="1"/>
      <c r="I20" s="1"/>
    </row>
    <row r="21" spans="1:9" x14ac:dyDescent="0.25">
      <c r="A21" s="8" t="s">
        <v>55</v>
      </c>
      <c r="B21" s="21">
        <v>81872</v>
      </c>
      <c r="C21" s="21">
        <v>7970</v>
      </c>
      <c r="D21" s="21">
        <v>314608</v>
      </c>
      <c r="E21" s="21">
        <v>186067</v>
      </c>
      <c r="F21" s="10">
        <f t="shared" si="0"/>
        <v>-40.857511569953722</v>
      </c>
      <c r="G21" s="1"/>
      <c r="H21" s="1"/>
      <c r="I21" s="1"/>
    </row>
    <row r="22" spans="1:9" x14ac:dyDescent="0.25">
      <c r="A22" s="11" t="s">
        <v>56</v>
      </c>
      <c r="B22" s="22">
        <v>1596842</v>
      </c>
      <c r="C22" s="22">
        <v>1504653</v>
      </c>
      <c r="D22" s="22">
        <v>8641158</v>
      </c>
      <c r="E22" s="22">
        <v>8774791</v>
      </c>
      <c r="F22" s="13">
        <f t="shared" si="0"/>
        <v>1.5464709706731412</v>
      </c>
      <c r="G22" s="1"/>
      <c r="H22" s="1"/>
      <c r="I22" s="1"/>
    </row>
    <row r="23" spans="1:9" x14ac:dyDescent="0.25">
      <c r="A23" s="8" t="s">
        <v>57</v>
      </c>
      <c r="B23" s="21">
        <v>438655</v>
      </c>
      <c r="C23" s="21">
        <v>129526</v>
      </c>
      <c r="D23" s="21">
        <v>2194033</v>
      </c>
      <c r="E23" s="21">
        <v>1603636</v>
      </c>
      <c r="F23" s="10">
        <f t="shared" si="0"/>
        <v>-26.909212395620301</v>
      </c>
      <c r="G23" s="1"/>
      <c r="H23" s="1"/>
      <c r="I23" s="1"/>
    </row>
    <row r="24" spans="1:9" x14ac:dyDescent="0.25">
      <c r="A24" s="11" t="s">
        <v>58</v>
      </c>
      <c r="B24" s="22">
        <v>91325</v>
      </c>
      <c r="C24" s="22">
        <v>68765</v>
      </c>
      <c r="D24" s="22">
        <v>473816</v>
      </c>
      <c r="E24" s="22">
        <v>415591</v>
      </c>
      <c r="F24" s="13">
        <f t="shared" si="0"/>
        <v>-12.288525503571009</v>
      </c>
      <c r="G24" s="1"/>
      <c r="H24" s="1"/>
      <c r="I24" s="1"/>
    </row>
    <row r="25" spans="1:9" x14ac:dyDescent="0.25">
      <c r="A25" s="8" t="s">
        <v>59</v>
      </c>
      <c r="B25" s="21">
        <v>57412</v>
      </c>
      <c r="C25" s="21">
        <v>50282</v>
      </c>
      <c r="D25" s="21">
        <v>336046</v>
      </c>
      <c r="E25" s="21">
        <v>319086</v>
      </c>
      <c r="F25" s="10">
        <f t="shared" si="0"/>
        <v>-5.0469280991292891</v>
      </c>
      <c r="G25" s="1"/>
      <c r="H25" s="1"/>
      <c r="I25" s="1"/>
    </row>
    <row r="26" spans="1:9" x14ac:dyDescent="0.25">
      <c r="A26" s="11" t="s">
        <v>60</v>
      </c>
      <c r="B26" s="22">
        <v>23191</v>
      </c>
      <c r="C26" s="22">
        <v>15707</v>
      </c>
      <c r="D26" s="22">
        <v>106755</v>
      </c>
      <c r="E26" s="22">
        <v>107844</v>
      </c>
      <c r="F26" s="13">
        <f t="shared" si="0"/>
        <v>1.0200927357032441</v>
      </c>
      <c r="G26" s="1"/>
      <c r="H26" s="1"/>
      <c r="I26" s="1"/>
    </row>
    <row r="27" spans="1:9" x14ac:dyDescent="0.25">
      <c r="A27" s="8" t="s">
        <v>61</v>
      </c>
      <c r="B27" s="21">
        <v>268937</v>
      </c>
      <c r="C27" s="21">
        <v>184885</v>
      </c>
      <c r="D27" s="21">
        <v>1221535</v>
      </c>
      <c r="E27" s="21">
        <v>1182134</v>
      </c>
      <c r="F27" s="10">
        <f t="shared" si="0"/>
        <v>-3.2255318103861157</v>
      </c>
      <c r="G27" s="1"/>
      <c r="H27" s="1"/>
      <c r="I27" s="1"/>
    </row>
    <row r="28" spans="1:9" x14ac:dyDescent="0.25">
      <c r="A28" s="11" t="s">
        <v>62</v>
      </c>
      <c r="B28" s="22">
        <v>594848</v>
      </c>
      <c r="C28" s="22">
        <v>521457</v>
      </c>
      <c r="D28" s="22">
        <v>3790772</v>
      </c>
      <c r="E28" s="22">
        <v>3311945</v>
      </c>
      <c r="F28" s="13">
        <f t="shared" si="0"/>
        <v>-12.631384847202625</v>
      </c>
      <c r="G28" s="1"/>
      <c r="H28" s="1"/>
      <c r="I28" s="1"/>
    </row>
    <row r="29" spans="1:9" x14ac:dyDescent="0.25">
      <c r="A29" s="8" t="s">
        <v>63</v>
      </c>
      <c r="B29" s="21">
        <v>110776</v>
      </c>
      <c r="C29" s="21">
        <v>114773</v>
      </c>
      <c r="D29" s="21">
        <v>689714</v>
      </c>
      <c r="E29" s="21">
        <v>699038</v>
      </c>
      <c r="F29" s="10">
        <f t="shared" si="0"/>
        <v>1.3518646859422887</v>
      </c>
      <c r="G29" s="1"/>
      <c r="H29" s="1"/>
      <c r="I29" s="1"/>
    </row>
    <row r="30" spans="1:9" x14ac:dyDescent="0.25">
      <c r="A30" s="11" t="s">
        <v>64</v>
      </c>
      <c r="B30" s="22">
        <v>210883</v>
      </c>
      <c r="C30" s="22">
        <v>164726</v>
      </c>
      <c r="D30" s="22">
        <v>1111192</v>
      </c>
      <c r="E30" s="22">
        <v>969470</v>
      </c>
      <c r="F30" s="13">
        <f t="shared" si="0"/>
        <v>-12.754051505050427</v>
      </c>
      <c r="G30" s="1"/>
      <c r="H30" s="1"/>
      <c r="I30" s="1"/>
    </row>
    <row r="31" spans="1:9" x14ac:dyDescent="0.25">
      <c r="A31" s="8" t="s">
        <v>65</v>
      </c>
      <c r="B31" s="21">
        <v>148752</v>
      </c>
      <c r="C31" s="21">
        <v>142858</v>
      </c>
      <c r="D31" s="21">
        <v>845989</v>
      </c>
      <c r="E31" s="21">
        <v>851165</v>
      </c>
      <c r="F31" s="10">
        <f t="shared" si="0"/>
        <v>0.61182828618339613</v>
      </c>
      <c r="G31" s="1"/>
      <c r="H31" s="1"/>
      <c r="I31" s="1"/>
    </row>
    <row r="32" spans="1:9" x14ac:dyDescent="0.25">
      <c r="A32" s="11" t="s">
        <v>66</v>
      </c>
      <c r="B32" s="22">
        <v>3562836</v>
      </c>
      <c r="C32" s="22">
        <v>4042574</v>
      </c>
      <c r="D32" s="22">
        <v>20274695</v>
      </c>
      <c r="E32" s="22">
        <v>22526126</v>
      </c>
      <c r="F32" s="13">
        <f t="shared" si="0"/>
        <v>11.104635606108999</v>
      </c>
      <c r="G32" s="1"/>
      <c r="H32" s="1"/>
      <c r="I32" s="1"/>
    </row>
    <row r="33" spans="1:9" x14ac:dyDescent="0.25">
      <c r="A33" s="8" t="s">
        <v>67</v>
      </c>
      <c r="B33" s="21">
        <v>444410</v>
      </c>
      <c r="C33" s="21">
        <v>375214</v>
      </c>
      <c r="D33" s="21">
        <v>2221135</v>
      </c>
      <c r="E33" s="21">
        <v>2169981</v>
      </c>
      <c r="F33" s="10">
        <f t="shared" si="0"/>
        <v>-2.3030567705249751</v>
      </c>
      <c r="G33" s="1"/>
      <c r="H33" s="1"/>
      <c r="I33" s="1"/>
    </row>
    <row r="34" spans="1:9" x14ac:dyDescent="0.25">
      <c r="A34" s="11" t="s">
        <v>68</v>
      </c>
      <c r="B34" s="22">
        <v>15516</v>
      </c>
      <c r="C34" s="22">
        <v>10286</v>
      </c>
      <c r="D34" s="22">
        <v>105804</v>
      </c>
      <c r="E34" s="22">
        <v>97575</v>
      </c>
      <c r="F34" s="13">
        <f t="shared" si="0"/>
        <v>-7.7775887490076059</v>
      </c>
      <c r="G34" s="1"/>
      <c r="H34" s="1"/>
      <c r="I34" s="1"/>
    </row>
    <row r="35" spans="1:9" x14ac:dyDescent="0.25">
      <c r="A35" s="14" t="s">
        <v>69</v>
      </c>
      <c r="B35" s="15">
        <f>SUM(B7:B34)</f>
        <v>17355583</v>
      </c>
      <c r="C35" s="15">
        <f t="shared" ref="C35:E35" si="1">SUM(C7:C34)</f>
        <v>16835189</v>
      </c>
      <c r="D35" s="15">
        <f t="shared" si="1"/>
        <v>99186368</v>
      </c>
      <c r="E35" s="15">
        <f t="shared" si="1"/>
        <v>102209384</v>
      </c>
      <c r="F35" s="16">
        <f t="shared" si="0"/>
        <v>3.0478139899224885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768838</v>
      </c>
      <c r="C38" s="41">
        <f>D7</f>
        <v>599630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24436916</v>
      </c>
      <c r="G38" s="42">
        <f>LOOKUP(E38,$A$38:$A$65,$C$38:$C$65)</f>
        <v>22880680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818973</v>
      </c>
      <c r="C39" s="41">
        <f t="shared" ref="C39:C65" si="5">D8</f>
        <v>1007428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22526126</v>
      </c>
      <c r="G39" s="42">
        <f t="shared" ref="G39:G65" si="8">LOOKUP(E39,$A$38:$A$65,$C$38:$C$65)</f>
        <v>20274695</v>
      </c>
    </row>
    <row r="40" spans="1:9" x14ac:dyDescent="0.25">
      <c r="A40" s="42" t="str">
        <f t="shared" si="3"/>
        <v>ALMERIA</v>
      </c>
      <c r="B40" s="41">
        <f t="shared" si="4"/>
        <v>328937</v>
      </c>
      <c r="C40" s="41">
        <f t="shared" si="5"/>
        <v>319858</v>
      </c>
      <c r="D40" s="41">
        <f t="shared" si="6"/>
        <v>24</v>
      </c>
      <c r="E40" s="42" t="str">
        <f t="shared" si="2"/>
        <v>BARCELONA</v>
      </c>
      <c r="F40" s="42">
        <f t="shared" si="7"/>
        <v>18303765</v>
      </c>
      <c r="G40" s="42">
        <f t="shared" si="8"/>
        <v>17506576</v>
      </c>
    </row>
    <row r="41" spans="1:9" x14ac:dyDescent="0.25">
      <c r="A41" s="42" t="str">
        <f t="shared" si="3"/>
        <v>AVILES</v>
      </c>
      <c r="B41" s="41">
        <f t="shared" si="4"/>
        <v>656793</v>
      </c>
      <c r="C41" s="41">
        <f t="shared" si="5"/>
        <v>804737</v>
      </c>
      <c r="D41" s="41">
        <f t="shared" si="6"/>
        <v>18</v>
      </c>
      <c r="E41" s="42" t="str">
        <f t="shared" si="2"/>
        <v>LAS PALMAS</v>
      </c>
      <c r="F41" s="42">
        <f t="shared" si="7"/>
        <v>8774791</v>
      </c>
      <c r="G41" s="42">
        <f t="shared" si="8"/>
        <v>8641158</v>
      </c>
    </row>
    <row r="42" spans="1:9" x14ac:dyDescent="0.25">
      <c r="A42" s="42" t="str">
        <f t="shared" si="3"/>
        <v>BAHIA DE ALGECIRAS</v>
      </c>
      <c r="B42" s="41">
        <f t="shared" si="4"/>
        <v>24436916</v>
      </c>
      <c r="C42" s="41">
        <f t="shared" si="5"/>
        <v>22880680</v>
      </c>
      <c r="D42" s="41">
        <f t="shared" si="6"/>
        <v>1</v>
      </c>
      <c r="E42" s="42" t="str">
        <f t="shared" si="2"/>
        <v>BILBAO</v>
      </c>
      <c r="F42" s="42">
        <f t="shared" si="7"/>
        <v>4766761</v>
      </c>
      <c r="G42" s="42">
        <f t="shared" si="8"/>
        <v>4667708</v>
      </c>
    </row>
    <row r="43" spans="1:9" x14ac:dyDescent="0.25">
      <c r="A43" s="42" t="str">
        <f t="shared" si="3"/>
        <v>BAHIA DE CADIZ</v>
      </c>
      <c r="B43" s="41">
        <f t="shared" si="4"/>
        <v>1371468</v>
      </c>
      <c r="C43" s="41">
        <f t="shared" si="5"/>
        <v>1287244</v>
      </c>
      <c r="D43" s="41">
        <f t="shared" si="6"/>
        <v>10</v>
      </c>
      <c r="E43" s="42" t="str">
        <f t="shared" si="2"/>
        <v>BALEARES</v>
      </c>
      <c r="F43" s="42">
        <f t="shared" si="7"/>
        <v>4754249</v>
      </c>
      <c r="G43" s="42">
        <f t="shared" si="8"/>
        <v>5151425</v>
      </c>
    </row>
    <row r="44" spans="1:9" x14ac:dyDescent="0.25">
      <c r="A44" s="42" t="str">
        <f t="shared" si="3"/>
        <v>BALEARES</v>
      </c>
      <c r="B44" s="41">
        <f t="shared" si="4"/>
        <v>4754249</v>
      </c>
      <c r="C44" s="41">
        <f t="shared" si="5"/>
        <v>5151425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3311945</v>
      </c>
      <c r="G44" s="42">
        <f t="shared" si="8"/>
        <v>3790772</v>
      </c>
    </row>
    <row r="45" spans="1:9" x14ac:dyDescent="0.25">
      <c r="A45" s="42" t="str">
        <f t="shared" si="3"/>
        <v>BARCELONA</v>
      </c>
      <c r="B45" s="41">
        <f t="shared" si="4"/>
        <v>18303765</v>
      </c>
      <c r="C45" s="41">
        <f t="shared" si="5"/>
        <v>17506576</v>
      </c>
      <c r="D45" s="41">
        <f t="shared" si="6"/>
        <v>3</v>
      </c>
      <c r="E45" s="42" t="str">
        <f t="shared" si="2"/>
        <v>VIGO</v>
      </c>
      <c r="F45" s="42">
        <f t="shared" si="7"/>
        <v>2169981</v>
      </c>
      <c r="G45" s="42">
        <f t="shared" si="8"/>
        <v>2221135</v>
      </c>
    </row>
    <row r="46" spans="1:9" x14ac:dyDescent="0.25">
      <c r="A46" s="42" t="str">
        <f t="shared" si="3"/>
        <v>BILBAO</v>
      </c>
      <c r="B46" s="41">
        <f t="shared" si="4"/>
        <v>4766761</v>
      </c>
      <c r="C46" s="41">
        <f t="shared" si="5"/>
        <v>4667708</v>
      </c>
      <c r="D46" s="41">
        <f t="shared" si="6"/>
        <v>5</v>
      </c>
      <c r="E46" s="42" t="str">
        <f t="shared" si="2"/>
        <v>MALAGA</v>
      </c>
      <c r="F46" s="42">
        <f t="shared" si="7"/>
        <v>1603636</v>
      </c>
      <c r="G46" s="42">
        <f t="shared" si="8"/>
        <v>2194033</v>
      </c>
    </row>
    <row r="47" spans="1:9" x14ac:dyDescent="0.25">
      <c r="A47" s="42" t="str">
        <f t="shared" si="3"/>
        <v>CARTAGENA</v>
      </c>
      <c r="B47" s="41">
        <f t="shared" si="4"/>
        <v>449557</v>
      </c>
      <c r="C47" s="41">
        <f t="shared" si="5"/>
        <v>496075</v>
      </c>
      <c r="D47" s="41">
        <f t="shared" si="6"/>
        <v>20</v>
      </c>
      <c r="E47" s="42" t="str">
        <f t="shared" si="2"/>
        <v>BAHIA DE CADIZ</v>
      </c>
      <c r="F47" s="42">
        <f t="shared" si="7"/>
        <v>1371468</v>
      </c>
      <c r="G47" s="42">
        <f t="shared" si="8"/>
        <v>1287244</v>
      </c>
    </row>
    <row r="48" spans="1:9" x14ac:dyDescent="0.25">
      <c r="A48" s="42" t="str">
        <f t="shared" si="3"/>
        <v>CASTELLON</v>
      </c>
      <c r="B48" s="41">
        <f t="shared" si="4"/>
        <v>913184</v>
      </c>
      <c r="C48" s="41">
        <f t="shared" si="5"/>
        <v>891423</v>
      </c>
      <c r="D48" s="41">
        <f t="shared" si="6"/>
        <v>13</v>
      </c>
      <c r="E48" s="42" t="str">
        <f t="shared" si="2"/>
        <v>PASAIA</v>
      </c>
      <c r="F48" s="42">
        <f t="shared" si="7"/>
        <v>1182134</v>
      </c>
      <c r="G48" s="42">
        <f t="shared" si="8"/>
        <v>1221535</v>
      </c>
    </row>
    <row r="49" spans="1:7" x14ac:dyDescent="0.25">
      <c r="A49" s="42" t="str">
        <f t="shared" si="3"/>
        <v>CEUTA</v>
      </c>
      <c r="B49" s="41">
        <f t="shared" si="4"/>
        <v>540925</v>
      </c>
      <c r="C49" s="41">
        <f t="shared" si="5"/>
        <v>472902</v>
      </c>
      <c r="D49" s="41">
        <f t="shared" si="6"/>
        <v>19</v>
      </c>
      <c r="E49" s="42" t="str">
        <f t="shared" si="2"/>
        <v>SEVILLA</v>
      </c>
      <c r="F49" s="42">
        <f t="shared" si="7"/>
        <v>969470</v>
      </c>
      <c r="G49" s="42">
        <f t="shared" si="8"/>
        <v>1111192</v>
      </c>
    </row>
    <row r="50" spans="1:7" x14ac:dyDescent="0.25">
      <c r="A50" s="42" t="str">
        <f t="shared" si="3"/>
        <v>FERROL-SAN CIBRAO</v>
      </c>
      <c r="B50" s="41">
        <f t="shared" si="4"/>
        <v>436308</v>
      </c>
      <c r="C50" s="41">
        <f t="shared" si="5"/>
        <v>373199</v>
      </c>
      <c r="D50" s="41">
        <f t="shared" si="6"/>
        <v>22</v>
      </c>
      <c r="E50" s="42" t="str">
        <f t="shared" si="2"/>
        <v>CASTELLON</v>
      </c>
      <c r="F50" s="42">
        <f t="shared" si="7"/>
        <v>913184</v>
      </c>
      <c r="G50" s="42">
        <f t="shared" si="8"/>
        <v>891423</v>
      </c>
    </row>
    <row r="51" spans="1:7" x14ac:dyDescent="0.25">
      <c r="A51" s="42" t="str">
        <f t="shared" si="3"/>
        <v>GIJON</v>
      </c>
      <c r="B51" s="41">
        <f t="shared" si="4"/>
        <v>448261</v>
      </c>
      <c r="C51" s="41">
        <f t="shared" si="5"/>
        <v>400231</v>
      </c>
      <c r="D51" s="41">
        <f t="shared" si="6"/>
        <v>21</v>
      </c>
      <c r="E51" s="42" t="str">
        <f t="shared" si="2"/>
        <v>TARRAGONA</v>
      </c>
      <c r="F51" s="42">
        <f t="shared" si="7"/>
        <v>851165</v>
      </c>
      <c r="G51" s="42">
        <f t="shared" si="8"/>
        <v>845989</v>
      </c>
    </row>
    <row r="52" spans="1:7" x14ac:dyDescent="0.25">
      <c r="A52" s="42" t="str">
        <f t="shared" si="3"/>
        <v>HUELVA</v>
      </c>
      <c r="B52" s="41">
        <f t="shared" si="4"/>
        <v>186067</v>
      </c>
      <c r="C52" s="41">
        <f t="shared" si="5"/>
        <v>314608</v>
      </c>
      <c r="D52" s="41">
        <f t="shared" si="6"/>
        <v>26</v>
      </c>
      <c r="E52" s="42" t="str">
        <f t="shared" si="2"/>
        <v>ALICANTE</v>
      </c>
      <c r="F52" s="42">
        <f t="shared" si="7"/>
        <v>818973</v>
      </c>
      <c r="G52" s="42">
        <f t="shared" si="8"/>
        <v>1007428</v>
      </c>
    </row>
    <row r="53" spans="1:7" x14ac:dyDescent="0.25">
      <c r="A53" s="42" t="str">
        <f t="shared" si="3"/>
        <v>LAS PALMAS</v>
      </c>
      <c r="B53" s="41">
        <f t="shared" si="4"/>
        <v>8774791</v>
      </c>
      <c r="C53" s="41">
        <f t="shared" si="5"/>
        <v>8641158</v>
      </c>
      <c r="D53" s="41">
        <f t="shared" si="6"/>
        <v>4</v>
      </c>
      <c r="E53" s="42" t="str">
        <f t="shared" si="2"/>
        <v>A CORUÑA</v>
      </c>
      <c r="F53" s="42">
        <f t="shared" si="7"/>
        <v>768838</v>
      </c>
      <c r="G53" s="42">
        <f t="shared" si="8"/>
        <v>599630</v>
      </c>
    </row>
    <row r="54" spans="1:7" x14ac:dyDescent="0.25">
      <c r="A54" s="42" t="str">
        <f t="shared" si="3"/>
        <v>MALAGA</v>
      </c>
      <c r="B54" s="41">
        <f t="shared" si="4"/>
        <v>1603636</v>
      </c>
      <c r="C54" s="41">
        <f t="shared" si="5"/>
        <v>2194033</v>
      </c>
      <c r="D54" s="41">
        <f t="shared" si="6"/>
        <v>9</v>
      </c>
      <c r="E54" s="42" t="str">
        <f t="shared" si="2"/>
        <v>SANTANDER</v>
      </c>
      <c r="F54" s="42">
        <f t="shared" si="7"/>
        <v>699038</v>
      </c>
      <c r="G54" s="42">
        <f t="shared" si="8"/>
        <v>689714</v>
      </c>
    </row>
    <row r="55" spans="1:7" x14ac:dyDescent="0.25">
      <c r="A55" s="42" t="str">
        <f t="shared" si="3"/>
        <v>MARIN Y RIA DE PONTEVEDRA</v>
      </c>
      <c r="B55" s="41">
        <f t="shared" si="4"/>
        <v>415591</v>
      </c>
      <c r="C55" s="41">
        <f t="shared" si="5"/>
        <v>473816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656793</v>
      </c>
      <c r="G55" s="42">
        <f t="shared" si="8"/>
        <v>804737</v>
      </c>
    </row>
    <row r="56" spans="1:7" x14ac:dyDescent="0.25">
      <c r="A56" s="42" t="str">
        <f t="shared" si="3"/>
        <v>MELILLA</v>
      </c>
      <c r="B56" s="41">
        <f t="shared" si="4"/>
        <v>319086</v>
      </c>
      <c r="C56" s="41">
        <f t="shared" si="5"/>
        <v>336046</v>
      </c>
      <c r="D56" s="41">
        <f t="shared" si="6"/>
        <v>25</v>
      </c>
      <c r="E56" s="42" t="str">
        <f t="shared" si="2"/>
        <v>CEUTA</v>
      </c>
      <c r="F56" s="42">
        <f t="shared" si="9"/>
        <v>540925</v>
      </c>
      <c r="G56" s="42">
        <f t="shared" si="8"/>
        <v>472902</v>
      </c>
    </row>
    <row r="57" spans="1:7" x14ac:dyDescent="0.25">
      <c r="A57" s="42" t="str">
        <f t="shared" si="3"/>
        <v>MOTRIL</v>
      </c>
      <c r="B57" s="41">
        <f t="shared" si="4"/>
        <v>107844</v>
      </c>
      <c r="C57" s="41">
        <f t="shared" si="5"/>
        <v>106755</v>
      </c>
      <c r="D57" s="41">
        <f t="shared" si="6"/>
        <v>27</v>
      </c>
      <c r="E57" s="42" t="str">
        <f t="shared" si="2"/>
        <v>CARTAGENA</v>
      </c>
      <c r="F57" s="42">
        <f t="shared" si="9"/>
        <v>449557</v>
      </c>
      <c r="G57" s="42">
        <f t="shared" si="8"/>
        <v>496075</v>
      </c>
    </row>
    <row r="58" spans="1:7" x14ac:dyDescent="0.25">
      <c r="A58" s="42" t="str">
        <f t="shared" si="3"/>
        <v>PASAIA</v>
      </c>
      <c r="B58" s="41">
        <f t="shared" si="4"/>
        <v>1182134</v>
      </c>
      <c r="C58" s="41">
        <f t="shared" si="5"/>
        <v>1221535</v>
      </c>
      <c r="D58" s="41">
        <f t="shared" si="6"/>
        <v>11</v>
      </c>
      <c r="E58" s="42" t="str">
        <f t="shared" si="2"/>
        <v>GIJON</v>
      </c>
      <c r="F58" s="42">
        <f t="shared" si="9"/>
        <v>448261</v>
      </c>
      <c r="G58" s="42">
        <f t="shared" si="8"/>
        <v>400231</v>
      </c>
    </row>
    <row r="59" spans="1:7" x14ac:dyDescent="0.25">
      <c r="A59" s="42" t="str">
        <f t="shared" si="3"/>
        <v>SANTA CRUZ DE TENERIFE</v>
      </c>
      <c r="B59" s="41">
        <f t="shared" si="4"/>
        <v>3311945</v>
      </c>
      <c r="C59" s="41">
        <f t="shared" si="5"/>
        <v>3790772</v>
      </c>
      <c r="D59" s="41">
        <f t="shared" si="6"/>
        <v>7</v>
      </c>
      <c r="E59" s="42" t="str">
        <f t="shared" si="2"/>
        <v>FERROL-SAN CIBRAO</v>
      </c>
      <c r="F59" s="42">
        <f t="shared" si="9"/>
        <v>436308</v>
      </c>
      <c r="G59" s="42">
        <f t="shared" si="8"/>
        <v>373199</v>
      </c>
    </row>
    <row r="60" spans="1:7" x14ac:dyDescent="0.25">
      <c r="A60" s="42" t="str">
        <f t="shared" si="3"/>
        <v>SANTANDER</v>
      </c>
      <c r="B60" s="41">
        <f t="shared" si="4"/>
        <v>699038</v>
      </c>
      <c r="C60" s="41">
        <f t="shared" si="5"/>
        <v>689714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415591</v>
      </c>
      <c r="G60" s="42">
        <f t="shared" si="8"/>
        <v>473816</v>
      </c>
    </row>
    <row r="61" spans="1:7" x14ac:dyDescent="0.25">
      <c r="A61" s="42" t="str">
        <f t="shared" si="3"/>
        <v>SEVILLA</v>
      </c>
      <c r="B61" s="41">
        <f t="shared" si="4"/>
        <v>969470</v>
      </c>
      <c r="C61" s="41">
        <f t="shared" si="5"/>
        <v>1111192</v>
      </c>
      <c r="D61" s="41">
        <f t="shared" si="6"/>
        <v>12</v>
      </c>
      <c r="E61" s="42" t="str">
        <f t="shared" si="2"/>
        <v>ALMERIA</v>
      </c>
      <c r="F61" s="42">
        <f t="shared" si="9"/>
        <v>328937</v>
      </c>
      <c r="G61" s="42">
        <f t="shared" si="8"/>
        <v>319858</v>
      </c>
    </row>
    <row r="62" spans="1:7" x14ac:dyDescent="0.25">
      <c r="A62" s="42" t="str">
        <f t="shared" si="3"/>
        <v>TARRAGONA</v>
      </c>
      <c r="B62" s="41">
        <f t="shared" si="4"/>
        <v>851165</v>
      </c>
      <c r="C62" s="41">
        <f t="shared" si="5"/>
        <v>845989</v>
      </c>
      <c r="D62" s="41">
        <f t="shared" si="6"/>
        <v>14</v>
      </c>
      <c r="E62" s="42" t="str">
        <f t="shared" si="2"/>
        <v>MELILLA</v>
      </c>
      <c r="F62" s="42">
        <f t="shared" si="9"/>
        <v>319086</v>
      </c>
      <c r="G62" s="42">
        <f t="shared" si="8"/>
        <v>336046</v>
      </c>
    </row>
    <row r="63" spans="1:7" x14ac:dyDescent="0.25">
      <c r="A63" s="42" t="str">
        <f t="shared" si="3"/>
        <v>VALENCIA</v>
      </c>
      <c r="B63" s="41">
        <f t="shared" si="4"/>
        <v>22526126</v>
      </c>
      <c r="C63" s="41">
        <f t="shared" si="5"/>
        <v>20274695</v>
      </c>
      <c r="D63" s="41">
        <f t="shared" si="6"/>
        <v>2</v>
      </c>
      <c r="E63" s="42" t="str">
        <f t="shared" si="2"/>
        <v>HUELVA</v>
      </c>
      <c r="F63" s="42">
        <f t="shared" si="9"/>
        <v>186067</v>
      </c>
      <c r="G63" s="42">
        <f t="shared" si="8"/>
        <v>314608</v>
      </c>
    </row>
    <row r="64" spans="1:7" x14ac:dyDescent="0.25">
      <c r="A64" s="42" t="str">
        <f t="shared" si="3"/>
        <v>VIGO</v>
      </c>
      <c r="B64" s="41">
        <f t="shared" si="4"/>
        <v>2169981</v>
      </c>
      <c r="C64" s="41">
        <f t="shared" si="5"/>
        <v>2221135</v>
      </c>
      <c r="D64" s="41">
        <f t="shared" si="6"/>
        <v>8</v>
      </c>
      <c r="E64" s="42" t="str">
        <f t="shared" si="2"/>
        <v>MOTRIL</v>
      </c>
      <c r="F64" s="42">
        <f t="shared" si="9"/>
        <v>107844</v>
      </c>
      <c r="G64" s="42">
        <f t="shared" si="8"/>
        <v>106755</v>
      </c>
    </row>
    <row r="65" spans="1:7" x14ac:dyDescent="0.25">
      <c r="A65" s="42" t="str">
        <f t="shared" si="3"/>
        <v>VILAGARCIA</v>
      </c>
      <c r="B65" s="41">
        <f t="shared" si="4"/>
        <v>97575</v>
      </c>
      <c r="C65" s="41">
        <f t="shared" si="5"/>
        <v>105804</v>
      </c>
      <c r="D65" s="41">
        <f t="shared" si="6"/>
        <v>28</v>
      </c>
      <c r="E65" s="42" t="str">
        <f t="shared" si="2"/>
        <v>VILAGARCIA</v>
      </c>
      <c r="F65" s="42">
        <f t="shared" si="9"/>
        <v>97575</v>
      </c>
      <c r="G65" s="42">
        <f t="shared" si="8"/>
        <v>105804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3">
        <v>2985</v>
      </c>
      <c r="C7" s="23">
        <v>1170</v>
      </c>
      <c r="D7" s="23">
        <v>16385</v>
      </c>
      <c r="E7" s="23">
        <v>14094</v>
      </c>
      <c r="F7" s="10">
        <f>((E7*100)/D7)-100</f>
        <v>-13.982300884955748</v>
      </c>
      <c r="G7" s="1"/>
      <c r="H7" s="1"/>
      <c r="I7" s="1"/>
    </row>
    <row r="8" spans="1:12" x14ac:dyDescent="0.25">
      <c r="A8" s="11" t="s">
        <v>42</v>
      </c>
      <c r="B8" s="24">
        <v>105</v>
      </c>
      <c r="C8" s="24">
        <v>58</v>
      </c>
      <c r="D8" s="24">
        <v>632</v>
      </c>
      <c r="E8" s="24">
        <v>365</v>
      </c>
      <c r="F8" s="13">
        <f t="shared" ref="F8:F35" si="0">((E8*100)/D8)-100</f>
        <v>-42.246835443037973</v>
      </c>
      <c r="G8" s="1"/>
      <c r="H8" s="1"/>
      <c r="I8" s="1"/>
    </row>
    <row r="9" spans="1:12" x14ac:dyDescent="0.25">
      <c r="A9" s="8" t="s">
        <v>43</v>
      </c>
      <c r="B9" s="23">
        <v>331</v>
      </c>
      <c r="C9" s="23">
        <v>0</v>
      </c>
      <c r="D9" s="23">
        <v>1783</v>
      </c>
      <c r="E9" s="23">
        <v>1139</v>
      </c>
      <c r="F9" s="10">
        <f t="shared" si="0"/>
        <v>-36.118900729108248</v>
      </c>
      <c r="G9" s="1"/>
      <c r="H9" s="1"/>
      <c r="I9" s="1"/>
    </row>
    <row r="10" spans="1:12" x14ac:dyDescent="0.25">
      <c r="A10" s="11" t="s">
        <v>44</v>
      </c>
      <c r="B10" s="24">
        <v>557</v>
      </c>
      <c r="C10" s="24">
        <v>521</v>
      </c>
      <c r="D10" s="24">
        <v>5400</v>
      </c>
      <c r="E10" s="24">
        <v>7063</v>
      </c>
      <c r="F10" s="13">
        <f t="shared" si="0"/>
        <v>30.796296296296305</v>
      </c>
      <c r="G10" s="1"/>
      <c r="H10" s="1"/>
      <c r="I10" s="1"/>
    </row>
    <row r="11" spans="1:12" x14ac:dyDescent="0.25">
      <c r="A11" s="8" t="s">
        <v>45</v>
      </c>
      <c r="B11" s="23">
        <v>200</v>
      </c>
      <c r="C11" s="23">
        <v>232</v>
      </c>
      <c r="D11" s="23">
        <v>727</v>
      </c>
      <c r="E11" s="23">
        <v>963</v>
      </c>
      <c r="F11" s="10">
        <f t="shared" si="0"/>
        <v>32.462173314993123</v>
      </c>
      <c r="G11" s="1"/>
      <c r="H11" s="1"/>
      <c r="I11" s="1"/>
    </row>
    <row r="12" spans="1:12" x14ac:dyDescent="0.25">
      <c r="A12" s="11" t="s">
        <v>46</v>
      </c>
      <c r="B12" s="24">
        <v>1884</v>
      </c>
      <c r="C12" s="24">
        <v>1019</v>
      </c>
      <c r="D12" s="24">
        <v>10526</v>
      </c>
      <c r="E12" s="24">
        <v>7809</v>
      </c>
      <c r="F12" s="13">
        <f t="shared" si="0"/>
        <v>-25.812274368231044</v>
      </c>
      <c r="G12" s="1"/>
      <c r="H12" s="1"/>
      <c r="I12" s="1"/>
    </row>
    <row r="13" spans="1:12" x14ac:dyDescent="0.25">
      <c r="A13" s="8" t="s">
        <v>47</v>
      </c>
      <c r="B13" s="23">
        <v>262</v>
      </c>
      <c r="C13" s="23">
        <v>245</v>
      </c>
      <c r="D13" s="23">
        <v>1449</v>
      </c>
      <c r="E13" s="23">
        <v>1217</v>
      </c>
      <c r="F13" s="10">
        <f t="shared" si="0"/>
        <v>-16.011042097998626</v>
      </c>
      <c r="G13" s="1"/>
      <c r="H13" s="1"/>
      <c r="I13" s="1"/>
    </row>
    <row r="14" spans="1:12" x14ac:dyDescent="0.25">
      <c r="A14" s="11" t="s">
        <v>48</v>
      </c>
      <c r="B14" s="24">
        <v>496</v>
      </c>
      <c r="C14" s="24">
        <v>0</v>
      </c>
      <c r="D14" s="24">
        <v>2033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72</v>
      </c>
      <c r="C16" s="24">
        <v>77</v>
      </c>
      <c r="D16" s="24">
        <v>582</v>
      </c>
      <c r="E16" s="24">
        <v>616</v>
      </c>
      <c r="F16" s="13">
        <f t="shared" si="0"/>
        <v>5.841924398625423</v>
      </c>
      <c r="G16" s="1"/>
      <c r="H16" s="1"/>
      <c r="I16" s="1"/>
    </row>
    <row r="17" spans="1:9" x14ac:dyDescent="0.25">
      <c r="A17" s="8" t="s">
        <v>51</v>
      </c>
      <c r="B17" s="23">
        <v>544</v>
      </c>
      <c r="C17" s="23">
        <v>278</v>
      </c>
      <c r="D17" s="23">
        <v>3441</v>
      </c>
      <c r="E17" s="23">
        <v>2232</v>
      </c>
      <c r="F17" s="10">
        <f t="shared" si="0"/>
        <v>-35.13513513513513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11</v>
      </c>
      <c r="D18" s="24">
        <v>22</v>
      </c>
      <c r="E18" s="24">
        <v>32</v>
      </c>
      <c r="F18" s="13">
        <f t="shared" si="0"/>
        <v>45.454545454545467</v>
      </c>
      <c r="G18" s="1"/>
      <c r="H18" s="1"/>
      <c r="I18" s="1"/>
    </row>
    <row r="19" spans="1:9" x14ac:dyDescent="0.25">
      <c r="A19" s="8" t="s">
        <v>53</v>
      </c>
      <c r="B19" s="23">
        <v>7</v>
      </c>
      <c r="C19" s="23">
        <v>0</v>
      </c>
      <c r="D19" s="23">
        <v>57</v>
      </c>
      <c r="E19" s="23">
        <v>23</v>
      </c>
      <c r="F19" s="10">
        <f t="shared" si="0"/>
        <v>-59.649122807017541</v>
      </c>
      <c r="G19" s="1"/>
      <c r="H19" s="1"/>
      <c r="I19" s="1"/>
    </row>
    <row r="20" spans="1:9" x14ac:dyDescent="0.25">
      <c r="A20" s="11" t="s">
        <v>54</v>
      </c>
      <c r="B20" s="24">
        <v>312</v>
      </c>
      <c r="C20" s="24">
        <v>79</v>
      </c>
      <c r="D20" s="24">
        <v>4009</v>
      </c>
      <c r="E20" s="24">
        <v>3971</v>
      </c>
      <c r="F20" s="13">
        <f t="shared" si="0"/>
        <v>-0.94786729857820262</v>
      </c>
      <c r="G20" s="1"/>
      <c r="H20" s="1"/>
      <c r="I20" s="1"/>
    </row>
    <row r="21" spans="1:9" x14ac:dyDescent="0.25">
      <c r="A21" s="8" t="s">
        <v>55</v>
      </c>
      <c r="B21" s="23">
        <v>392</v>
      </c>
      <c r="C21" s="23">
        <v>110</v>
      </c>
      <c r="D21" s="23">
        <v>2350</v>
      </c>
      <c r="E21" s="23">
        <v>1091</v>
      </c>
      <c r="F21" s="10">
        <f t="shared" si="0"/>
        <v>-53.574468085106382</v>
      </c>
      <c r="G21" s="1"/>
      <c r="H21" s="1"/>
      <c r="I21" s="1"/>
    </row>
    <row r="22" spans="1:9" x14ac:dyDescent="0.25">
      <c r="A22" s="11" t="s">
        <v>56</v>
      </c>
      <c r="B22" s="24">
        <v>337</v>
      </c>
      <c r="C22" s="24">
        <v>0</v>
      </c>
      <c r="D22" s="24">
        <v>2029</v>
      </c>
      <c r="E22" s="24">
        <v>843</v>
      </c>
      <c r="F22" s="13">
        <f t="shared" si="0"/>
        <v>-58.452439625431246</v>
      </c>
      <c r="G22" s="1"/>
      <c r="H22" s="1"/>
      <c r="I22" s="1"/>
    </row>
    <row r="23" spans="1:9" x14ac:dyDescent="0.25">
      <c r="A23" s="8" t="s">
        <v>57</v>
      </c>
      <c r="B23" s="23">
        <v>61</v>
      </c>
      <c r="C23" s="23">
        <v>69</v>
      </c>
      <c r="D23" s="23">
        <v>613</v>
      </c>
      <c r="E23" s="23">
        <v>439</v>
      </c>
      <c r="F23" s="10">
        <f t="shared" si="0"/>
        <v>-28.384991843393152</v>
      </c>
      <c r="G23" s="1"/>
      <c r="H23" s="1"/>
      <c r="I23" s="1"/>
    </row>
    <row r="24" spans="1:9" x14ac:dyDescent="0.25">
      <c r="A24" s="11" t="s">
        <v>58</v>
      </c>
      <c r="B24" s="24">
        <v>302</v>
      </c>
      <c r="C24" s="24">
        <v>87</v>
      </c>
      <c r="D24" s="24">
        <v>1997</v>
      </c>
      <c r="E24" s="24">
        <v>1620</v>
      </c>
      <c r="F24" s="13">
        <f t="shared" si="0"/>
        <v>-18.87831747621432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270</v>
      </c>
      <c r="C26" s="24">
        <v>186</v>
      </c>
      <c r="D26" s="24">
        <v>1135</v>
      </c>
      <c r="E26" s="24">
        <v>979</v>
      </c>
      <c r="F26" s="13">
        <f t="shared" si="0"/>
        <v>-13.744493392070481</v>
      </c>
      <c r="G26" s="1"/>
      <c r="H26" s="1"/>
      <c r="I26" s="1"/>
    </row>
    <row r="27" spans="1:9" x14ac:dyDescent="0.25">
      <c r="A27" s="8" t="s">
        <v>61</v>
      </c>
      <c r="B27" s="23">
        <v>988</v>
      </c>
      <c r="C27" s="23">
        <v>865</v>
      </c>
      <c r="D27" s="23">
        <v>5552</v>
      </c>
      <c r="E27" s="23">
        <v>5969</v>
      </c>
      <c r="F27" s="10">
        <f t="shared" si="0"/>
        <v>7.5108069164265174</v>
      </c>
      <c r="G27" s="1"/>
      <c r="H27" s="1"/>
      <c r="I27" s="1"/>
    </row>
    <row r="28" spans="1:9" x14ac:dyDescent="0.25">
      <c r="A28" s="11" t="s">
        <v>62</v>
      </c>
      <c r="B28" s="24">
        <v>411</v>
      </c>
      <c r="C28" s="24">
        <v>799</v>
      </c>
      <c r="D28" s="24">
        <v>1989</v>
      </c>
      <c r="E28" s="24">
        <v>2632</v>
      </c>
      <c r="F28" s="13">
        <f t="shared" si="0"/>
        <v>32.327802916038223</v>
      </c>
      <c r="G28" s="1"/>
      <c r="H28" s="1"/>
      <c r="I28" s="1"/>
    </row>
    <row r="29" spans="1:9" x14ac:dyDescent="0.25">
      <c r="A29" s="8" t="s">
        <v>63</v>
      </c>
      <c r="B29" s="23">
        <v>634</v>
      </c>
      <c r="C29" s="23">
        <v>136</v>
      </c>
      <c r="D29" s="23">
        <v>5545</v>
      </c>
      <c r="E29" s="23">
        <v>5117</v>
      </c>
      <c r="F29" s="10">
        <f t="shared" si="0"/>
        <v>-7.718665464382326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324</v>
      </c>
      <c r="C31" s="23">
        <v>137</v>
      </c>
      <c r="D31" s="23">
        <v>1990</v>
      </c>
      <c r="E31" s="23">
        <v>4331</v>
      </c>
      <c r="F31" s="10">
        <f t="shared" si="0"/>
        <v>117.63819095477388</v>
      </c>
      <c r="G31" s="1"/>
      <c r="H31" s="1"/>
      <c r="I31" s="1"/>
    </row>
    <row r="32" spans="1:9" x14ac:dyDescent="0.25">
      <c r="A32" s="11" t="s">
        <v>66</v>
      </c>
      <c r="B32" s="24">
        <v>96</v>
      </c>
      <c r="C32" s="24">
        <v>100</v>
      </c>
      <c r="D32" s="24">
        <v>608</v>
      </c>
      <c r="E32" s="24">
        <v>624</v>
      </c>
      <c r="F32" s="13">
        <f t="shared" si="0"/>
        <v>2.6315789473684248</v>
      </c>
      <c r="G32" s="1"/>
      <c r="H32" s="1"/>
      <c r="I32" s="1"/>
    </row>
    <row r="33" spans="1:9" x14ac:dyDescent="0.25">
      <c r="A33" s="8" t="s">
        <v>67</v>
      </c>
      <c r="B33" s="23">
        <v>7453</v>
      </c>
      <c r="C33" s="23">
        <v>6203</v>
      </c>
      <c r="D33" s="23">
        <v>35763</v>
      </c>
      <c r="E33" s="23">
        <v>35075</v>
      </c>
      <c r="F33" s="10">
        <f t="shared" si="0"/>
        <v>-1.9237759695774912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19023</v>
      </c>
      <c r="C35" s="15">
        <f t="shared" ref="C35:E35" si="1">SUM(C7:C34)</f>
        <v>12382</v>
      </c>
      <c r="D35" s="15">
        <f t="shared" si="1"/>
        <v>106617</v>
      </c>
      <c r="E35" s="15">
        <f t="shared" si="1"/>
        <v>98244</v>
      </c>
      <c r="F35" s="16">
        <f t="shared" si="0"/>
        <v>-7.8533442133993674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14094</v>
      </c>
      <c r="C38" s="41">
        <f>D7</f>
        <v>16385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35075</v>
      </c>
      <c r="G38" s="42">
        <f>LOOKUP(E38,$A$38:$A$65,$C$38:$C$65)</f>
        <v>35763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365</v>
      </c>
      <c r="C39" s="41">
        <f t="shared" ref="C39:C65" si="5">D8</f>
        <v>632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14094</v>
      </c>
      <c r="G39" s="42">
        <f t="shared" ref="G39:G65" si="8">LOOKUP(E39,$A$38:$A$65,$C$38:$C$65)</f>
        <v>16385</v>
      </c>
    </row>
    <row r="40" spans="1:9" x14ac:dyDescent="0.25">
      <c r="A40" s="42" t="str">
        <f t="shared" si="3"/>
        <v>ALMERIA</v>
      </c>
      <c r="B40" s="41">
        <f t="shared" si="4"/>
        <v>1139</v>
      </c>
      <c r="C40" s="41">
        <f t="shared" si="5"/>
        <v>1783</v>
      </c>
      <c r="D40" s="41">
        <f t="shared" si="6"/>
        <v>13</v>
      </c>
      <c r="E40" s="42" t="str">
        <f t="shared" si="2"/>
        <v>BAHIA DE CADIZ</v>
      </c>
      <c r="F40" s="42">
        <f t="shared" si="7"/>
        <v>7809</v>
      </c>
      <c r="G40" s="42">
        <f t="shared" si="8"/>
        <v>10526</v>
      </c>
    </row>
    <row r="41" spans="1:9" x14ac:dyDescent="0.25">
      <c r="A41" s="42" t="str">
        <f t="shared" si="3"/>
        <v>AVILES</v>
      </c>
      <c r="B41" s="41">
        <f t="shared" si="4"/>
        <v>7063</v>
      </c>
      <c r="C41" s="41">
        <f t="shared" si="5"/>
        <v>5400</v>
      </c>
      <c r="D41" s="41">
        <f t="shared" si="6"/>
        <v>4</v>
      </c>
      <c r="E41" s="42" t="str">
        <f t="shared" si="2"/>
        <v>AVILES</v>
      </c>
      <c r="F41" s="42">
        <f t="shared" si="7"/>
        <v>7063</v>
      </c>
      <c r="G41" s="42">
        <f t="shared" si="8"/>
        <v>5400</v>
      </c>
    </row>
    <row r="42" spans="1:9" x14ac:dyDescent="0.25">
      <c r="A42" s="42" t="str">
        <f t="shared" si="3"/>
        <v>BAHIA DE ALGECIRAS</v>
      </c>
      <c r="B42" s="41">
        <f t="shared" si="4"/>
        <v>963</v>
      </c>
      <c r="C42" s="41">
        <f t="shared" si="5"/>
        <v>727</v>
      </c>
      <c r="D42" s="41">
        <f t="shared" si="6"/>
        <v>16</v>
      </c>
      <c r="E42" s="42" t="str">
        <f t="shared" si="2"/>
        <v>PASAIA</v>
      </c>
      <c r="F42" s="42">
        <f t="shared" si="7"/>
        <v>5969</v>
      </c>
      <c r="G42" s="42">
        <f t="shared" si="8"/>
        <v>5552</v>
      </c>
    </row>
    <row r="43" spans="1:9" x14ac:dyDescent="0.25">
      <c r="A43" s="42" t="str">
        <f t="shared" si="3"/>
        <v>BAHIA DE CADIZ</v>
      </c>
      <c r="B43" s="41">
        <f t="shared" si="4"/>
        <v>7809</v>
      </c>
      <c r="C43" s="41">
        <f t="shared" si="5"/>
        <v>10526</v>
      </c>
      <c r="D43" s="41">
        <f t="shared" si="6"/>
        <v>3</v>
      </c>
      <c r="E43" s="42" t="str">
        <f t="shared" si="2"/>
        <v>SANTANDER</v>
      </c>
      <c r="F43" s="42">
        <f t="shared" si="7"/>
        <v>5117</v>
      </c>
      <c r="G43" s="42">
        <f t="shared" si="8"/>
        <v>5545</v>
      </c>
    </row>
    <row r="44" spans="1:9" x14ac:dyDescent="0.25">
      <c r="A44" s="42" t="str">
        <f t="shared" si="3"/>
        <v>BALEARES</v>
      </c>
      <c r="B44" s="41">
        <f t="shared" si="4"/>
        <v>1217</v>
      </c>
      <c r="C44" s="41">
        <f t="shared" si="5"/>
        <v>1449</v>
      </c>
      <c r="D44" s="41">
        <f t="shared" si="6"/>
        <v>12</v>
      </c>
      <c r="E44" s="42" t="str">
        <f t="shared" si="2"/>
        <v>TARRAGONA</v>
      </c>
      <c r="F44" s="42">
        <f t="shared" si="7"/>
        <v>4331</v>
      </c>
      <c r="G44" s="42">
        <f t="shared" si="8"/>
        <v>1990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2033</v>
      </c>
      <c r="D45" s="41">
        <f t="shared" si="6"/>
        <v>28</v>
      </c>
      <c r="E45" s="42" t="str">
        <f t="shared" si="2"/>
        <v>GIJON</v>
      </c>
      <c r="F45" s="42">
        <f t="shared" si="7"/>
        <v>3971</v>
      </c>
      <c r="G45" s="42">
        <f t="shared" si="8"/>
        <v>4009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2632</v>
      </c>
      <c r="G46" s="42">
        <f t="shared" si="8"/>
        <v>1989</v>
      </c>
    </row>
    <row r="47" spans="1:9" x14ac:dyDescent="0.25">
      <c r="A47" s="42" t="str">
        <f t="shared" si="3"/>
        <v>CARTAGENA</v>
      </c>
      <c r="B47" s="41">
        <f t="shared" si="4"/>
        <v>616</v>
      </c>
      <c r="C47" s="41">
        <f t="shared" si="5"/>
        <v>582</v>
      </c>
      <c r="D47" s="41">
        <f t="shared" si="6"/>
        <v>19</v>
      </c>
      <c r="E47" s="42" t="str">
        <f t="shared" si="2"/>
        <v>CASTELLON</v>
      </c>
      <c r="F47" s="42">
        <f t="shared" si="7"/>
        <v>2232</v>
      </c>
      <c r="G47" s="42">
        <f t="shared" si="8"/>
        <v>3441</v>
      </c>
    </row>
    <row r="48" spans="1:9" x14ac:dyDescent="0.25">
      <c r="A48" s="42" t="str">
        <f t="shared" si="3"/>
        <v>CASTELLON</v>
      </c>
      <c r="B48" s="41">
        <f t="shared" si="4"/>
        <v>2232</v>
      </c>
      <c r="C48" s="41">
        <f t="shared" si="5"/>
        <v>3441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1620</v>
      </c>
      <c r="G48" s="42">
        <f t="shared" si="8"/>
        <v>1997</v>
      </c>
    </row>
    <row r="49" spans="1:7" x14ac:dyDescent="0.25">
      <c r="A49" s="42" t="str">
        <f t="shared" si="3"/>
        <v>CEUTA</v>
      </c>
      <c r="B49" s="41">
        <f t="shared" si="4"/>
        <v>32</v>
      </c>
      <c r="C49" s="41">
        <f t="shared" si="5"/>
        <v>22</v>
      </c>
      <c r="D49" s="41">
        <f t="shared" si="6"/>
        <v>22</v>
      </c>
      <c r="E49" s="42" t="str">
        <f t="shared" si="2"/>
        <v>BALEARES</v>
      </c>
      <c r="F49" s="42">
        <f t="shared" si="7"/>
        <v>1217</v>
      </c>
      <c r="G49" s="42">
        <f t="shared" si="8"/>
        <v>1449</v>
      </c>
    </row>
    <row r="50" spans="1:7" x14ac:dyDescent="0.25">
      <c r="A50" s="42" t="str">
        <f t="shared" si="3"/>
        <v>FERROL-SAN CIBRAO</v>
      </c>
      <c r="B50" s="41">
        <f t="shared" si="4"/>
        <v>23</v>
      </c>
      <c r="C50" s="41">
        <f t="shared" si="5"/>
        <v>57</v>
      </c>
      <c r="D50" s="41">
        <f t="shared" si="6"/>
        <v>23</v>
      </c>
      <c r="E50" s="42" t="str">
        <f t="shared" si="2"/>
        <v>ALMERIA</v>
      </c>
      <c r="F50" s="42">
        <f t="shared" si="7"/>
        <v>1139</v>
      </c>
      <c r="G50" s="42">
        <f t="shared" si="8"/>
        <v>1783</v>
      </c>
    </row>
    <row r="51" spans="1:7" x14ac:dyDescent="0.25">
      <c r="A51" s="42" t="str">
        <f t="shared" si="3"/>
        <v>GIJON</v>
      </c>
      <c r="B51" s="41">
        <f t="shared" si="4"/>
        <v>3971</v>
      </c>
      <c r="C51" s="41">
        <f t="shared" si="5"/>
        <v>4009</v>
      </c>
      <c r="D51" s="41">
        <f t="shared" si="6"/>
        <v>8</v>
      </c>
      <c r="E51" s="42" t="str">
        <f t="shared" si="2"/>
        <v>HUELVA</v>
      </c>
      <c r="F51" s="42">
        <f t="shared" si="7"/>
        <v>1091</v>
      </c>
      <c r="G51" s="42">
        <f t="shared" si="8"/>
        <v>2350</v>
      </c>
    </row>
    <row r="52" spans="1:7" x14ac:dyDescent="0.25">
      <c r="A52" s="42" t="str">
        <f t="shared" si="3"/>
        <v>HUELVA</v>
      </c>
      <c r="B52" s="41">
        <f t="shared" si="4"/>
        <v>1091</v>
      </c>
      <c r="C52" s="41">
        <f t="shared" si="5"/>
        <v>2350</v>
      </c>
      <c r="D52" s="41">
        <f t="shared" si="6"/>
        <v>14</v>
      </c>
      <c r="E52" s="42" t="str">
        <f t="shared" si="2"/>
        <v>MOTRIL</v>
      </c>
      <c r="F52" s="42">
        <f t="shared" si="7"/>
        <v>979</v>
      </c>
      <c r="G52" s="42">
        <f t="shared" si="8"/>
        <v>1135</v>
      </c>
    </row>
    <row r="53" spans="1:7" x14ac:dyDescent="0.25">
      <c r="A53" s="42" t="str">
        <f t="shared" si="3"/>
        <v>LAS PALMAS</v>
      </c>
      <c r="B53" s="41">
        <f t="shared" si="4"/>
        <v>843</v>
      </c>
      <c r="C53" s="41">
        <f t="shared" si="5"/>
        <v>2029</v>
      </c>
      <c r="D53" s="41">
        <f t="shared" si="6"/>
        <v>17</v>
      </c>
      <c r="E53" s="42" t="str">
        <f t="shared" si="2"/>
        <v>BAHIA DE ALGECIRAS</v>
      </c>
      <c r="F53" s="42">
        <f t="shared" si="7"/>
        <v>963</v>
      </c>
      <c r="G53" s="42">
        <f t="shared" si="8"/>
        <v>727</v>
      </c>
    </row>
    <row r="54" spans="1:7" x14ac:dyDescent="0.25">
      <c r="A54" s="42" t="str">
        <f t="shared" si="3"/>
        <v>MALAGA</v>
      </c>
      <c r="B54" s="41">
        <f t="shared" si="4"/>
        <v>439</v>
      </c>
      <c r="C54" s="41">
        <f t="shared" si="5"/>
        <v>613</v>
      </c>
      <c r="D54" s="41">
        <f t="shared" si="6"/>
        <v>20</v>
      </c>
      <c r="E54" s="42" t="str">
        <f t="shared" si="2"/>
        <v>LAS PALMAS</v>
      </c>
      <c r="F54" s="42">
        <f t="shared" si="7"/>
        <v>843</v>
      </c>
      <c r="G54" s="42">
        <f t="shared" si="8"/>
        <v>2029</v>
      </c>
    </row>
    <row r="55" spans="1:7" x14ac:dyDescent="0.25">
      <c r="A55" s="42" t="str">
        <f t="shared" si="3"/>
        <v>MARIN Y RIA DE PONTEVEDRA</v>
      </c>
      <c r="B55" s="41">
        <f t="shared" si="4"/>
        <v>1620</v>
      </c>
      <c r="C55" s="41">
        <f t="shared" si="5"/>
        <v>1997</v>
      </c>
      <c r="D55" s="41">
        <f t="shared" si="6"/>
        <v>11</v>
      </c>
      <c r="E55" s="42" t="str">
        <f t="shared" si="2"/>
        <v>VALENCIA</v>
      </c>
      <c r="F55" s="42">
        <f t="shared" ref="F55:F65" si="9">LOOKUP(E55,$A$38:$A$65,$B$38:$B$65)</f>
        <v>624</v>
      </c>
      <c r="G55" s="42">
        <f t="shared" si="8"/>
        <v>608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616</v>
      </c>
      <c r="G56" s="42">
        <f t="shared" si="8"/>
        <v>582</v>
      </c>
    </row>
    <row r="57" spans="1:7" x14ac:dyDescent="0.25">
      <c r="A57" s="42" t="str">
        <f t="shared" si="3"/>
        <v>MOTRIL</v>
      </c>
      <c r="B57" s="41">
        <f t="shared" si="4"/>
        <v>979</v>
      </c>
      <c r="C57" s="41">
        <f t="shared" si="5"/>
        <v>1135</v>
      </c>
      <c r="D57" s="41">
        <f t="shared" si="6"/>
        <v>15</v>
      </c>
      <c r="E57" s="42" t="str">
        <f t="shared" si="2"/>
        <v>MALAGA</v>
      </c>
      <c r="F57" s="42">
        <f t="shared" si="9"/>
        <v>439</v>
      </c>
      <c r="G57" s="42">
        <f t="shared" si="8"/>
        <v>613</v>
      </c>
    </row>
    <row r="58" spans="1:7" x14ac:dyDescent="0.25">
      <c r="A58" s="42" t="str">
        <f t="shared" si="3"/>
        <v>PASAIA</v>
      </c>
      <c r="B58" s="41">
        <f t="shared" si="4"/>
        <v>5969</v>
      </c>
      <c r="C58" s="41">
        <f t="shared" si="5"/>
        <v>5552</v>
      </c>
      <c r="D58" s="41">
        <f t="shared" si="6"/>
        <v>5</v>
      </c>
      <c r="E58" s="42" t="str">
        <f t="shared" si="2"/>
        <v>ALICANTE</v>
      </c>
      <c r="F58" s="42">
        <f t="shared" si="9"/>
        <v>365</v>
      </c>
      <c r="G58" s="42">
        <f t="shared" si="8"/>
        <v>632</v>
      </c>
    </row>
    <row r="59" spans="1:7" x14ac:dyDescent="0.25">
      <c r="A59" s="42" t="str">
        <f t="shared" si="3"/>
        <v>SANTA CRUZ DE TENERIFE</v>
      </c>
      <c r="B59" s="41">
        <f t="shared" si="4"/>
        <v>2632</v>
      </c>
      <c r="C59" s="41">
        <f t="shared" si="5"/>
        <v>1989</v>
      </c>
      <c r="D59" s="41">
        <f t="shared" si="6"/>
        <v>9</v>
      </c>
      <c r="E59" s="42" t="str">
        <f t="shared" si="2"/>
        <v>CEUTA</v>
      </c>
      <c r="F59" s="42">
        <f t="shared" si="9"/>
        <v>32</v>
      </c>
      <c r="G59" s="42">
        <f t="shared" si="8"/>
        <v>22</v>
      </c>
    </row>
    <row r="60" spans="1:7" x14ac:dyDescent="0.25">
      <c r="A60" s="42" t="str">
        <f t="shared" si="3"/>
        <v>SANTANDER</v>
      </c>
      <c r="B60" s="41">
        <f t="shared" si="4"/>
        <v>5117</v>
      </c>
      <c r="C60" s="41">
        <f t="shared" si="5"/>
        <v>5545</v>
      </c>
      <c r="D60" s="41">
        <f t="shared" si="6"/>
        <v>6</v>
      </c>
      <c r="E60" s="42" t="str">
        <f t="shared" si="2"/>
        <v>FERROL-SAN CIBRAO</v>
      </c>
      <c r="F60" s="42">
        <f t="shared" si="9"/>
        <v>23</v>
      </c>
      <c r="G60" s="42">
        <f t="shared" si="8"/>
        <v>57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4331</v>
      </c>
      <c r="C62" s="41">
        <f t="shared" si="5"/>
        <v>1990</v>
      </c>
      <c r="D62" s="41">
        <f t="shared" si="6"/>
        <v>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624</v>
      </c>
      <c r="C63" s="41">
        <f t="shared" si="5"/>
        <v>608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35075</v>
      </c>
      <c r="C64" s="41">
        <f t="shared" si="5"/>
        <v>35763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2033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5">
        <v>12294</v>
      </c>
      <c r="C7" s="25">
        <v>2328</v>
      </c>
      <c r="D7" s="25">
        <v>41228</v>
      </c>
      <c r="E7" s="25">
        <v>28883</v>
      </c>
      <c r="F7" s="10">
        <f>((E7*100)/D7)-100</f>
        <v>-29.943242456582908</v>
      </c>
      <c r="G7" s="1"/>
      <c r="H7" s="1"/>
      <c r="I7" s="1"/>
    </row>
    <row r="8" spans="1:12" x14ac:dyDescent="0.25">
      <c r="A8" s="11" t="s">
        <v>42</v>
      </c>
      <c r="B8" s="26">
        <v>6737</v>
      </c>
      <c r="C8" s="26">
        <v>2495</v>
      </c>
      <c r="D8" s="26">
        <v>31287</v>
      </c>
      <c r="E8" s="26">
        <v>15001</v>
      </c>
      <c r="F8" s="13">
        <f t="shared" ref="F8:F35" si="0">((E8*100)/D8)-100</f>
        <v>-52.053568574807429</v>
      </c>
      <c r="G8" s="1"/>
      <c r="H8" s="1"/>
      <c r="I8" s="1"/>
    </row>
    <row r="9" spans="1:12" x14ac:dyDescent="0.25">
      <c r="A9" s="8" t="s">
        <v>43</v>
      </c>
      <c r="B9" s="25">
        <v>12414</v>
      </c>
      <c r="C9" s="25">
        <v>11226</v>
      </c>
      <c r="D9" s="25">
        <v>54352</v>
      </c>
      <c r="E9" s="25">
        <v>65640</v>
      </c>
      <c r="F9" s="10">
        <f t="shared" si="0"/>
        <v>20.768324992640572</v>
      </c>
      <c r="G9" s="1"/>
      <c r="H9" s="1"/>
      <c r="I9" s="1"/>
    </row>
    <row r="10" spans="1:12" x14ac:dyDescent="0.25">
      <c r="A10" s="11" t="s">
        <v>44</v>
      </c>
      <c r="B10" s="26">
        <v>4996</v>
      </c>
      <c r="C10" s="26">
        <v>3726</v>
      </c>
      <c r="D10" s="26">
        <v>23166</v>
      </c>
      <c r="E10" s="26">
        <v>22669</v>
      </c>
      <c r="F10" s="13">
        <f t="shared" si="0"/>
        <v>-2.1453854787188078</v>
      </c>
      <c r="G10" s="1"/>
      <c r="H10" s="1"/>
      <c r="I10" s="1"/>
    </row>
    <row r="11" spans="1:12" x14ac:dyDescent="0.25">
      <c r="A11" s="8" t="s">
        <v>45</v>
      </c>
      <c r="B11" s="25">
        <v>276296</v>
      </c>
      <c r="C11" s="25">
        <v>263448</v>
      </c>
      <c r="D11" s="25">
        <v>1622281</v>
      </c>
      <c r="E11" s="25">
        <v>1423587</v>
      </c>
      <c r="F11" s="10">
        <f t="shared" si="0"/>
        <v>-12.247816500347355</v>
      </c>
      <c r="G11" s="1"/>
      <c r="H11" s="1"/>
      <c r="I11" s="1"/>
    </row>
    <row r="12" spans="1:12" x14ac:dyDescent="0.25">
      <c r="A12" s="11" t="s">
        <v>46</v>
      </c>
      <c r="B12" s="26">
        <v>8194</v>
      </c>
      <c r="C12" s="26">
        <v>3137</v>
      </c>
      <c r="D12" s="26">
        <v>39629</v>
      </c>
      <c r="E12" s="26">
        <v>37578</v>
      </c>
      <c r="F12" s="13">
        <f t="shared" si="0"/>
        <v>-5.1755027883620528</v>
      </c>
      <c r="G12" s="1"/>
      <c r="H12" s="1"/>
      <c r="I12" s="1"/>
    </row>
    <row r="13" spans="1:12" x14ac:dyDescent="0.25">
      <c r="A13" s="8" t="s">
        <v>47</v>
      </c>
      <c r="B13" s="25">
        <v>23403</v>
      </c>
      <c r="C13" s="25">
        <v>29010</v>
      </c>
      <c r="D13" s="25">
        <v>93221</v>
      </c>
      <c r="E13" s="25">
        <v>86635</v>
      </c>
      <c r="F13" s="10">
        <f t="shared" si="0"/>
        <v>-7.0649317213932505</v>
      </c>
      <c r="G13" s="1"/>
      <c r="H13" s="1"/>
      <c r="I13" s="1"/>
    </row>
    <row r="14" spans="1:12" x14ac:dyDescent="0.25">
      <c r="A14" s="11" t="s">
        <v>48</v>
      </c>
      <c r="B14" s="26">
        <v>129086</v>
      </c>
      <c r="C14" s="26">
        <v>138395</v>
      </c>
      <c r="D14" s="26">
        <v>608706</v>
      </c>
      <c r="E14" s="26">
        <v>605570</v>
      </c>
      <c r="F14" s="13">
        <f t="shared" si="0"/>
        <v>-0.51519124174889441</v>
      </c>
      <c r="G14" s="1"/>
      <c r="H14" s="1"/>
      <c r="I14" s="1"/>
    </row>
    <row r="15" spans="1:12" x14ac:dyDescent="0.25">
      <c r="A15" s="8" t="s">
        <v>49</v>
      </c>
      <c r="B15" s="25">
        <v>13025</v>
      </c>
      <c r="C15" s="25">
        <v>13836</v>
      </c>
      <c r="D15" s="25">
        <v>71150</v>
      </c>
      <c r="E15" s="25">
        <v>78176</v>
      </c>
      <c r="F15" s="10">
        <f t="shared" si="0"/>
        <v>9.8749121574139167</v>
      </c>
      <c r="G15" s="1"/>
      <c r="H15" s="1"/>
      <c r="I15" s="1"/>
    </row>
    <row r="16" spans="1:12" x14ac:dyDescent="0.25">
      <c r="A16" s="11" t="s">
        <v>50</v>
      </c>
      <c r="B16" s="26">
        <v>8161</v>
      </c>
      <c r="C16" s="26">
        <v>4479</v>
      </c>
      <c r="D16" s="26">
        <v>46639</v>
      </c>
      <c r="E16" s="26">
        <v>47109</v>
      </c>
      <c r="F16" s="13">
        <f t="shared" si="0"/>
        <v>1.0077403031797445</v>
      </c>
      <c r="G16" s="1"/>
      <c r="H16" s="1"/>
      <c r="I16" s="1"/>
    </row>
    <row r="17" spans="1:9" x14ac:dyDescent="0.25">
      <c r="A17" s="8" t="s">
        <v>51</v>
      </c>
      <c r="B17" s="25">
        <v>4361</v>
      </c>
      <c r="C17" s="25">
        <v>3826</v>
      </c>
      <c r="D17" s="25">
        <v>27810</v>
      </c>
      <c r="E17" s="25">
        <v>29815</v>
      </c>
      <c r="F17" s="10">
        <f t="shared" si="0"/>
        <v>7.2096368212873045</v>
      </c>
      <c r="G17" s="1"/>
      <c r="H17" s="1"/>
      <c r="I17" s="1"/>
    </row>
    <row r="18" spans="1:9" x14ac:dyDescent="0.25">
      <c r="A18" s="11" t="s">
        <v>52</v>
      </c>
      <c r="B18" s="26">
        <v>51324</v>
      </c>
      <c r="C18" s="26">
        <v>54994</v>
      </c>
      <c r="D18" s="26">
        <v>277114</v>
      </c>
      <c r="E18" s="26">
        <v>292410</v>
      </c>
      <c r="F18" s="13">
        <f t="shared" si="0"/>
        <v>5.5197499945870589</v>
      </c>
      <c r="G18" s="1"/>
      <c r="H18" s="1"/>
      <c r="I18" s="1"/>
    </row>
    <row r="19" spans="1:9" x14ac:dyDescent="0.25">
      <c r="A19" s="8" t="s">
        <v>53</v>
      </c>
      <c r="B19" s="25">
        <v>1776</v>
      </c>
      <c r="C19" s="25">
        <v>2142</v>
      </c>
      <c r="D19" s="25">
        <v>12125</v>
      </c>
      <c r="E19" s="25">
        <v>15447</v>
      </c>
      <c r="F19" s="10">
        <f t="shared" si="0"/>
        <v>27.397938144329899</v>
      </c>
      <c r="G19" s="1"/>
      <c r="H19" s="1"/>
      <c r="I19" s="1"/>
    </row>
    <row r="20" spans="1:9" x14ac:dyDescent="0.25">
      <c r="A20" s="11" t="s">
        <v>54</v>
      </c>
      <c r="B20" s="26">
        <v>17685</v>
      </c>
      <c r="C20" s="26">
        <v>14175</v>
      </c>
      <c r="D20" s="26">
        <v>119953</v>
      </c>
      <c r="E20" s="26">
        <v>52626</v>
      </c>
      <c r="F20" s="13">
        <f t="shared" si="0"/>
        <v>-56.127816728218555</v>
      </c>
      <c r="G20" s="1"/>
      <c r="H20" s="1"/>
      <c r="I20" s="1"/>
    </row>
    <row r="21" spans="1:9" x14ac:dyDescent="0.25">
      <c r="A21" s="8" t="s">
        <v>55</v>
      </c>
      <c r="B21" s="25">
        <v>11614</v>
      </c>
      <c r="C21" s="25">
        <v>2788</v>
      </c>
      <c r="D21" s="25">
        <v>47109</v>
      </c>
      <c r="E21" s="25">
        <v>20559</v>
      </c>
      <c r="F21" s="10">
        <f t="shared" si="0"/>
        <v>-56.358657581353881</v>
      </c>
      <c r="G21" s="1"/>
      <c r="H21" s="1"/>
      <c r="I21" s="1"/>
    </row>
    <row r="22" spans="1:9" x14ac:dyDescent="0.25">
      <c r="A22" s="11" t="s">
        <v>56</v>
      </c>
      <c r="B22" s="26">
        <v>205602</v>
      </c>
      <c r="C22" s="26">
        <v>175506</v>
      </c>
      <c r="D22" s="26">
        <v>1176028</v>
      </c>
      <c r="E22" s="26">
        <v>1101506</v>
      </c>
      <c r="F22" s="13">
        <f t="shared" si="0"/>
        <v>-6.3367538868122182</v>
      </c>
      <c r="G22" s="1"/>
      <c r="H22" s="1"/>
      <c r="I22" s="1"/>
    </row>
    <row r="23" spans="1:9" x14ac:dyDescent="0.25">
      <c r="A23" s="8" t="s">
        <v>57</v>
      </c>
      <c r="B23" s="25">
        <v>9869</v>
      </c>
      <c r="C23" s="25">
        <v>4674</v>
      </c>
      <c r="D23" s="25">
        <v>37027</v>
      </c>
      <c r="E23" s="25">
        <v>35902</v>
      </c>
      <c r="F23" s="10">
        <f t="shared" si="0"/>
        <v>-3.0383233856375114</v>
      </c>
      <c r="G23" s="1"/>
      <c r="H23" s="1"/>
      <c r="I23" s="1"/>
    </row>
    <row r="24" spans="1:9" x14ac:dyDescent="0.25">
      <c r="A24" s="11" t="s">
        <v>58</v>
      </c>
      <c r="B24" s="26">
        <v>3879</v>
      </c>
      <c r="C24" s="26">
        <v>2684</v>
      </c>
      <c r="D24" s="26">
        <v>28285</v>
      </c>
      <c r="E24" s="26">
        <v>20539</v>
      </c>
      <c r="F24" s="13">
        <f t="shared" si="0"/>
        <v>-27.385540038889872</v>
      </c>
      <c r="G24" s="1"/>
      <c r="H24" s="1"/>
      <c r="I24" s="1"/>
    </row>
    <row r="25" spans="1:9" x14ac:dyDescent="0.25">
      <c r="A25" s="8" t="s">
        <v>59</v>
      </c>
      <c r="B25" s="25">
        <v>4893</v>
      </c>
      <c r="C25" s="25">
        <v>27</v>
      </c>
      <c r="D25" s="25">
        <v>12471</v>
      </c>
      <c r="E25" s="25">
        <v>93</v>
      </c>
      <c r="F25" s="10">
        <f t="shared" si="0"/>
        <v>-99.254269906182344</v>
      </c>
      <c r="G25" s="1"/>
      <c r="H25" s="1"/>
      <c r="I25" s="1"/>
    </row>
    <row r="26" spans="1:9" x14ac:dyDescent="0.25">
      <c r="A26" s="11" t="s">
        <v>60</v>
      </c>
      <c r="B26" s="26">
        <v>1589</v>
      </c>
      <c r="C26" s="26">
        <v>1704</v>
      </c>
      <c r="D26" s="26">
        <v>7985</v>
      </c>
      <c r="E26" s="26">
        <v>8228</v>
      </c>
      <c r="F26" s="13">
        <f t="shared" si="0"/>
        <v>3.0432060112711383</v>
      </c>
      <c r="G26" s="1"/>
      <c r="H26" s="1"/>
      <c r="I26" s="1"/>
    </row>
    <row r="27" spans="1:9" x14ac:dyDescent="0.25">
      <c r="A27" s="8" t="s">
        <v>61</v>
      </c>
      <c r="B27" s="25">
        <v>3801</v>
      </c>
      <c r="C27" s="25">
        <v>4068</v>
      </c>
      <c r="D27" s="25">
        <v>23109</v>
      </c>
      <c r="E27" s="25">
        <v>21165</v>
      </c>
      <c r="F27" s="10">
        <f t="shared" si="0"/>
        <v>-8.4123068934181475</v>
      </c>
      <c r="G27" s="1"/>
      <c r="H27" s="1"/>
      <c r="I27" s="1"/>
    </row>
    <row r="28" spans="1:9" x14ac:dyDescent="0.25">
      <c r="A28" s="11" t="s">
        <v>62</v>
      </c>
      <c r="B28" s="26">
        <v>71916</v>
      </c>
      <c r="C28" s="26">
        <v>68856</v>
      </c>
      <c r="D28" s="26">
        <v>486662</v>
      </c>
      <c r="E28" s="26">
        <v>515588</v>
      </c>
      <c r="F28" s="13">
        <f t="shared" si="0"/>
        <v>5.9437556250539387</v>
      </c>
      <c r="G28" s="1"/>
      <c r="H28" s="1"/>
      <c r="I28" s="1"/>
    </row>
    <row r="29" spans="1:9" x14ac:dyDescent="0.25">
      <c r="A29" s="8" t="s">
        <v>63</v>
      </c>
      <c r="B29" s="25">
        <v>6547</v>
      </c>
      <c r="C29" s="25">
        <v>2259</v>
      </c>
      <c r="D29" s="25">
        <v>35632</v>
      </c>
      <c r="E29" s="25">
        <v>27636</v>
      </c>
      <c r="F29" s="10">
        <f t="shared" si="0"/>
        <v>-22.440502918724746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17107</v>
      </c>
      <c r="C31" s="25">
        <v>12340</v>
      </c>
      <c r="D31" s="25">
        <v>97948</v>
      </c>
      <c r="E31" s="25">
        <v>78926</v>
      </c>
      <c r="F31" s="10">
        <f t="shared" si="0"/>
        <v>-19.420508841426056</v>
      </c>
      <c r="G31" s="1"/>
      <c r="H31" s="1"/>
      <c r="I31" s="1"/>
    </row>
    <row r="32" spans="1:9" x14ac:dyDescent="0.25">
      <c r="A32" s="11" t="s">
        <v>66</v>
      </c>
      <c r="B32" s="26">
        <v>30393</v>
      </c>
      <c r="C32" s="26">
        <v>32682</v>
      </c>
      <c r="D32" s="26">
        <v>163058</v>
      </c>
      <c r="E32" s="26">
        <v>142731</v>
      </c>
      <c r="F32" s="13">
        <f t="shared" si="0"/>
        <v>-12.466116351236977</v>
      </c>
      <c r="G32" s="1"/>
      <c r="H32" s="1"/>
      <c r="I32" s="1"/>
    </row>
    <row r="33" spans="1:9" x14ac:dyDescent="0.25">
      <c r="A33" s="8" t="s">
        <v>67</v>
      </c>
      <c r="B33" s="25">
        <v>32692</v>
      </c>
      <c r="C33" s="25">
        <v>28103</v>
      </c>
      <c r="D33" s="25">
        <v>194052</v>
      </c>
      <c r="E33" s="25">
        <v>178419</v>
      </c>
      <c r="F33" s="10">
        <f t="shared" si="0"/>
        <v>-8.056088058870813</v>
      </c>
      <c r="G33" s="1"/>
      <c r="H33" s="1"/>
      <c r="I33" s="1"/>
    </row>
    <row r="34" spans="1:9" x14ac:dyDescent="0.25">
      <c r="A34" s="11" t="s">
        <v>68</v>
      </c>
      <c r="B34" s="26">
        <v>163</v>
      </c>
      <c r="C34" s="26">
        <v>76</v>
      </c>
      <c r="D34" s="26">
        <v>4480</v>
      </c>
      <c r="E34" s="26">
        <v>1576</v>
      </c>
      <c r="F34" s="13">
        <f t="shared" si="0"/>
        <v>-64.821428571428569</v>
      </c>
      <c r="G34" s="1"/>
      <c r="H34" s="1"/>
      <c r="I34" s="1"/>
    </row>
    <row r="35" spans="1:9" x14ac:dyDescent="0.25">
      <c r="A35" s="14" t="s">
        <v>69</v>
      </c>
      <c r="B35" s="15">
        <f>SUM(B7:B34)</f>
        <v>969817</v>
      </c>
      <c r="C35" s="15">
        <f t="shared" ref="C35:E35" si="1">SUM(C7:C34)</f>
        <v>882984</v>
      </c>
      <c r="D35" s="15">
        <f t="shared" si="1"/>
        <v>5382507</v>
      </c>
      <c r="E35" s="15">
        <f t="shared" si="1"/>
        <v>4954014</v>
      </c>
      <c r="F35" s="16">
        <f t="shared" si="0"/>
        <v>-7.9608442682935703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28883</v>
      </c>
      <c r="C38" s="41">
        <f>D7</f>
        <v>41228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1423587</v>
      </c>
      <c r="G38" s="42">
        <f>LOOKUP(E38,$A$38:$A$65,$C$38:$C$65)</f>
        <v>1622281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15001</v>
      </c>
      <c r="C39" s="41">
        <f t="shared" ref="C39:C65" si="5">D8</f>
        <v>31287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1101506</v>
      </c>
      <c r="G39" s="42">
        <f t="shared" ref="G39:G65" si="8">LOOKUP(E39,$A$38:$A$65,$C$38:$C$65)</f>
        <v>1176028</v>
      </c>
    </row>
    <row r="40" spans="1:9" x14ac:dyDescent="0.25">
      <c r="A40" s="42" t="str">
        <f t="shared" si="3"/>
        <v>ALMERIA</v>
      </c>
      <c r="B40" s="41">
        <f t="shared" si="4"/>
        <v>65640</v>
      </c>
      <c r="C40" s="41">
        <f t="shared" si="5"/>
        <v>54352</v>
      </c>
      <c r="D40" s="41">
        <f t="shared" si="6"/>
        <v>11</v>
      </c>
      <c r="E40" s="42" t="str">
        <f t="shared" si="2"/>
        <v>BARCELONA</v>
      </c>
      <c r="F40" s="42">
        <f t="shared" si="7"/>
        <v>605570</v>
      </c>
      <c r="G40" s="42">
        <f t="shared" si="8"/>
        <v>608706</v>
      </c>
    </row>
    <row r="41" spans="1:9" x14ac:dyDescent="0.25">
      <c r="A41" s="42" t="str">
        <f t="shared" si="3"/>
        <v>AVILES</v>
      </c>
      <c r="B41" s="41">
        <f t="shared" si="4"/>
        <v>22669</v>
      </c>
      <c r="C41" s="41">
        <f t="shared" si="5"/>
        <v>23166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515588</v>
      </c>
      <c r="G41" s="42">
        <f t="shared" si="8"/>
        <v>486662</v>
      </c>
    </row>
    <row r="42" spans="1:9" x14ac:dyDescent="0.25">
      <c r="A42" s="42" t="str">
        <f t="shared" si="3"/>
        <v>BAHIA DE ALGECIRAS</v>
      </c>
      <c r="B42" s="41">
        <f t="shared" si="4"/>
        <v>1423587</v>
      </c>
      <c r="C42" s="41">
        <f t="shared" si="5"/>
        <v>1622281</v>
      </c>
      <c r="D42" s="41">
        <f t="shared" si="6"/>
        <v>1</v>
      </c>
      <c r="E42" s="42" t="str">
        <f t="shared" si="2"/>
        <v>CEUTA</v>
      </c>
      <c r="F42" s="42">
        <f t="shared" si="7"/>
        <v>292410</v>
      </c>
      <c r="G42" s="42">
        <f t="shared" si="8"/>
        <v>277114</v>
      </c>
    </row>
    <row r="43" spans="1:9" x14ac:dyDescent="0.25">
      <c r="A43" s="42" t="str">
        <f t="shared" si="3"/>
        <v>BAHIA DE CADIZ</v>
      </c>
      <c r="B43" s="41">
        <f t="shared" si="4"/>
        <v>37578</v>
      </c>
      <c r="C43" s="41">
        <f t="shared" si="5"/>
        <v>39629</v>
      </c>
      <c r="D43" s="41">
        <f t="shared" si="6"/>
        <v>14</v>
      </c>
      <c r="E43" s="42" t="str">
        <f t="shared" si="2"/>
        <v>VIGO</v>
      </c>
      <c r="F43" s="42">
        <f t="shared" si="7"/>
        <v>178419</v>
      </c>
      <c r="G43" s="42">
        <f t="shared" si="8"/>
        <v>194052</v>
      </c>
    </row>
    <row r="44" spans="1:9" x14ac:dyDescent="0.25">
      <c r="A44" s="42" t="str">
        <f t="shared" si="3"/>
        <v>BALEARES</v>
      </c>
      <c r="B44" s="41">
        <f t="shared" si="4"/>
        <v>86635</v>
      </c>
      <c r="C44" s="41">
        <f t="shared" si="5"/>
        <v>93221</v>
      </c>
      <c r="D44" s="41">
        <f t="shared" si="6"/>
        <v>8</v>
      </c>
      <c r="E44" s="42" t="str">
        <f t="shared" si="2"/>
        <v>VALENCIA</v>
      </c>
      <c r="F44" s="42">
        <f t="shared" si="7"/>
        <v>142731</v>
      </c>
      <c r="G44" s="42">
        <f t="shared" si="8"/>
        <v>163058</v>
      </c>
    </row>
    <row r="45" spans="1:9" x14ac:dyDescent="0.25">
      <c r="A45" s="42" t="str">
        <f t="shared" si="3"/>
        <v>BARCELONA</v>
      </c>
      <c r="B45" s="41">
        <f t="shared" si="4"/>
        <v>605570</v>
      </c>
      <c r="C45" s="41">
        <f t="shared" si="5"/>
        <v>608706</v>
      </c>
      <c r="D45" s="41">
        <f t="shared" si="6"/>
        <v>3</v>
      </c>
      <c r="E45" s="42" t="str">
        <f t="shared" si="2"/>
        <v>BALEARES</v>
      </c>
      <c r="F45" s="42">
        <f t="shared" si="7"/>
        <v>86635</v>
      </c>
      <c r="G45" s="42">
        <f t="shared" si="8"/>
        <v>93221</v>
      </c>
    </row>
    <row r="46" spans="1:9" x14ac:dyDescent="0.25">
      <c r="A46" s="42" t="str">
        <f t="shared" si="3"/>
        <v>BILBAO</v>
      </c>
      <c r="B46" s="41">
        <f t="shared" si="4"/>
        <v>78176</v>
      </c>
      <c r="C46" s="41">
        <f t="shared" si="5"/>
        <v>71150</v>
      </c>
      <c r="D46" s="41">
        <f t="shared" si="6"/>
        <v>10</v>
      </c>
      <c r="E46" s="42" t="str">
        <f t="shared" si="2"/>
        <v>TARRAGONA</v>
      </c>
      <c r="F46" s="42">
        <f t="shared" si="7"/>
        <v>78926</v>
      </c>
      <c r="G46" s="42">
        <f t="shared" si="8"/>
        <v>97948</v>
      </c>
    </row>
    <row r="47" spans="1:9" x14ac:dyDescent="0.25">
      <c r="A47" s="42" t="str">
        <f t="shared" si="3"/>
        <v>CARTAGENA</v>
      </c>
      <c r="B47" s="41">
        <f t="shared" si="4"/>
        <v>47109</v>
      </c>
      <c r="C47" s="41">
        <f t="shared" si="5"/>
        <v>46639</v>
      </c>
      <c r="D47" s="41">
        <f t="shared" si="6"/>
        <v>13</v>
      </c>
      <c r="E47" s="42" t="str">
        <f t="shared" si="2"/>
        <v>BILBAO</v>
      </c>
      <c r="F47" s="42">
        <f t="shared" si="7"/>
        <v>78176</v>
      </c>
      <c r="G47" s="42">
        <f t="shared" si="8"/>
        <v>71150</v>
      </c>
    </row>
    <row r="48" spans="1:9" x14ac:dyDescent="0.25">
      <c r="A48" s="42" t="str">
        <f t="shared" si="3"/>
        <v>CASTELLON</v>
      </c>
      <c r="B48" s="41">
        <f t="shared" si="4"/>
        <v>29815</v>
      </c>
      <c r="C48" s="41">
        <f t="shared" si="5"/>
        <v>27810</v>
      </c>
      <c r="D48" s="41">
        <f t="shared" si="6"/>
        <v>16</v>
      </c>
      <c r="E48" s="42" t="str">
        <f t="shared" si="2"/>
        <v>ALMERIA</v>
      </c>
      <c r="F48" s="42">
        <f t="shared" si="7"/>
        <v>65640</v>
      </c>
      <c r="G48" s="42">
        <f t="shared" si="8"/>
        <v>54352</v>
      </c>
    </row>
    <row r="49" spans="1:7" x14ac:dyDescent="0.25">
      <c r="A49" s="42" t="str">
        <f t="shared" si="3"/>
        <v>CEUTA</v>
      </c>
      <c r="B49" s="41">
        <f t="shared" si="4"/>
        <v>292410</v>
      </c>
      <c r="C49" s="41">
        <f t="shared" si="5"/>
        <v>277114</v>
      </c>
      <c r="D49" s="41">
        <f t="shared" si="6"/>
        <v>5</v>
      </c>
      <c r="E49" s="42" t="str">
        <f t="shared" si="2"/>
        <v>GIJON</v>
      </c>
      <c r="F49" s="42">
        <f t="shared" si="7"/>
        <v>52626</v>
      </c>
      <c r="G49" s="42">
        <f t="shared" si="8"/>
        <v>119953</v>
      </c>
    </row>
    <row r="50" spans="1:7" x14ac:dyDescent="0.25">
      <c r="A50" s="42" t="str">
        <f t="shared" si="3"/>
        <v>FERROL-SAN CIBRAO</v>
      </c>
      <c r="B50" s="41">
        <f t="shared" si="4"/>
        <v>15447</v>
      </c>
      <c r="C50" s="41">
        <f t="shared" si="5"/>
        <v>12125</v>
      </c>
      <c r="D50" s="41">
        <f t="shared" si="6"/>
        <v>23</v>
      </c>
      <c r="E50" s="42" t="str">
        <f t="shared" si="2"/>
        <v>CARTAGENA</v>
      </c>
      <c r="F50" s="42">
        <f t="shared" si="7"/>
        <v>47109</v>
      </c>
      <c r="G50" s="42">
        <f t="shared" si="8"/>
        <v>46639</v>
      </c>
    </row>
    <row r="51" spans="1:7" x14ac:dyDescent="0.25">
      <c r="A51" s="42" t="str">
        <f t="shared" si="3"/>
        <v>GIJON</v>
      </c>
      <c r="B51" s="41">
        <f t="shared" si="4"/>
        <v>52626</v>
      </c>
      <c r="C51" s="41">
        <f t="shared" si="5"/>
        <v>119953</v>
      </c>
      <c r="D51" s="41">
        <f t="shared" si="6"/>
        <v>12</v>
      </c>
      <c r="E51" s="42" t="str">
        <f t="shared" si="2"/>
        <v>BAHIA DE CADIZ</v>
      </c>
      <c r="F51" s="42">
        <f t="shared" si="7"/>
        <v>37578</v>
      </c>
      <c r="G51" s="42">
        <f t="shared" si="8"/>
        <v>39629</v>
      </c>
    </row>
    <row r="52" spans="1:7" x14ac:dyDescent="0.25">
      <c r="A52" s="42" t="str">
        <f t="shared" si="3"/>
        <v>HUELVA</v>
      </c>
      <c r="B52" s="41">
        <f t="shared" si="4"/>
        <v>20559</v>
      </c>
      <c r="C52" s="41">
        <f t="shared" si="5"/>
        <v>47109</v>
      </c>
      <c r="D52" s="41">
        <f t="shared" si="6"/>
        <v>21</v>
      </c>
      <c r="E52" s="42" t="str">
        <f t="shared" si="2"/>
        <v>MALAGA</v>
      </c>
      <c r="F52" s="42">
        <f t="shared" si="7"/>
        <v>35902</v>
      </c>
      <c r="G52" s="42">
        <f t="shared" si="8"/>
        <v>37027</v>
      </c>
    </row>
    <row r="53" spans="1:7" x14ac:dyDescent="0.25">
      <c r="A53" s="42" t="str">
        <f t="shared" si="3"/>
        <v>LAS PALMAS</v>
      </c>
      <c r="B53" s="41">
        <f t="shared" si="4"/>
        <v>1101506</v>
      </c>
      <c r="C53" s="41">
        <f t="shared" si="5"/>
        <v>1176028</v>
      </c>
      <c r="D53" s="41">
        <f t="shared" si="6"/>
        <v>2</v>
      </c>
      <c r="E53" s="42" t="str">
        <f t="shared" si="2"/>
        <v>CASTELLON</v>
      </c>
      <c r="F53" s="42">
        <f t="shared" si="7"/>
        <v>29815</v>
      </c>
      <c r="G53" s="42">
        <f t="shared" si="8"/>
        <v>27810</v>
      </c>
    </row>
    <row r="54" spans="1:7" x14ac:dyDescent="0.25">
      <c r="A54" s="42" t="str">
        <f t="shared" si="3"/>
        <v>MALAGA</v>
      </c>
      <c r="B54" s="41">
        <f t="shared" si="4"/>
        <v>35902</v>
      </c>
      <c r="C54" s="41">
        <f t="shared" si="5"/>
        <v>37027</v>
      </c>
      <c r="D54" s="41">
        <f t="shared" si="6"/>
        <v>15</v>
      </c>
      <c r="E54" s="42" t="str">
        <f t="shared" si="2"/>
        <v>A CORUÑA</v>
      </c>
      <c r="F54" s="42">
        <f t="shared" si="7"/>
        <v>28883</v>
      </c>
      <c r="G54" s="42">
        <f t="shared" si="8"/>
        <v>41228</v>
      </c>
    </row>
    <row r="55" spans="1:7" x14ac:dyDescent="0.25">
      <c r="A55" s="42" t="str">
        <f t="shared" si="3"/>
        <v>MARIN Y RIA DE PONTEVEDRA</v>
      </c>
      <c r="B55" s="41">
        <f t="shared" si="4"/>
        <v>20539</v>
      </c>
      <c r="C55" s="41">
        <f t="shared" si="5"/>
        <v>28285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27636</v>
      </c>
      <c r="G55" s="42">
        <f t="shared" si="8"/>
        <v>35632</v>
      </c>
    </row>
    <row r="56" spans="1:7" x14ac:dyDescent="0.25">
      <c r="A56" s="42" t="str">
        <f t="shared" si="3"/>
        <v>MELILLA</v>
      </c>
      <c r="B56" s="41">
        <f t="shared" si="4"/>
        <v>93</v>
      </c>
      <c r="C56" s="41">
        <f t="shared" si="5"/>
        <v>12471</v>
      </c>
      <c r="D56" s="41">
        <f t="shared" si="6"/>
        <v>27</v>
      </c>
      <c r="E56" s="42" t="str">
        <f t="shared" si="2"/>
        <v>AVILES</v>
      </c>
      <c r="F56" s="42">
        <f t="shared" si="9"/>
        <v>22669</v>
      </c>
      <c r="G56" s="42">
        <f t="shared" si="8"/>
        <v>23166</v>
      </c>
    </row>
    <row r="57" spans="1:7" x14ac:dyDescent="0.25">
      <c r="A57" s="42" t="str">
        <f t="shared" si="3"/>
        <v>MOTRIL</v>
      </c>
      <c r="B57" s="41">
        <f t="shared" si="4"/>
        <v>8228</v>
      </c>
      <c r="C57" s="41">
        <f t="shared" si="5"/>
        <v>7985</v>
      </c>
      <c r="D57" s="41">
        <f t="shared" si="6"/>
        <v>25</v>
      </c>
      <c r="E57" s="42" t="str">
        <f t="shared" si="2"/>
        <v>PASAIA</v>
      </c>
      <c r="F57" s="42">
        <f t="shared" si="9"/>
        <v>21165</v>
      </c>
      <c r="G57" s="42">
        <f t="shared" si="8"/>
        <v>23109</v>
      </c>
    </row>
    <row r="58" spans="1:7" x14ac:dyDescent="0.25">
      <c r="A58" s="42" t="str">
        <f t="shared" si="3"/>
        <v>PASAIA</v>
      </c>
      <c r="B58" s="41">
        <f t="shared" si="4"/>
        <v>21165</v>
      </c>
      <c r="C58" s="41">
        <f t="shared" si="5"/>
        <v>23109</v>
      </c>
      <c r="D58" s="41">
        <f t="shared" si="6"/>
        <v>20</v>
      </c>
      <c r="E58" s="42" t="str">
        <f t="shared" si="2"/>
        <v>HUELVA</v>
      </c>
      <c r="F58" s="42">
        <f t="shared" si="9"/>
        <v>20559</v>
      </c>
      <c r="G58" s="42">
        <f t="shared" si="8"/>
        <v>47109</v>
      </c>
    </row>
    <row r="59" spans="1:7" x14ac:dyDescent="0.25">
      <c r="A59" s="42" t="str">
        <f t="shared" si="3"/>
        <v>SANTA CRUZ DE TENERIFE</v>
      </c>
      <c r="B59" s="41">
        <f t="shared" si="4"/>
        <v>515588</v>
      </c>
      <c r="C59" s="41">
        <f t="shared" si="5"/>
        <v>486662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20539</v>
      </c>
      <c r="G59" s="42">
        <f t="shared" si="8"/>
        <v>28285</v>
      </c>
    </row>
    <row r="60" spans="1:7" x14ac:dyDescent="0.25">
      <c r="A60" s="42" t="str">
        <f t="shared" si="3"/>
        <v>SANTANDER</v>
      </c>
      <c r="B60" s="41">
        <f t="shared" si="4"/>
        <v>27636</v>
      </c>
      <c r="C60" s="41">
        <f t="shared" si="5"/>
        <v>35632</v>
      </c>
      <c r="D60" s="41">
        <f t="shared" si="6"/>
        <v>18</v>
      </c>
      <c r="E60" s="42" t="str">
        <f t="shared" si="2"/>
        <v>FERROL-SAN CIBRAO</v>
      </c>
      <c r="F60" s="42">
        <f t="shared" si="9"/>
        <v>15447</v>
      </c>
      <c r="G60" s="42">
        <f t="shared" si="8"/>
        <v>12125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15001</v>
      </c>
      <c r="G61" s="42">
        <f t="shared" si="8"/>
        <v>31287</v>
      </c>
    </row>
    <row r="62" spans="1:7" x14ac:dyDescent="0.25">
      <c r="A62" s="42" t="str">
        <f t="shared" si="3"/>
        <v>TARRAGONA</v>
      </c>
      <c r="B62" s="41">
        <f t="shared" si="4"/>
        <v>78926</v>
      </c>
      <c r="C62" s="41">
        <f t="shared" si="5"/>
        <v>97948</v>
      </c>
      <c r="D62" s="41">
        <f t="shared" si="6"/>
        <v>9</v>
      </c>
      <c r="E62" s="42" t="str">
        <f t="shared" si="2"/>
        <v>MOTRIL</v>
      </c>
      <c r="F62" s="42">
        <f t="shared" si="9"/>
        <v>8228</v>
      </c>
      <c r="G62" s="42">
        <f t="shared" si="8"/>
        <v>7985</v>
      </c>
    </row>
    <row r="63" spans="1:7" x14ac:dyDescent="0.25">
      <c r="A63" s="42" t="str">
        <f t="shared" si="3"/>
        <v>VALENCIA</v>
      </c>
      <c r="B63" s="41">
        <f t="shared" si="4"/>
        <v>142731</v>
      </c>
      <c r="C63" s="41">
        <f t="shared" si="5"/>
        <v>163058</v>
      </c>
      <c r="D63" s="41">
        <f t="shared" si="6"/>
        <v>7</v>
      </c>
      <c r="E63" s="42" t="str">
        <f t="shared" si="2"/>
        <v>VILAGARCIA</v>
      </c>
      <c r="F63" s="42">
        <f t="shared" si="9"/>
        <v>1576</v>
      </c>
      <c r="G63" s="42">
        <f t="shared" si="8"/>
        <v>4480</v>
      </c>
    </row>
    <row r="64" spans="1:7" x14ac:dyDescent="0.25">
      <c r="A64" s="42" t="str">
        <f t="shared" si="3"/>
        <v>VIGO</v>
      </c>
      <c r="B64" s="41">
        <f t="shared" si="4"/>
        <v>178419</v>
      </c>
      <c r="C64" s="41">
        <f t="shared" si="5"/>
        <v>194052</v>
      </c>
      <c r="D64" s="41">
        <f t="shared" si="6"/>
        <v>6</v>
      </c>
      <c r="E64" s="42" t="str">
        <f t="shared" si="2"/>
        <v>MELILLA</v>
      </c>
      <c r="F64" s="42">
        <f t="shared" si="9"/>
        <v>93</v>
      </c>
      <c r="G64" s="42">
        <f t="shared" si="8"/>
        <v>12471</v>
      </c>
    </row>
    <row r="65" spans="1:7" x14ac:dyDescent="0.25">
      <c r="A65" s="42" t="str">
        <f t="shared" si="3"/>
        <v>VILAGARCIA</v>
      </c>
      <c r="B65" s="41">
        <f t="shared" si="4"/>
        <v>1576</v>
      </c>
      <c r="C65" s="41">
        <f t="shared" si="5"/>
        <v>4480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12885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1978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45</v>
      </c>
      <c r="B11" s="27">
        <v>3067007</v>
      </c>
      <c r="C11" s="27">
        <v>3057467</v>
      </c>
      <c r="D11" s="27">
        <v>19301231</v>
      </c>
      <c r="E11" s="27">
        <v>20834169</v>
      </c>
      <c r="F11" s="10">
        <f t="shared" si="0"/>
        <v>7.9421773668218378</v>
      </c>
      <c r="G11" s="1"/>
      <c r="H11" s="1"/>
      <c r="I11" s="1"/>
    </row>
    <row r="12" spans="1:12" x14ac:dyDescent="0.25">
      <c r="A12" s="11" t="s">
        <v>46</v>
      </c>
      <c r="B12" s="28">
        <v>251976</v>
      </c>
      <c r="C12" s="28">
        <v>297</v>
      </c>
      <c r="D12" s="28">
        <v>1113004</v>
      </c>
      <c r="E12" s="28">
        <v>121800</v>
      </c>
      <c r="F12" s="13">
        <f t="shared" si="0"/>
        <v>-89.056643102810057</v>
      </c>
      <c r="G12" s="1"/>
      <c r="H12" s="1"/>
      <c r="I12" s="1"/>
    </row>
    <row r="13" spans="1:12" x14ac:dyDescent="0.25">
      <c r="A13" s="8" t="s">
        <v>47</v>
      </c>
      <c r="B13" s="27">
        <v>2794</v>
      </c>
      <c r="C13" s="27">
        <v>1537</v>
      </c>
      <c r="D13" s="27">
        <v>12060</v>
      </c>
      <c r="E13" s="27">
        <v>4918</v>
      </c>
      <c r="F13" s="10">
        <f t="shared" si="0"/>
        <v>-59.220563847429517</v>
      </c>
      <c r="G13" s="1"/>
      <c r="H13" s="1"/>
      <c r="I13" s="1"/>
    </row>
    <row r="14" spans="1:12" x14ac:dyDescent="0.25">
      <c r="A14" s="11" t="s">
        <v>48</v>
      </c>
      <c r="B14" s="28">
        <v>1010080</v>
      </c>
      <c r="C14" s="28">
        <v>1194768</v>
      </c>
      <c r="D14" s="28">
        <v>5947031</v>
      </c>
      <c r="E14" s="28">
        <v>6645712</v>
      </c>
      <c r="F14" s="13">
        <f t="shared" si="0"/>
        <v>11.748400168083876</v>
      </c>
      <c r="G14" s="1"/>
      <c r="H14" s="1"/>
      <c r="I14" s="1"/>
    </row>
    <row r="15" spans="1:12" x14ac:dyDescent="0.25">
      <c r="A15" s="8" t="s">
        <v>49</v>
      </c>
      <c r="B15" s="27">
        <v>61395</v>
      </c>
      <c r="C15" s="27">
        <v>142466</v>
      </c>
      <c r="D15" s="27">
        <v>407941</v>
      </c>
      <c r="E15" s="27">
        <v>402151</v>
      </c>
      <c r="F15" s="10">
        <f t="shared" si="0"/>
        <v>-1.419322892280988</v>
      </c>
      <c r="G15" s="1"/>
      <c r="H15" s="1"/>
      <c r="I15" s="1"/>
    </row>
    <row r="16" spans="1:12" x14ac:dyDescent="0.25">
      <c r="A16" s="11" t="s">
        <v>50</v>
      </c>
      <c r="B16" s="28">
        <v>799</v>
      </c>
      <c r="C16" s="28">
        <v>0</v>
      </c>
      <c r="D16" s="28">
        <v>799</v>
      </c>
      <c r="E16" s="28">
        <v>129560</v>
      </c>
      <c r="F16" s="13">
        <f t="shared" si="0"/>
        <v>16115.269086357948</v>
      </c>
      <c r="G16" s="1"/>
      <c r="H16" s="1"/>
      <c r="I16" s="1"/>
    </row>
    <row r="17" spans="1:9" x14ac:dyDescent="0.25">
      <c r="A17" s="8" t="s">
        <v>51</v>
      </c>
      <c r="B17" s="27">
        <v>19</v>
      </c>
      <c r="C17" s="27">
        <v>0</v>
      </c>
      <c r="D17" s="27">
        <v>1077</v>
      </c>
      <c r="E17" s="27">
        <v>8068</v>
      </c>
      <c r="F17" s="10">
        <f t="shared" si="0"/>
        <v>649.11792014856087</v>
      </c>
      <c r="G17" s="1"/>
      <c r="H17" s="1"/>
      <c r="I17" s="1"/>
    </row>
    <row r="18" spans="1:9" x14ac:dyDescent="0.25">
      <c r="A18" s="11" t="s">
        <v>52</v>
      </c>
      <c r="B18" s="28">
        <v>42480</v>
      </c>
      <c r="C18" s="28">
        <v>112489</v>
      </c>
      <c r="D18" s="28">
        <v>455853</v>
      </c>
      <c r="E18" s="28">
        <v>504511</v>
      </c>
      <c r="F18" s="13">
        <f t="shared" si="0"/>
        <v>10.674055013348607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25453</v>
      </c>
      <c r="C20" s="28">
        <v>25999</v>
      </c>
      <c r="D20" s="28">
        <v>95402</v>
      </c>
      <c r="E20" s="28">
        <v>269949</v>
      </c>
      <c r="F20" s="13">
        <f t="shared" si="0"/>
        <v>182.95947674052957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996692</v>
      </c>
      <c r="C22" s="28">
        <v>1002287</v>
      </c>
      <c r="D22" s="28">
        <v>5057372</v>
      </c>
      <c r="E22" s="28">
        <v>5499072</v>
      </c>
      <c r="F22" s="13">
        <f t="shared" si="0"/>
        <v>8.7337850567448925</v>
      </c>
      <c r="G22" s="1"/>
      <c r="H22" s="1"/>
      <c r="I22" s="1"/>
    </row>
    <row r="23" spans="1:9" x14ac:dyDescent="0.25">
      <c r="A23" s="8" t="s">
        <v>57</v>
      </c>
      <c r="B23" s="27">
        <v>116182</v>
      </c>
      <c r="C23" s="27">
        <v>83783</v>
      </c>
      <c r="D23" s="27">
        <v>697720</v>
      </c>
      <c r="E23" s="27">
        <v>1334481</v>
      </c>
      <c r="F23" s="10">
        <f t="shared" si="0"/>
        <v>91.263114143209322</v>
      </c>
      <c r="G23" s="1"/>
      <c r="H23" s="1"/>
      <c r="I23" s="1"/>
    </row>
    <row r="24" spans="1:9" x14ac:dyDescent="0.25">
      <c r="A24" s="11" t="s">
        <v>58</v>
      </c>
      <c r="B24" s="28">
        <v>10195</v>
      </c>
      <c r="C24" s="28">
        <v>1426</v>
      </c>
      <c r="D24" s="28">
        <v>10305</v>
      </c>
      <c r="E24" s="28">
        <v>1442</v>
      </c>
      <c r="F24" s="13">
        <f t="shared" si="0"/>
        <v>-86.006792819019893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7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18898</v>
      </c>
      <c r="C28" s="28">
        <v>11400</v>
      </c>
      <c r="D28" s="28">
        <v>191893</v>
      </c>
      <c r="E28" s="28">
        <v>87388</v>
      </c>
      <c r="F28" s="13">
        <f t="shared" si="0"/>
        <v>-54.460037625134838</v>
      </c>
      <c r="G28" s="1"/>
      <c r="H28" s="1"/>
      <c r="I28" s="1"/>
    </row>
    <row r="29" spans="1:9" x14ac:dyDescent="0.25">
      <c r="A29" s="8" t="s">
        <v>63</v>
      </c>
      <c r="B29" s="27">
        <v>1430</v>
      </c>
      <c r="C29" s="27">
        <v>614</v>
      </c>
      <c r="D29" s="27">
        <v>7822</v>
      </c>
      <c r="E29" s="27">
        <v>2401</v>
      </c>
      <c r="F29" s="10">
        <f t="shared" si="0"/>
        <v>-69.304525696752748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120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351917</v>
      </c>
      <c r="C31" s="27">
        <v>357141</v>
      </c>
      <c r="D31" s="27">
        <v>1868006</v>
      </c>
      <c r="E31" s="27">
        <v>2198527</v>
      </c>
      <c r="F31" s="10">
        <f t="shared" si="0"/>
        <v>17.693786850791696</v>
      </c>
      <c r="G31" s="1"/>
      <c r="H31" s="1"/>
      <c r="I31" s="1"/>
    </row>
    <row r="32" spans="1:9" x14ac:dyDescent="0.25">
      <c r="A32" s="11" t="s">
        <v>66</v>
      </c>
      <c r="B32" s="28">
        <v>1223273</v>
      </c>
      <c r="C32" s="28">
        <v>1907236</v>
      </c>
      <c r="D32" s="28">
        <v>6934036</v>
      </c>
      <c r="E32" s="28">
        <v>9723505</v>
      </c>
      <c r="F32" s="13">
        <f t="shared" si="0"/>
        <v>40.228648942693695</v>
      </c>
      <c r="G32" s="1"/>
      <c r="H32" s="1"/>
      <c r="I32" s="1"/>
    </row>
    <row r="33" spans="1:9" x14ac:dyDescent="0.25">
      <c r="A33" s="8" t="s">
        <v>67</v>
      </c>
      <c r="B33" s="27">
        <v>11377</v>
      </c>
      <c r="C33" s="27">
        <v>18579</v>
      </c>
      <c r="D33" s="27">
        <v>68718</v>
      </c>
      <c r="E33" s="27">
        <v>108444</v>
      </c>
      <c r="F33" s="10">
        <f t="shared" si="0"/>
        <v>57.810180738671079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3207</v>
      </c>
      <c r="D34" s="28">
        <v>17483</v>
      </c>
      <c r="E34" s="28">
        <v>10436</v>
      </c>
      <c r="F34" s="13">
        <f t="shared" si="0"/>
        <v>-40.307727506720816</v>
      </c>
      <c r="G34" s="1"/>
      <c r="H34" s="1"/>
      <c r="I34" s="1"/>
    </row>
    <row r="35" spans="1:9" x14ac:dyDescent="0.25">
      <c r="A35" s="14" t="s">
        <v>69</v>
      </c>
      <c r="B35" s="15">
        <f>SUM(B7:B34)</f>
        <v>7191967</v>
      </c>
      <c r="C35" s="15">
        <f t="shared" ref="C35:E35" si="1">SUM(C7:C34)</f>
        <v>7920696</v>
      </c>
      <c r="D35" s="15">
        <f t="shared" si="1"/>
        <v>42189858</v>
      </c>
      <c r="E35" s="15">
        <f t="shared" si="1"/>
        <v>47900675</v>
      </c>
      <c r="F35" s="16">
        <f t="shared" si="0"/>
        <v>13.535994835536073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12885</v>
      </c>
      <c r="C38" s="41">
        <f>D7</f>
        <v>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20834169</v>
      </c>
      <c r="G38" s="42">
        <f>LOOKUP(E38,$A$38:$A$65,$C$38:$C$65)</f>
        <v>19301231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9723505</v>
      </c>
      <c r="G39" s="42">
        <f t="shared" ref="G39:G65" si="8">LOOKUP(E39,$A$38:$A$65,$C$38:$C$65)</f>
        <v>6934036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6645712</v>
      </c>
      <c r="G40" s="42">
        <f t="shared" si="8"/>
        <v>5947031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1978</v>
      </c>
      <c r="D41" s="41">
        <f t="shared" si="6"/>
        <v>28</v>
      </c>
      <c r="E41" s="42" t="str">
        <f t="shared" si="2"/>
        <v>LAS PALMAS</v>
      </c>
      <c r="F41" s="42">
        <f t="shared" si="7"/>
        <v>5499072</v>
      </c>
      <c r="G41" s="42">
        <f t="shared" si="8"/>
        <v>5057372</v>
      </c>
    </row>
    <row r="42" spans="1:9" x14ac:dyDescent="0.25">
      <c r="A42" s="42" t="str">
        <f t="shared" si="3"/>
        <v>BAHIA DE ALGECIRAS</v>
      </c>
      <c r="B42" s="41">
        <f t="shared" si="4"/>
        <v>20834169</v>
      </c>
      <c r="C42" s="41">
        <f t="shared" si="5"/>
        <v>19301231</v>
      </c>
      <c r="D42" s="41">
        <f t="shared" si="6"/>
        <v>1</v>
      </c>
      <c r="E42" s="42" t="str">
        <f t="shared" si="2"/>
        <v>TARRAGONA</v>
      </c>
      <c r="F42" s="42">
        <f t="shared" si="7"/>
        <v>2198527</v>
      </c>
      <c r="G42" s="42">
        <f t="shared" si="8"/>
        <v>1868006</v>
      </c>
    </row>
    <row r="43" spans="1:9" x14ac:dyDescent="0.25">
      <c r="A43" s="42" t="str">
        <f t="shared" si="3"/>
        <v>BAHIA DE CADIZ</v>
      </c>
      <c r="B43" s="41">
        <f t="shared" si="4"/>
        <v>121800</v>
      </c>
      <c r="C43" s="41">
        <f t="shared" si="5"/>
        <v>1113004</v>
      </c>
      <c r="D43" s="41">
        <f t="shared" si="6"/>
        <v>11</v>
      </c>
      <c r="E43" s="42" t="str">
        <f t="shared" si="2"/>
        <v>MALAGA</v>
      </c>
      <c r="F43" s="42">
        <f t="shared" si="7"/>
        <v>1334481</v>
      </c>
      <c r="G43" s="42">
        <f t="shared" si="8"/>
        <v>697720</v>
      </c>
    </row>
    <row r="44" spans="1:9" x14ac:dyDescent="0.25">
      <c r="A44" s="42" t="str">
        <f t="shared" si="3"/>
        <v>BALEARES</v>
      </c>
      <c r="B44" s="41">
        <f t="shared" si="4"/>
        <v>4918</v>
      </c>
      <c r="C44" s="41">
        <f t="shared" si="5"/>
        <v>12060</v>
      </c>
      <c r="D44" s="41">
        <f t="shared" si="6"/>
        <v>17</v>
      </c>
      <c r="E44" s="42" t="str">
        <f t="shared" si="2"/>
        <v>CEUTA</v>
      </c>
      <c r="F44" s="42">
        <f t="shared" si="7"/>
        <v>504511</v>
      </c>
      <c r="G44" s="42">
        <f t="shared" si="8"/>
        <v>455853</v>
      </c>
    </row>
    <row r="45" spans="1:9" x14ac:dyDescent="0.25">
      <c r="A45" s="42" t="str">
        <f t="shared" si="3"/>
        <v>BARCELONA</v>
      </c>
      <c r="B45" s="41">
        <f t="shared" si="4"/>
        <v>6645712</v>
      </c>
      <c r="C45" s="41">
        <f t="shared" si="5"/>
        <v>5947031</v>
      </c>
      <c r="D45" s="41">
        <f t="shared" si="6"/>
        <v>3</v>
      </c>
      <c r="E45" s="42" t="str">
        <f t="shared" si="2"/>
        <v>BILBAO</v>
      </c>
      <c r="F45" s="42">
        <f t="shared" si="7"/>
        <v>402151</v>
      </c>
      <c r="G45" s="42">
        <f t="shared" si="8"/>
        <v>407941</v>
      </c>
    </row>
    <row r="46" spans="1:9" x14ac:dyDescent="0.25">
      <c r="A46" s="42" t="str">
        <f t="shared" si="3"/>
        <v>BILBAO</v>
      </c>
      <c r="B46" s="41">
        <f t="shared" si="4"/>
        <v>402151</v>
      </c>
      <c r="C46" s="41">
        <f t="shared" si="5"/>
        <v>407941</v>
      </c>
      <c r="D46" s="41">
        <f t="shared" si="6"/>
        <v>8</v>
      </c>
      <c r="E46" s="42" t="str">
        <f t="shared" si="2"/>
        <v>GIJON</v>
      </c>
      <c r="F46" s="42">
        <f t="shared" si="7"/>
        <v>269949</v>
      </c>
      <c r="G46" s="42">
        <f t="shared" si="8"/>
        <v>95402</v>
      </c>
    </row>
    <row r="47" spans="1:9" x14ac:dyDescent="0.25">
      <c r="A47" s="42" t="str">
        <f t="shared" si="3"/>
        <v>CARTAGENA</v>
      </c>
      <c r="B47" s="41">
        <f t="shared" si="4"/>
        <v>129560</v>
      </c>
      <c r="C47" s="41">
        <f t="shared" si="5"/>
        <v>799</v>
      </c>
      <c r="D47" s="41">
        <f t="shared" si="6"/>
        <v>10</v>
      </c>
      <c r="E47" s="42" t="str">
        <f t="shared" si="2"/>
        <v>CARTAGENA</v>
      </c>
      <c r="F47" s="42">
        <f t="shared" si="7"/>
        <v>129560</v>
      </c>
      <c r="G47" s="42">
        <f t="shared" si="8"/>
        <v>799</v>
      </c>
    </row>
    <row r="48" spans="1:9" x14ac:dyDescent="0.25">
      <c r="A48" s="42" t="str">
        <f t="shared" si="3"/>
        <v>CASTELLON</v>
      </c>
      <c r="B48" s="41">
        <f t="shared" si="4"/>
        <v>8068</v>
      </c>
      <c r="C48" s="41">
        <f t="shared" si="5"/>
        <v>1077</v>
      </c>
      <c r="D48" s="41">
        <f t="shared" si="6"/>
        <v>16</v>
      </c>
      <c r="E48" s="42" t="str">
        <f t="shared" si="2"/>
        <v>BAHIA DE CADIZ</v>
      </c>
      <c r="F48" s="42">
        <f t="shared" si="7"/>
        <v>121800</v>
      </c>
      <c r="G48" s="42">
        <f t="shared" si="8"/>
        <v>1113004</v>
      </c>
    </row>
    <row r="49" spans="1:7" x14ac:dyDescent="0.25">
      <c r="A49" s="42" t="str">
        <f t="shared" si="3"/>
        <v>CEUTA</v>
      </c>
      <c r="B49" s="41">
        <f t="shared" si="4"/>
        <v>504511</v>
      </c>
      <c r="C49" s="41">
        <f t="shared" si="5"/>
        <v>455853</v>
      </c>
      <c r="D49" s="41">
        <f t="shared" si="6"/>
        <v>7</v>
      </c>
      <c r="E49" s="42" t="str">
        <f t="shared" si="2"/>
        <v>VIGO</v>
      </c>
      <c r="F49" s="42">
        <f t="shared" si="7"/>
        <v>108444</v>
      </c>
      <c r="G49" s="42">
        <f t="shared" si="8"/>
        <v>68718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87388</v>
      </c>
      <c r="G50" s="42">
        <f t="shared" si="8"/>
        <v>191893</v>
      </c>
    </row>
    <row r="51" spans="1:7" x14ac:dyDescent="0.25">
      <c r="A51" s="42" t="str">
        <f t="shared" si="3"/>
        <v>GIJON</v>
      </c>
      <c r="B51" s="41">
        <f t="shared" si="4"/>
        <v>269949</v>
      </c>
      <c r="C51" s="41">
        <f t="shared" si="5"/>
        <v>95402</v>
      </c>
      <c r="D51" s="41">
        <f t="shared" si="6"/>
        <v>9</v>
      </c>
      <c r="E51" s="42" t="str">
        <f t="shared" si="2"/>
        <v>A CORUÑA</v>
      </c>
      <c r="F51" s="42">
        <f t="shared" si="7"/>
        <v>12885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10436</v>
      </c>
      <c r="G52" s="42">
        <f t="shared" si="8"/>
        <v>17483</v>
      </c>
    </row>
    <row r="53" spans="1:7" x14ac:dyDescent="0.25">
      <c r="A53" s="42" t="str">
        <f t="shared" si="3"/>
        <v>LAS PALMAS</v>
      </c>
      <c r="B53" s="41">
        <f t="shared" si="4"/>
        <v>5499072</v>
      </c>
      <c r="C53" s="41">
        <f t="shared" si="5"/>
        <v>5057372</v>
      </c>
      <c r="D53" s="41">
        <f t="shared" si="6"/>
        <v>4</v>
      </c>
      <c r="E53" s="42" t="str">
        <f t="shared" si="2"/>
        <v>CASTELLON</v>
      </c>
      <c r="F53" s="42">
        <f t="shared" si="7"/>
        <v>8068</v>
      </c>
      <c r="G53" s="42">
        <f t="shared" si="8"/>
        <v>1077</v>
      </c>
    </row>
    <row r="54" spans="1:7" x14ac:dyDescent="0.25">
      <c r="A54" s="42" t="str">
        <f t="shared" si="3"/>
        <v>MALAGA</v>
      </c>
      <c r="B54" s="41">
        <f t="shared" si="4"/>
        <v>1334481</v>
      </c>
      <c r="C54" s="41">
        <f t="shared" si="5"/>
        <v>697720</v>
      </c>
      <c r="D54" s="41">
        <f t="shared" si="6"/>
        <v>6</v>
      </c>
      <c r="E54" s="42" t="str">
        <f t="shared" si="2"/>
        <v>BALEARES</v>
      </c>
      <c r="F54" s="42">
        <f t="shared" si="7"/>
        <v>4918</v>
      </c>
      <c r="G54" s="42">
        <f t="shared" si="8"/>
        <v>12060</v>
      </c>
    </row>
    <row r="55" spans="1:7" x14ac:dyDescent="0.25">
      <c r="A55" s="42" t="str">
        <f t="shared" si="3"/>
        <v>MARIN Y RIA DE PONTEVEDRA</v>
      </c>
      <c r="B55" s="41">
        <f t="shared" si="4"/>
        <v>1442</v>
      </c>
      <c r="C55" s="41">
        <f t="shared" si="5"/>
        <v>10305</v>
      </c>
      <c r="D55" s="41">
        <f t="shared" si="6"/>
        <v>19</v>
      </c>
      <c r="E55" s="42" t="str">
        <f t="shared" si="2"/>
        <v>SANTANDER</v>
      </c>
      <c r="F55" s="42">
        <f t="shared" ref="F55:F65" si="9">LOOKUP(E55,$A$38:$A$65,$B$38:$B$65)</f>
        <v>2401</v>
      </c>
      <c r="G55" s="42">
        <f t="shared" si="8"/>
        <v>7822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20</v>
      </c>
      <c r="E56" s="42" t="str">
        <f t="shared" si="2"/>
        <v>MARIN Y RIA DE PONTEVEDRA</v>
      </c>
      <c r="F56" s="42">
        <f t="shared" si="9"/>
        <v>1442</v>
      </c>
      <c r="G56" s="42">
        <f t="shared" si="8"/>
        <v>10305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7</v>
      </c>
      <c r="D57" s="41">
        <f t="shared" si="6"/>
        <v>28</v>
      </c>
      <c r="E57" s="42" t="str">
        <f t="shared" si="2"/>
        <v>MELILLA</v>
      </c>
      <c r="F57" s="42">
        <f t="shared" si="9"/>
        <v>1256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87388</v>
      </c>
      <c r="C59" s="41">
        <f t="shared" si="5"/>
        <v>191893</v>
      </c>
      <c r="D59" s="41">
        <f t="shared" si="6"/>
        <v>13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2401</v>
      </c>
      <c r="C60" s="41">
        <f t="shared" si="5"/>
        <v>7822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2198527</v>
      </c>
      <c r="C62" s="41">
        <f t="shared" si="5"/>
        <v>1868006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9723505</v>
      </c>
      <c r="C63" s="41">
        <f t="shared" si="5"/>
        <v>6934036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108444</v>
      </c>
      <c r="C64" s="41">
        <f t="shared" si="5"/>
        <v>68718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10436</v>
      </c>
      <c r="C65" s="41">
        <f t="shared" si="5"/>
        <v>17483</v>
      </c>
      <c r="D65" s="41">
        <f t="shared" si="6"/>
        <v>15</v>
      </c>
      <c r="E65" s="42" t="str">
        <f t="shared" si="2"/>
        <v>ALICANTE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3035174</v>
      </c>
      <c r="C11" s="29">
        <v>3013113</v>
      </c>
      <c r="D11" s="29">
        <v>19158360</v>
      </c>
      <c r="E11" s="29">
        <v>20741553</v>
      </c>
      <c r="F11" s="10">
        <f t="shared" si="0"/>
        <v>8.2637188151804253</v>
      </c>
      <c r="G11" s="1"/>
      <c r="H11" s="1"/>
      <c r="I11" s="1"/>
    </row>
    <row r="12" spans="1:12" x14ac:dyDescent="0.25">
      <c r="A12" s="11" t="s">
        <v>46</v>
      </c>
      <c r="B12" s="30">
        <v>4546</v>
      </c>
      <c r="C12" s="30">
        <v>289</v>
      </c>
      <c r="D12" s="30">
        <v>8747</v>
      </c>
      <c r="E12" s="30">
        <v>2674</v>
      </c>
      <c r="F12" s="13">
        <f t="shared" si="0"/>
        <v>-69.429518692123011</v>
      </c>
      <c r="G12" s="1"/>
      <c r="H12" s="1"/>
      <c r="I12" s="1"/>
    </row>
    <row r="13" spans="1:12" x14ac:dyDescent="0.25">
      <c r="A13" s="8" t="s">
        <v>47</v>
      </c>
      <c r="B13" s="29">
        <v>412</v>
      </c>
      <c r="C13" s="29">
        <v>226</v>
      </c>
      <c r="D13" s="29">
        <v>1833</v>
      </c>
      <c r="E13" s="29">
        <v>432</v>
      </c>
      <c r="F13" s="10">
        <f t="shared" si="0"/>
        <v>-76.43207855973813</v>
      </c>
      <c r="G13" s="1"/>
      <c r="H13" s="1"/>
      <c r="I13" s="1"/>
    </row>
    <row r="14" spans="1:12" x14ac:dyDescent="0.25">
      <c r="A14" s="11" t="s">
        <v>48</v>
      </c>
      <c r="B14" s="30">
        <v>950617</v>
      </c>
      <c r="C14" s="30">
        <v>1136583</v>
      </c>
      <c r="D14" s="30">
        <v>5765853</v>
      </c>
      <c r="E14" s="30">
        <v>6336220</v>
      </c>
      <c r="F14" s="13">
        <f t="shared" si="0"/>
        <v>9.8921529910665384</v>
      </c>
      <c r="G14" s="1"/>
      <c r="H14" s="1"/>
      <c r="I14" s="1"/>
    </row>
    <row r="15" spans="1:12" x14ac:dyDescent="0.25">
      <c r="A15" s="8" t="s">
        <v>49</v>
      </c>
      <c r="B15" s="29">
        <v>2286</v>
      </c>
      <c r="C15" s="29">
        <v>25694</v>
      </c>
      <c r="D15" s="29">
        <v>39589</v>
      </c>
      <c r="E15" s="29">
        <v>119229</v>
      </c>
      <c r="F15" s="10">
        <f t="shared" si="0"/>
        <v>201.16699083078635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1312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19</v>
      </c>
      <c r="C17" s="29">
        <v>0</v>
      </c>
      <c r="D17" s="29">
        <v>1077</v>
      </c>
      <c r="E17" s="29">
        <v>5044</v>
      </c>
      <c r="F17" s="10">
        <f t="shared" si="0"/>
        <v>368.3379758588672</v>
      </c>
      <c r="G17" s="1"/>
      <c r="H17" s="1"/>
      <c r="I17" s="1"/>
    </row>
    <row r="18" spans="1:9" x14ac:dyDescent="0.25">
      <c r="A18" s="11" t="s">
        <v>52</v>
      </c>
      <c r="B18" s="30">
        <v>334</v>
      </c>
      <c r="C18" s="30">
        <v>0</v>
      </c>
      <c r="D18" s="30">
        <v>406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736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991417</v>
      </c>
      <c r="C22" s="30">
        <v>986370</v>
      </c>
      <c r="D22" s="30">
        <v>4998217</v>
      </c>
      <c r="E22" s="30">
        <v>5404808</v>
      </c>
      <c r="F22" s="13">
        <f t="shared" si="0"/>
        <v>8.1347208414520651</v>
      </c>
      <c r="G22" s="1"/>
      <c r="H22" s="1"/>
      <c r="I22" s="1"/>
    </row>
    <row r="23" spans="1:9" x14ac:dyDescent="0.25">
      <c r="A23" s="8" t="s">
        <v>57</v>
      </c>
      <c r="B23" s="29">
        <v>116182</v>
      </c>
      <c r="C23" s="29">
        <v>83783</v>
      </c>
      <c r="D23" s="29">
        <v>697720</v>
      </c>
      <c r="E23" s="29">
        <v>1332897</v>
      </c>
      <c r="F23" s="10">
        <f t="shared" si="0"/>
        <v>91.036088975520272</v>
      </c>
      <c r="G23" s="1"/>
      <c r="H23" s="1"/>
      <c r="I23" s="1"/>
    </row>
    <row r="24" spans="1:9" x14ac:dyDescent="0.25">
      <c r="A24" s="11" t="s">
        <v>58</v>
      </c>
      <c r="B24" s="30">
        <v>10195</v>
      </c>
      <c r="C24" s="30">
        <v>1426</v>
      </c>
      <c r="D24" s="30">
        <v>10302</v>
      </c>
      <c r="E24" s="30">
        <v>1442</v>
      </c>
      <c r="F24" s="13">
        <f t="shared" si="0"/>
        <v>-86.002717918850706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16432</v>
      </c>
      <c r="C28" s="30">
        <v>7495</v>
      </c>
      <c r="D28" s="30">
        <v>172371</v>
      </c>
      <c r="E28" s="30">
        <v>61443</v>
      </c>
      <c r="F28" s="13">
        <f t="shared" si="0"/>
        <v>-64.35421271559602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120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112</v>
      </c>
      <c r="C31" s="29">
        <v>0</v>
      </c>
      <c r="D31" s="29">
        <v>1168</v>
      </c>
      <c r="E31" s="29">
        <v>1359</v>
      </c>
      <c r="F31" s="10">
        <f t="shared" si="0"/>
        <v>16.352739726027394</v>
      </c>
      <c r="G31" s="1"/>
      <c r="H31" s="1"/>
      <c r="I31" s="1"/>
    </row>
    <row r="32" spans="1:9" x14ac:dyDescent="0.25">
      <c r="A32" s="11" t="s">
        <v>66</v>
      </c>
      <c r="B32" s="30">
        <v>1213061</v>
      </c>
      <c r="C32" s="30">
        <v>1902832</v>
      </c>
      <c r="D32" s="30">
        <v>6908851</v>
      </c>
      <c r="E32" s="30">
        <v>9692773</v>
      </c>
      <c r="F32" s="13">
        <f t="shared" si="0"/>
        <v>40.295007085838165</v>
      </c>
      <c r="G32" s="1"/>
      <c r="H32" s="1"/>
      <c r="I32" s="1"/>
    </row>
    <row r="33" spans="1:9" x14ac:dyDescent="0.25">
      <c r="A33" s="8" t="s">
        <v>67</v>
      </c>
      <c r="B33" s="29">
        <v>2159</v>
      </c>
      <c r="C33" s="29">
        <v>4557</v>
      </c>
      <c r="D33" s="29">
        <v>15813</v>
      </c>
      <c r="E33" s="29">
        <v>22463</v>
      </c>
      <c r="F33" s="10">
        <f t="shared" si="0"/>
        <v>42.0540061974325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6342946</v>
      </c>
      <c r="C35" s="15">
        <f t="shared" ref="C35:E35" si="1">SUM(C7:C34)</f>
        <v>7162368</v>
      </c>
      <c r="D35" s="15">
        <f t="shared" si="1"/>
        <v>37780432</v>
      </c>
      <c r="E35" s="15">
        <f t="shared" si="1"/>
        <v>43725641</v>
      </c>
      <c r="F35" s="16">
        <f t="shared" si="0"/>
        <v>15.736212333411117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20741553</v>
      </c>
      <c r="G38" s="42">
        <f>LOOKUP(E38,$A$38:$A$65,$C$38:$C$65)</f>
        <v>19158360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9692773</v>
      </c>
      <c r="G39" s="42">
        <f t="shared" ref="G39:G65" si="8">LOOKUP(E39,$A$38:$A$65,$C$38:$C$65)</f>
        <v>6908851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6336220</v>
      </c>
      <c r="G40" s="42">
        <f t="shared" si="8"/>
        <v>5765853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5404808</v>
      </c>
      <c r="G41" s="42">
        <f t="shared" si="8"/>
        <v>4998217</v>
      </c>
    </row>
    <row r="42" spans="1:9" x14ac:dyDescent="0.25">
      <c r="A42" s="42" t="str">
        <f t="shared" si="3"/>
        <v>BAHIA DE ALGECIRAS</v>
      </c>
      <c r="B42" s="41">
        <f t="shared" si="4"/>
        <v>20741553</v>
      </c>
      <c r="C42" s="41">
        <f t="shared" si="5"/>
        <v>19158360</v>
      </c>
      <c r="D42" s="41">
        <f t="shared" si="6"/>
        <v>1</v>
      </c>
      <c r="E42" s="42" t="str">
        <f t="shared" si="2"/>
        <v>MALAGA</v>
      </c>
      <c r="F42" s="42">
        <f t="shared" si="7"/>
        <v>1332897</v>
      </c>
      <c r="G42" s="42">
        <f t="shared" si="8"/>
        <v>697720</v>
      </c>
    </row>
    <row r="43" spans="1:9" x14ac:dyDescent="0.25">
      <c r="A43" s="42" t="str">
        <f t="shared" si="3"/>
        <v>BAHIA DE CADIZ</v>
      </c>
      <c r="B43" s="41">
        <f t="shared" si="4"/>
        <v>2674</v>
      </c>
      <c r="C43" s="41">
        <f t="shared" si="5"/>
        <v>8747</v>
      </c>
      <c r="D43" s="41">
        <f t="shared" si="6"/>
        <v>10</v>
      </c>
      <c r="E43" s="42" t="str">
        <f t="shared" si="2"/>
        <v>BILBAO</v>
      </c>
      <c r="F43" s="42">
        <f t="shared" si="7"/>
        <v>119229</v>
      </c>
      <c r="G43" s="42">
        <f t="shared" si="8"/>
        <v>39589</v>
      </c>
    </row>
    <row r="44" spans="1:9" x14ac:dyDescent="0.25">
      <c r="A44" s="42" t="str">
        <f t="shared" si="3"/>
        <v>BALEARES</v>
      </c>
      <c r="B44" s="41">
        <f t="shared" si="4"/>
        <v>432</v>
      </c>
      <c r="C44" s="41">
        <f t="shared" si="5"/>
        <v>1833</v>
      </c>
      <c r="D44" s="41">
        <f t="shared" si="6"/>
        <v>16</v>
      </c>
      <c r="E44" s="42" t="str">
        <f t="shared" si="2"/>
        <v>SANTA CRUZ DE TENERIFE</v>
      </c>
      <c r="F44" s="42">
        <f t="shared" si="7"/>
        <v>61443</v>
      </c>
      <c r="G44" s="42">
        <f t="shared" si="8"/>
        <v>172371</v>
      </c>
    </row>
    <row r="45" spans="1:9" x14ac:dyDescent="0.25">
      <c r="A45" s="42" t="str">
        <f t="shared" si="3"/>
        <v>BARCELONA</v>
      </c>
      <c r="B45" s="41">
        <f t="shared" si="4"/>
        <v>6336220</v>
      </c>
      <c r="C45" s="41">
        <f t="shared" si="5"/>
        <v>5765853</v>
      </c>
      <c r="D45" s="41">
        <f t="shared" si="6"/>
        <v>3</v>
      </c>
      <c r="E45" s="42" t="str">
        <f t="shared" si="2"/>
        <v>VIGO</v>
      </c>
      <c r="F45" s="42">
        <f t="shared" si="7"/>
        <v>22463</v>
      </c>
      <c r="G45" s="42">
        <f t="shared" si="8"/>
        <v>15813</v>
      </c>
    </row>
    <row r="46" spans="1:9" x14ac:dyDescent="0.25">
      <c r="A46" s="42" t="str">
        <f t="shared" si="3"/>
        <v>BILBAO</v>
      </c>
      <c r="B46" s="41">
        <f t="shared" si="4"/>
        <v>119229</v>
      </c>
      <c r="C46" s="41">
        <f t="shared" si="5"/>
        <v>39589</v>
      </c>
      <c r="D46" s="41">
        <f t="shared" si="6"/>
        <v>6</v>
      </c>
      <c r="E46" s="42" t="str">
        <f t="shared" si="2"/>
        <v>CASTELLON</v>
      </c>
      <c r="F46" s="42">
        <f t="shared" si="7"/>
        <v>5044</v>
      </c>
      <c r="G46" s="42">
        <f t="shared" si="8"/>
        <v>1077</v>
      </c>
    </row>
    <row r="47" spans="1:9" x14ac:dyDescent="0.25">
      <c r="A47" s="42" t="str">
        <f t="shared" si="3"/>
        <v>CARTAGENA</v>
      </c>
      <c r="B47" s="41">
        <f t="shared" si="4"/>
        <v>1312</v>
      </c>
      <c r="C47" s="41">
        <f t="shared" si="5"/>
        <v>0</v>
      </c>
      <c r="D47" s="41">
        <f t="shared" si="6"/>
        <v>13</v>
      </c>
      <c r="E47" s="42" t="str">
        <f t="shared" si="2"/>
        <v>BAHIA DE CADIZ</v>
      </c>
      <c r="F47" s="42">
        <f t="shared" si="7"/>
        <v>2674</v>
      </c>
      <c r="G47" s="42">
        <f t="shared" si="8"/>
        <v>8747</v>
      </c>
    </row>
    <row r="48" spans="1:9" x14ac:dyDescent="0.25">
      <c r="A48" s="42" t="str">
        <f t="shared" si="3"/>
        <v>CASTELLON</v>
      </c>
      <c r="B48" s="41">
        <f t="shared" si="4"/>
        <v>5044</v>
      </c>
      <c r="C48" s="41">
        <f t="shared" si="5"/>
        <v>1077</v>
      </c>
      <c r="D48" s="41">
        <f t="shared" si="6"/>
        <v>9</v>
      </c>
      <c r="E48" s="42" t="str">
        <f t="shared" si="2"/>
        <v>MARIN Y RIA DE PONTEVEDRA</v>
      </c>
      <c r="F48" s="42">
        <f t="shared" si="7"/>
        <v>1442</v>
      </c>
      <c r="G48" s="42">
        <f t="shared" si="8"/>
        <v>10302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406</v>
      </c>
      <c r="D49" s="41">
        <f t="shared" si="6"/>
        <v>28</v>
      </c>
      <c r="E49" s="42" t="str">
        <f t="shared" si="2"/>
        <v>TARRAGONA</v>
      </c>
      <c r="F49" s="42">
        <f t="shared" si="7"/>
        <v>1359</v>
      </c>
      <c r="G49" s="42">
        <f t="shared" si="8"/>
        <v>1168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1312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736</v>
      </c>
      <c r="C51" s="41">
        <f t="shared" si="5"/>
        <v>0</v>
      </c>
      <c r="D51" s="41">
        <f t="shared" si="6"/>
        <v>15</v>
      </c>
      <c r="E51" s="42" t="str">
        <f t="shared" si="2"/>
        <v>MELILLA</v>
      </c>
      <c r="F51" s="42">
        <f t="shared" si="7"/>
        <v>1256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736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5404808</v>
      </c>
      <c r="C53" s="41">
        <f t="shared" si="5"/>
        <v>4998217</v>
      </c>
      <c r="D53" s="41">
        <f t="shared" si="6"/>
        <v>4</v>
      </c>
      <c r="E53" s="42" t="str">
        <f t="shared" si="2"/>
        <v>BALEARES</v>
      </c>
      <c r="F53" s="42">
        <f t="shared" si="7"/>
        <v>432</v>
      </c>
      <c r="G53" s="42">
        <f t="shared" si="8"/>
        <v>1833</v>
      </c>
    </row>
    <row r="54" spans="1:7" x14ac:dyDescent="0.25">
      <c r="A54" s="42" t="str">
        <f t="shared" si="3"/>
        <v>MALAGA</v>
      </c>
      <c r="B54" s="41">
        <f t="shared" si="4"/>
        <v>1332897</v>
      </c>
      <c r="C54" s="41">
        <f t="shared" si="5"/>
        <v>697720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1442</v>
      </c>
      <c r="C55" s="41">
        <f t="shared" si="5"/>
        <v>10302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14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61443</v>
      </c>
      <c r="C59" s="41">
        <f t="shared" si="5"/>
        <v>172371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1359</v>
      </c>
      <c r="C62" s="41">
        <f t="shared" si="5"/>
        <v>1168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9692773</v>
      </c>
      <c r="C63" s="41">
        <f t="shared" si="5"/>
        <v>6908851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22463</v>
      </c>
      <c r="C64" s="41">
        <f t="shared" si="5"/>
        <v>15813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1">
        <v>12847</v>
      </c>
      <c r="C7" s="31">
        <v>12174</v>
      </c>
      <c r="D7" s="31">
        <v>47668</v>
      </c>
      <c r="E7" s="31">
        <v>62122</v>
      </c>
      <c r="F7" s="10">
        <f>((E7*100)/D7)-100</f>
        <v>30.322228748846186</v>
      </c>
      <c r="G7" s="1"/>
      <c r="H7" s="1"/>
      <c r="I7" s="1"/>
    </row>
    <row r="8" spans="1:12" x14ac:dyDescent="0.25">
      <c r="A8" s="11" t="s">
        <v>42</v>
      </c>
      <c r="B8" s="32">
        <v>108189</v>
      </c>
      <c r="C8" s="32">
        <v>88999</v>
      </c>
      <c r="D8" s="32">
        <v>657985</v>
      </c>
      <c r="E8" s="32">
        <v>567546</v>
      </c>
      <c r="F8" s="13">
        <f t="shared" ref="F8:F35" si="0">((E8*100)/D8)-100</f>
        <v>-13.744842207649114</v>
      </c>
      <c r="G8" s="1"/>
      <c r="H8" s="1"/>
      <c r="I8" s="1"/>
    </row>
    <row r="9" spans="1:12" x14ac:dyDescent="0.25">
      <c r="A9" s="8" t="s">
        <v>43</v>
      </c>
      <c r="B9" s="31">
        <v>16</v>
      </c>
      <c r="C9" s="31">
        <v>650</v>
      </c>
      <c r="D9" s="31">
        <v>113</v>
      </c>
      <c r="E9" s="31">
        <v>697</v>
      </c>
      <c r="F9" s="10">
        <f t="shared" si="0"/>
        <v>516.81415929203536</v>
      </c>
      <c r="G9" s="1"/>
      <c r="H9" s="1"/>
      <c r="I9" s="1"/>
    </row>
    <row r="10" spans="1:12" x14ac:dyDescent="0.25">
      <c r="A10" s="11" t="s">
        <v>44</v>
      </c>
      <c r="B10" s="32">
        <v>6161</v>
      </c>
      <c r="C10" s="32">
        <v>4876</v>
      </c>
      <c r="D10" s="32">
        <v>33385</v>
      </c>
      <c r="E10" s="32">
        <v>31749</v>
      </c>
      <c r="F10" s="17">
        <f t="shared" si="0"/>
        <v>-4.9004043732215052</v>
      </c>
      <c r="G10" s="1"/>
      <c r="H10" s="1"/>
      <c r="I10" s="1"/>
    </row>
    <row r="11" spans="1:12" x14ac:dyDescent="0.25">
      <c r="A11" s="8" t="s">
        <v>45</v>
      </c>
      <c r="B11" s="31">
        <v>3197657</v>
      </c>
      <c r="C11" s="31">
        <v>3172644</v>
      </c>
      <c r="D11" s="31">
        <v>20223005</v>
      </c>
      <c r="E11" s="31">
        <v>21745139</v>
      </c>
      <c r="F11" s="10">
        <f t="shared" si="0"/>
        <v>7.5267449125389589</v>
      </c>
      <c r="G11" s="1"/>
      <c r="H11" s="1"/>
      <c r="I11" s="1"/>
    </row>
    <row r="12" spans="1:12" x14ac:dyDescent="0.25">
      <c r="A12" s="11" t="s">
        <v>46</v>
      </c>
      <c r="B12" s="32">
        <v>110289</v>
      </c>
      <c r="C12" s="32">
        <v>102948</v>
      </c>
      <c r="D12" s="32">
        <v>612831</v>
      </c>
      <c r="E12" s="32">
        <v>674033</v>
      </c>
      <c r="F12" s="13">
        <f t="shared" si="0"/>
        <v>9.9867663352539324</v>
      </c>
      <c r="G12" s="1"/>
      <c r="H12" s="1"/>
      <c r="I12" s="1"/>
    </row>
    <row r="13" spans="1:12" x14ac:dyDescent="0.25">
      <c r="A13" s="8" t="s">
        <v>47</v>
      </c>
      <c r="B13" s="31">
        <v>106222</v>
      </c>
      <c r="C13" s="31">
        <v>69659</v>
      </c>
      <c r="D13" s="31">
        <v>535889</v>
      </c>
      <c r="E13" s="31">
        <v>423902</v>
      </c>
      <c r="F13" s="10">
        <f t="shared" si="0"/>
        <v>-20.897424653239753</v>
      </c>
      <c r="G13" s="1"/>
      <c r="H13" s="1"/>
      <c r="I13" s="1"/>
    </row>
    <row r="14" spans="1:12" x14ac:dyDescent="0.25">
      <c r="A14" s="11" t="s">
        <v>48</v>
      </c>
      <c r="B14" s="32">
        <v>2188500</v>
      </c>
      <c r="C14" s="32">
        <v>2288807</v>
      </c>
      <c r="D14" s="32">
        <v>12634907</v>
      </c>
      <c r="E14" s="32">
        <v>13191190</v>
      </c>
      <c r="F14" s="13">
        <f t="shared" si="0"/>
        <v>4.4027470878891251</v>
      </c>
      <c r="G14" s="1"/>
      <c r="H14" s="1"/>
      <c r="I14" s="1"/>
    </row>
    <row r="15" spans="1:12" x14ac:dyDescent="0.25">
      <c r="A15" s="8" t="s">
        <v>49</v>
      </c>
      <c r="B15" s="31">
        <v>450977</v>
      </c>
      <c r="C15" s="31">
        <v>511994</v>
      </c>
      <c r="D15" s="31">
        <v>2799794</v>
      </c>
      <c r="E15" s="31">
        <v>3003831</v>
      </c>
      <c r="F15" s="10">
        <f t="shared" si="0"/>
        <v>7.2875718713591056</v>
      </c>
      <c r="G15" s="1"/>
      <c r="H15" s="1"/>
      <c r="I15" s="1"/>
    </row>
    <row r="16" spans="1:12" x14ac:dyDescent="0.25">
      <c r="A16" s="11" t="s">
        <v>50</v>
      </c>
      <c r="B16" s="32">
        <v>50184</v>
      </c>
      <c r="C16" s="32">
        <v>38667</v>
      </c>
      <c r="D16" s="32">
        <v>221102</v>
      </c>
      <c r="E16" s="32">
        <v>232183</v>
      </c>
      <c r="F16" s="13">
        <f t="shared" si="0"/>
        <v>5.0117140505287097</v>
      </c>
      <c r="G16" s="1"/>
      <c r="H16" s="1"/>
      <c r="I16" s="1"/>
    </row>
    <row r="17" spans="1:9" x14ac:dyDescent="0.25">
      <c r="A17" s="8" t="s">
        <v>51</v>
      </c>
      <c r="B17" s="31">
        <v>120537</v>
      </c>
      <c r="C17" s="31">
        <v>103439</v>
      </c>
      <c r="D17" s="31">
        <v>640165</v>
      </c>
      <c r="E17" s="31">
        <v>664233</v>
      </c>
      <c r="F17" s="10">
        <f t="shared" si="0"/>
        <v>3.7596557137612905</v>
      </c>
      <c r="G17" s="1"/>
      <c r="H17" s="1"/>
      <c r="I17" s="1"/>
    </row>
    <row r="18" spans="1:9" x14ac:dyDescent="0.25">
      <c r="A18" s="11" t="s">
        <v>52</v>
      </c>
      <c r="B18" s="32">
        <v>5918</v>
      </c>
      <c r="C18" s="32">
        <v>4527</v>
      </c>
      <c r="D18" s="32">
        <v>33406</v>
      </c>
      <c r="E18" s="32">
        <v>34704</v>
      </c>
      <c r="F18" s="13">
        <f t="shared" si="0"/>
        <v>3.8855295455906145</v>
      </c>
      <c r="G18" s="1"/>
      <c r="H18" s="1"/>
      <c r="I18" s="1"/>
    </row>
    <row r="19" spans="1:9" x14ac:dyDescent="0.25">
      <c r="A19" s="8" t="s">
        <v>53</v>
      </c>
      <c r="B19" s="31">
        <v>4634</v>
      </c>
      <c r="C19" s="31">
        <v>25</v>
      </c>
      <c r="D19" s="31">
        <v>29808</v>
      </c>
      <c r="E19" s="31">
        <v>367</v>
      </c>
      <c r="F19" s="10">
        <f t="shared" si="0"/>
        <v>-98.76878690284488</v>
      </c>
      <c r="G19" s="1"/>
      <c r="H19" s="1"/>
      <c r="I19" s="1"/>
    </row>
    <row r="20" spans="1:9" x14ac:dyDescent="0.25">
      <c r="A20" s="11" t="s">
        <v>54</v>
      </c>
      <c r="B20" s="32">
        <v>13108</v>
      </c>
      <c r="C20" s="32">
        <v>21566</v>
      </c>
      <c r="D20" s="32">
        <v>69861</v>
      </c>
      <c r="E20" s="32">
        <v>144044</v>
      </c>
      <c r="F20" s="13">
        <f t="shared" si="0"/>
        <v>106.18657047565881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1302470</v>
      </c>
      <c r="C22" s="32">
        <v>1257961</v>
      </c>
      <c r="D22" s="32">
        <v>6949106</v>
      </c>
      <c r="E22" s="32">
        <v>7209622</v>
      </c>
      <c r="F22" s="13">
        <f t="shared" si="0"/>
        <v>3.7489138890671683</v>
      </c>
      <c r="G22" s="1"/>
      <c r="H22" s="1"/>
      <c r="I22" s="1"/>
    </row>
    <row r="23" spans="1:9" x14ac:dyDescent="0.25">
      <c r="A23" s="8" t="s">
        <v>57</v>
      </c>
      <c r="B23" s="31">
        <v>400406</v>
      </c>
      <c r="C23" s="31">
        <v>93124</v>
      </c>
      <c r="D23" s="31">
        <v>1962867</v>
      </c>
      <c r="E23" s="31">
        <v>1386559</v>
      </c>
      <c r="F23" s="10">
        <f t="shared" si="0"/>
        <v>-29.360522134204714</v>
      </c>
      <c r="G23" s="1"/>
      <c r="H23" s="1"/>
      <c r="I23" s="1"/>
    </row>
    <row r="24" spans="1:9" x14ac:dyDescent="0.25">
      <c r="A24" s="11" t="s">
        <v>58</v>
      </c>
      <c r="B24" s="32">
        <v>49637</v>
      </c>
      <c r="C24" s="32">
        <v>25827</v>
      </c>
      <c r="D24" s="32">
        <v>208866</v>
      </c>
      <c r="E24" s="32">
        <v>171037</v>
      </c>
      <c r="F24" s="13">
        <f t="shared" si="0"/>
        <v>-18.111612229850721</v>
      </c>
      <c r="G24" s="1"/>
      <c r="H24" s="1"/>
      <c r="I24" s="1"/>
    </row>
    <row r="25" spans="1:9" x14ac:dyDescent="0.25">
      <c r="A25" s="8" t="s">
        <v>59</v>
      </c>
      <c r="B25" s="31">
        <v>11848</v>
      </c>
      <c r="C25" s="31">
        <v>12691</v>
      </c>
      <c r="D25" s="31">
        <v>72571</v>
      </c>
      <c r="E25" s="31">
        <v>77994</v>
      </c>
      <c r="F25" s="10">
        <f t="shared" si="0"/>
        <v>7.4726819252869632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295715</v>
      </c>
      <c r="C28" s="32">
        <v>240122</v>
      </c>
      <c r="D28" s="32">
        <v>1933740</v>
      </c>
      <c r="E28" s="32">
        <v>1583105</v>
      </c>
      <c r="F28" s="13">
        <f t="shared" si="0"/>
        <v>-18.132479030272947</v>
      </c>
      <c r="G28" s="1"/>
      <c r="H28" s="1"/>
      <c r="I28" s="1"/>
    </row>
    <row r="29" spans="1:9" x14ac:dyDescent="0.25">
      <c r="A29" s="8" t="s">
        <v>63</v>
      </c>
      <c r="B29" s="31">
        <v>97</v>
      </c>
      <c r="C29" s="31">
        <v>140</v>
      </c>
      <c r="D29" s="31">
        <v>1646</v>
      </c>
      <c r="E29" s="31">
        <v>1687</v>
      </c>
      <c r="F29" s="10">
        <f t="shared" si="0"/>
        <v>2.49088699878493</v>
      </c>
      <c r="G29" s="1"/>
      <c r="H29" s="1"/>
      <c r="I29" s="1"/>
    </row>
    <row r="30" spans="1:9" x14ac:dyDescent="0.25">
      <c r="A30" s="11" t="s">
        <v>64</v>
      </c>
      <c r="B30" s="32">
        <v>99681</v>
      </c>
      <c r="C30" s="32">
        <v>76998</v>
      </c>
      <c r="D30" s="32">
        <v>517679</v>
      </c>
      <c r="E30" s="32">
        <v>463117</v>
      </c>
      <c r="F30" s="13">
        <f t="shared" si="0"/>
        <v>-10.539736014016412</v>
      </c>
      <c r="G30" s="1"/>
      <c r="H30" s="1"/>
      <c r="I30" s="1"/>
    </row>
    <row r="31" spans="1:9" x14ac:dyDescent="0.25">
      <c r="A31" s="8" t="s">
        <v>65</v>
      </c>
      <c r="B31" s="31">
        <v>26799</v>
      </c>
      <c r="C31" s="31">
        <v>22690</v>
      </c>
      <c r="D31" s="31">
        <v>181260</v>
      </c>
      <c r="E31" s="31">
        <v>221380</v>
      </c>
      <c r="F31" s="10">
        <f t="shared" si="0"/>
        <v>22.133951230276949</v>
      </c>
      <c r="G31" s="1"/>
      <c r="H31" s="1"/>
      <c r="I31" s="1"/>
    </row>
    <row r="32" spans="1:9" x14ac:dyDescent="0.25">
      <c r="A32" s="11" t="s">
        <v>66</v>
      </c>
      <c r="B32" s="32">
        <v>2784901</v>
      </c>
      <c r="C32" s="32">
        <v>3390632</v>
      </c>
      <c r="D32" s="32">
        <v>16157719</v>
      </c>
      <c r="E32" s="32">
        <v>18509314</v>
      </c>
      <c r="F32" s="13">
        <f t="shared" si="0"/>
        <v>14.554003569439473</v>
      </c>
      <c r="G32" s="1"/>
      <c r="H32" s="1"/>
      <c r="I32" s="1"/>
    </row>
    <row r="33" spans="1:9" x14ac:dyDescent="0.25">
      <c r="A33" s="8" t="s">
        <v>67</v>
      </c>
      <c r="B33" s="31">
        <v>240793</v>
      </c>
      <c r="C33" s="31">
        <v>224793</v>
      </c>
      <c r="D33" s="31">
        <v>1247138</v>
      </c>
      <c r="E33" s="31">
        <v>1258387</v>
      </c>
      <c r="F33" s="10">
        <f t="shared" si="0"/>
        <v>0.90198518528021054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11587586</v>
      </c>
      <c r="C35" s="15">
        <f t="shared" ref="C35:E35" si="1">SUM(C7:C34)</f>
        <v>11765953</v>
      </c>
      <c r="D35" s="15">
        <f t="shared" si="1"/>
        <v>67772516</v>
      </c>
      <c r="E35" s="15">
        <f t="shared" si="1"/>
        <v>71657942</v>
      </c>
      <c r="F35" s="16">
        <f t="shared" si="0"/>
        <v>5.7330408096403005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62122</v>
      </c>
      <c r="C38" s="41">
        <f>D7</f>
        <v>47668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21745139</v>
      </c>
      <c r="G38" s="42">
        <f>LOOKUP(E38,$A$38:$A$65,$C$38:$C$65)</f>
        <v>20223005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567546</v>
      </c>
      <c r="C39" s="41">
        <f t="shared" ref="C39:C65" si="5">D8</f>
        <v>657985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18509314</v>
      </c>
      <c r="G39" s="42">
        <f t="shared" ref="G39:G65" si="8">LOOKUP(E39,$A$38:$A$65,$C$38:$C$65)</f>
        <v>16157719</v>
      </c>
    </row>
    <row r="40" spans="1:9" x14ac:dyDescent="0.25">
      <c r="A40" s="42" t="str">
        <f t="shared" si="3"/>
        <v>ALMERIA</v>
      </c>
      <c r="B40" s="41">
        <f t="shared" si="4"/>
        <v>697</v>
      </c>
      <c r="C40" s="41">
        <f t="shared" si="5"/>
        <v>113</v>
      </c>
      <c r="D40" s="41">
        <f t="shared" si="6"/>
        <v>23</v>
      </c>
      <c r="E40" s="42" t="str">
        <f t="shared" si="2"/>
        <v>BARCELONA</v>
      </c>
      <c r="F40" s="42">
        <f t="shared" si="7"/>
        <v>13191190</v>
      </c>
      <c r="G40" s="42">
        <f t="shared" si="8"/>
        <v>12634907</v>
      </c>
    </row>
    <row r="41" spans="1:9" x14ac:dyDescent="0.25">
      <c r="A41" s="42" t="str">
        <f t="shared" si="3"/>
        <v>AVILES</v>
      </c>
      <c r="B41" s="41">
        <f t="shared" si="4"/>
        <v>31749</v>
      </c>
      <c r="C41" s="41">
        <f t="shared" si="5"/>
        <v>33385</v>
      </c>
      <c r="D41" s="41">
        <f t="shared" si="6"/>
        <v>21</v>
      </c>
      <c r="E41" s="42" t="str">
        <f t="shared" si="2"/>
        <v>LAS PALMAS</v>
      </c>
      <c r="F41" s="42">
        <f t="shared" si="7"/>
        <v>7209622</v>
      </c>
      <c r="G41" s="42">
        <f t="shared" si="8"/>
        <v>6949106</v>
      </c>
    </row>
    <row r="42" spans="1:9" x14ac:dyDescent="0.25">
      <c r="A42" s="42" t="str">
        <f t="shared" si="3"/>
        <v>BAHIA DE ALGECIRAS</v>
      </c>
      <c r="B42" s="41">
        <f t="shared" si="4"/>
        <v>21745139</v>
      </c>
      <c r="C42" s="41">
        <f t="shared" si="5"/>
        <v>20223005</v>
      </c>
      <c r="D42" s="41">
        <f t="shared" si="6"/>
        <v>1</v>
      </c>
      <c r="E42" s="42" t="str">
        <f t="shared" si="2"/>
        <v>BILBAO</v>
      </c>
      <c r="F42" s="42">
        <f t="shared" si="7"/>
        <v>3003831</v>
      </c>
      <c r="G42" s="42">
        <f t="shared" si="8"/>
        <v>2799794</v>
      </c>
    </row>
    <row r="43" spans="1:9" x14ac:dyDescent="0.25">
      <c r="A43" s="42" t="str">
        <f t="shared" si="3"/>
        <v>BAHIA DE CADIZ</v>
      </c>
      <c r="B43" s="41">
        <f t="shared" si="4"/>
        <v>674033</v>
      </c>
      <c r="C43" s="41">
        <f t="shared" si="5"/>
        <v>612831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1583105</v>
      </c>
      <c r="G43" s="42">
        <f t="shared" si="8"/>
        <v>1933740</v>
      </c>
    </row>
    <row r="44" spans="1:9" x14ac:dyDescent="0.25">
      <c r="A44" s="42" t="str">
        <f t="shared" si="3"/>
        <v>BALEARES</v>
      </c>
      <c r="B44" s="41">
        <f t="shared" si="4"/>
        <v>423902</v>
      </c>
      <c r="C44" s="41">
        <f t="shared" si="5"/>
        <v>535889</v>
      </c>
      <c r="D44" s="41">
        <f t="shared" si="6"/>
        <v>13</v>
      </c>
      <c r="E44" s="42" t="str">
        <f t="shared" si="2"/>
        <v>MALAGA</v>
      </c>
      <c r="F44" s="42">
        <f t="shared" si="7"/>
        <v>1386559</v>
      </c>
      <c r="G44" s="42">
        <f t="shared" si="8"/>
        <v>1962867</v>
      </c>
    </row>
    <row r="45" spans="1:9" x14ac:dyDescent="0.25">
      <c r="A45" s="42" t="str">
        <f t="shared" si="3"/>
        <v>BARCELONA</v>
      </c>
      <c r="B45" s="41">
        <f t="shared" si="4"/>
        <v>13191190</v>
      </c>
      <c r="C45" s="41">
        <f t="shared" si="5"/>
        <v>12634907</v>
      </c>
      <c r="D45" s="41">
        <f t="shared" si="6"/>
        <v>3</v>
      </c>
      <c r="E45" s="42" t="str">
        <f t="shared" si="2"/>
        <v>VIGO</v>
      </c>
      <c r="F45" s="42">
        <f t="shared" si="7"/>
        <v>1258387</v>
      </c>
      <c r="G45" s="42">
        <f t="shared" si="8"/>
        <v>1247138</v>
      </c>
    </row>
    <row r="46" spans="1:9" x14ac:dyDescent="0.25">
      <c r="A46" s="42" t="str">
        <f t="shared" si="3"/>
        <v>BILBAO</v>
      </c>
      <c r="B46" s="41">
        <f t="shared" si="4"/>
        <v>3003831</v>
      </c>
      <c r="C46" s="41">
        <f t="shared" si="5"/>
        <v>2799794</v>
      </c>
      <c r="D46" s="41">
        <f t="shared" si="6"/>
        <v>5</v>
      </c>
      <c r="E46" s="42" t="str">
        <f t="shared" si="2"/>
        <v>BAHIA DE CADIZ</v>
      </c>
      <c r="F46" s="42">
        <f t="shared" si="7"/>
        <v>674033</v>
      </c>
      <c r="G46" s="42">
        <f t="shared" si="8"/>
        <v>612831</v>
      </c>
    </row>
    <row r="47" spans="1:9" x14ac:dyDescent="0.25">
      <c r="A47" s="42" t="str">
        <f t="shared" si="3"/>
        <v>CARTAGENA</v>
      </c>
      <c r="B47" s="41">
        <f t="shared" si="4"/>
        <v>232183</v>
      </c>
      <c r="C47" s="41">
        <f t="shared" si="5"/>
        <v>221102</v>
      </c>
      <c r="D47" s="41">
        <f t="shared" si="6"/>
        <v>14</v>
      </c>
      <c r="E47" s="42" t="str">
        <f t="shared" si="2"/>
        <v>CASTELLON</v>
      </c>
      <c r="F47" s="42">
        <f t="shared" si="7"/>
        <v>664233</v>
      </c>
      <c r="G47" s="42">
        <f t="shared" si="8"/>
        <v>640165</v>
      </c>
    </row>
    <row r="48" spans="1:9" x14ac:dyDescent="0.25">
      <c r="A48" s="42" t="str">
        <f t="shared" si="3"/>
        <v>CASTELLON</v>
      </c>
      <c r="B48" s="41">
        <f t="shared" si="4"/>
        <v>664233</v>
      </c>
      <c r="C48" s="41">
        <f t="shared" si="5"/>
        <v>640165</v>
      </c>
      <c r="D48" s="41">
        <f t="shared" si="6"/>
        <v>10</v>
      </c>
      <c r="E48" s="42" t="str">
        <f t="shared" si="2"/>
        <v>ALICANTE</v>
      </c>
      <c r="F48" s="42">
        <f t="shared" si="7"/>
        <v>567546</v>
      </c>
      <c r="G48" s="42">
        <f t="shared" si="8"/>
        <v>657985</v>
      </c>
    </row>
    <row r="49" spans="1:7" x14ac:dyDescent="0.25">
      <c r="A49" s="42" t="str">
        <f t="shared" si="3"/>
        <v>CEUTA</v>
      </c>
      <c r="B49" s="41">
        <f t="shared" si="4"/>
        <v>34704</v>
      </c>
      <c r="C49" s="41">
        <f t="shared" si="5"/>
        <v>33406</v>
      </c>
      <c r="D49" s="41">
        <f t="shared" si="6"/>
        <v>20</v>
      </c>
      <c r="E49" s="42" t="str">
        <f t="shared" si="2"/>
        <v>SEVILLA</v>
      </c>
      <c r="F49" s="42">
        <f t="shared" si="7"/>
        <v>463117</v>
      </c>
      <c r="G49" s="42">
        <f t="shared" si="8"/>
        <v>517679</v>
      </c>
    </row>
    <row r="50" spans="1:7" x14ac:dyDescent="0.25">
      <c r="A50" s="42" t="str">
        <f t="shared" si="3"/>
        <v>FERROL-SAN CIBRAO</v>
      </c>
      <c r="B50" s="41">
        <f t="shared" si="4"/>
        <v>367</v>
      </c>
      <c r="C50" s="41">
        <f t="shared" si="5"/>
        <v>29808</v>
      </c>
      <c r="D50" s="41">
        <f t="shared" si="6"/>
        <v>24</v>
      </c>
      <c r="E50" s="42" t="str">
        <f t="shared" si="2"/>
        <v>BALEARES</v>
      </c>
      <c r="F50" s="42">
        <f t="shared" si="7"/>
        <v>423902</v>
      </c>
      <c r="G50" s="42">
        <f t="shared" si="8"/>
        <v>535889</v>
      </c>
    </row>
    <row r="51" spans="1:7" x14ac:dyDescent="0.25">
      <c r="A51" s="42" t="str">
        <f t="shared" si="3"/>
        <v>GIJON</v>
      </c>
      <c r="B51" s="41">
        <f t="shared" si="4"/>
        <v>144044</v>
      </c>
      <c r="C51" s="41">
        <f t="shared" si="5"/>
        <v>69861</v>
      </c>
      <c r="D51" s="41">
        <f t="shared" si="6"/>
        <v>17</v>
      </c>
      <c r="E51" s="42" t="str">
        <f t="shared" si="2"/>
        <v>CARTAGENA</v>
      </c>
      <c r="F51" s="42">
        <f t="shared" si="7"/>
        <v>232183</v>
      </c>
      <c r="G51" s="42">
        <f t="shared" si="8"/>
        <v>221102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221380</v>
      </c>
      <c r="G52" s="42">
        <f t="shared" si="8"/>
        <v>181260</v>
      </c>
    </row>
    <row r="53" spans="1:7" x14ac:dyDescent="0.25">
      <c r="A53" s="42" t="str">
        <f t="shared" si="3"/>
        <v>LAS PALMAS</v>
      </c>
      <c r="B53" s="41">
        <f t="shared" si="4"/>
        <v>7209622</v>
      </c>
      <c r="C53" s="41">
        <f t="shared" si="5"/>
        <v>6949106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171037</v>
      </c>
      <c r="G53" s="42">
        <f t="shared" si="8"/>
        <v>208866</v>
      </c>
    </row>
    <row r="54" spans="1:7" x14ac:dyDescent="0.25">
      <c r="A54" s="42" t="str">
        <f t="shared" si="3"/>
        <v>MALAGA</v>
      </c>
      <c r="B54" s="41">
        <f t="shared" si="4"/>
        <v>1386559</v>
      </c>
      <c r="C54" s="41">
        <f t="shared" si="5"/>
        <v>1962867</v>
      </c>
      <c r="D54" s="41">
        <f t="shared" si="6"/>
        <v>7</v>
      </c>
      <c r="E54" s="42" t="str">
        <f t="shared" si="2"/>
        <v>GIJON</v>
      </c>
      <c r="F54" s="42">
        <f t="shared" si="7"/>
        <v>144044</v>
      </c>
      <c r="G54" s="42">
        <f t="shared" si="8"/>
        <v>69861</v>
      </c>
    </row>
    <row r="55" spans="1:7" x14ac:dyDescent="0.25">
      <c r="A55" s="42" t="str">
        <f t="shared" si="3"/>
        <v>MARIN Y RIA DE PONTEVEDRA</v>
      </c>
      <c r="B55" s="41">
        <f t="shared" si="4"/>
        <v>171037</v>
      </c>
      <c r="C55" s="41">
        <f t="shared" si="5"/>
        <v>208866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77994</v>
      </c>
      <c r="G55" s="42">
        <f t="shared" si="8"/>
        <v>72571</v>
      </c>
    </row>
    <row r="56" spans="1:7" x14ac:dyDescent="0.25">
      <c r="A56" s="42" t="str">
        <f t="shared" si="3"/>
        <v>MELILLA</v>
      </c>
      <c r="B56" s="41">
        <f t="shared" si="4"/>
        <v>77994</v>
      </c>
      <c r="C56" s="41">
        <f t="shared" si="5"/>
        <v>72571</v>
      </c>
      <c r="D56" s="41">
        <f t="shared" si="6"/>
        <v>18</v>
      </c>
      <c r="E56" s="42" t="str">
        <f t="shared" si="2"/>
        <v>A CORUÑA</v>
      </c>
      <c r="F56" s="42">
        <f t="shared" si="9"/>
        <v>62122</v>
      </c>
      <c r="G56" s="42">
        <f t="shared" si="8"/>
        <v>47668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CEUTA</v>
      </c>
      <c r="F57" s="42">
        <f t="shared" si="9"/>
        <v>34704</v>
      </c>
      <c r="G57" s="42">
        <f t="shared" si="8"/>
        <v>33406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AVILES</v>
      </c>
      <c r="F58" s="42">
        <f t="shared" si="9"/>
        <v>31749</v>
      </c>
      <c r="G58" s="42">
        <f t="shared" si="8"/>
        <v>33385</v>
      </c>
    </row>
    <row r="59" spans="1:7" x14ac:dyDescent="0.25">
      <c r="A59" s="42" t="str">
        <f t="shared" si="3"/>
        <v>SANTA CRUZ DE TENERIFE</v>
      </c>
      <c r="B59" s="41">
        <f t="shared" si="4"/>
        <v>1583105</v>
      </c>
      <c r="C59" s="41">
        <f t="shared" si="5"/>
        <v>1933740</v>
      </c>
      <c r="D59" s="41">
        <f t="shared" si="6"/>
        <v>6</v>
      </c>
      <c r="E59" s="42" t="str">
        <f t="shared" si="2"/>
        <v>SANTANDER</v>
      </c>
      <c r="F59" s="42">
        <f t="shared" si="9"/>
        <v>1687</v>
      </c>
      <c r="G59" s="42">
        <f t="shared" si="8"/>
        <v>1646</v>
      </c>
    </row>
    <row r="60" spans="1:7" x14ac:dyDescent="0.25">
      <c r="A60" s="42" t="str">
        <f t="shared" si="3"/>
        <v>SANTANDER</v>
      </c>
      <c r="B60" s="41">
        <f t="shared" si="4"/>
        <v>1687</v>
      </c>
      <c r="C60" s="41">
        <f t="shared" si="5"/>
        <v>1646</v>
      </c>
      <c r="D60" s="41">
        <f t="shared" si="6"/>
        <v>22</v>
      </c>
      <c r="E60" s="42" t="str">
        <f t="shared" si="2"/>
        <v>ALMERIA</v>
      </c>
      <c r="F60" s="42">
        <f t="shared" si="9"/>
        <v>697</v>
      </c>
      <c r="G60" s="42">
        <f t="shared" si="8"/>
        <v>113</v>
      </c>
    </row>
    <row r="61" spans="1:7" x14ac:dyDescent="0.25">
      <c r="A61" s="42" t="str">
        <f t="shared" si="3"/>
        <v>SEVILLA</v>
      </c>
      <c r="B61" s="41">
        <f t="shared" si="4"/>
        <v>463117</v>
      </c>
      <c r="C61" s="41">
        <f t="shared" si="5"/>
        <v>517679</v>
      </c>
      <c r="D61" s="41">
        <f t="shared" si="6"/>
        <v>12</v>
      </c>
      <c r="E61" s="42" t="str">
        <f t="shared" si="2"/>
        <v>FERROL-SAN CIBRAO</v>
      </c>
      <c r="F61" s="42">
        <f t="shared" si="9"/>
        <v>367</v>
      </c>
      <c r="G61" s="42">
        <f t="shared" si="8"/>
        <v>29808</v>
      </c>
    </row>
    <row r="62" spans="1:7" x14ac:dyDescent="0.25">
      <c r="A62" s="42" t="str">
        <f t="shared" si="3"/>
        <v>TARRAGONA</v>
      </c>
      <c r="B62" s="41">
        <f t="shared" si="4"/>
        <v>221380</v>
      </c>
      <c r="C62" s="41">
        <f t="shared" si="5"/>
        <v>181260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18509314</v>
      </c>
      <c r="C63" s="41">
        <f t="shared" si="5"/>
        <v>16157719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1258387</v>
      </c>
      <c r="C64" s="41">
        <f t="shared" si="5"/>
        <v>1247138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33474</v>
      </c>
      <c r="C8" s="34">
        <v>25815</v>
      </c>
      <c r="D8" s="34">
        <v>172667</v>
      </c>
      <c r="E8" s="34">
        <v>167251</v>
      </c>
      <c r="F8" s="13">
        <f t="shared" ref="F8:F35" si="0">((E8*100)/D8)-100</f>
        <v>-3.1366734813253316</v>
      </c>
      <c r="G8" s="1"/>
      <c r="H8" s="1"/>
      <c r="I8" s="1"/>
    </row>
    <row r="9" spans="1:12" x14ac:dyDescent="0.25">
      <c r="A9" s="8" t="s">
        <v>43</v>
      </c>
      <c r="B9" s="33">
        <v>38135</v>
      </c>
      <c r="C9" s="33">
        <v>27391</v>
      </c>
      <c r="D9" s="33">
        <v>225639</v>
      </c>
      <c r="E9" s="33">
        <v>203350</v>
      </c>
      <c r="F9" s="10">
        <f t="shared" si="0"/>
        <v>-9.8781682244647442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354789</v>
      </c>
      <c r="C11" s="33">
        <v>331883</v>
      </c>
      <c r="D11" s="33">
        <v>2520183</v>
      </c>
      <c r="E11" s="33">
        <v>2530180</v>
      </c>
      <c r="F11" s="10">
        <f t="shared" si="0"/>
        <v>0.39667754286097079</v>
      </c>
      <c r="G11" s="1"/>
      <c r="H11" s="1"/>
      <c r="I11" s="1"/>
    </row>
    <row r="12" spans="1:12" x14ac:dyDescent="0.25">
      <c r="A12" s="11" t="s">
        <v>46</v>
      </c>
      <c r="B12" s="34">
        <v>101184</v>
      </c>
      <c r="C12" s="34">
        <v>106566</v>
      </c>
      <c r="D12" s="34">
        <v>655928</v>
      </c>
      <c r="E12" s="34">
        <v>712188</v>
      </c>
      <c r="F12" s="13">
        <f t="shared" si="0"/>
        <v>8.5771609079045277</v>
      </c>
      <c r="G12" s="1"/>
      <c r="H12" s="1"/>
      <c r="I12" s="1"/>
    </row>
    <row r="13" spans="1:12" x14ac:dyDescent="0.25">
      <c r="A13" s="8" t="s">
        <v>47</v>
      </c>
      <c r="B13" s="33">
        <v>945451</v>
      </c>
      <c r="C13" s="33">
        <v>795819</v>
      </c>
      <c r="D13" s="33">
        <v>5087488</v>
      </c>
      <c r="E13" s="33">
        <v>4683993</v>
      </c>
      <c r="F13" s="10">
        <f t="shared" si="0"/>
        <v>-7.9311243584260041</v>
      </c>
      <c r="G13" s="1"/>
      <c r="H13" s="1"/>
      <c r="I13" s="1"/>
    </row>
    <row r="14" spans="1:12" x14ac:dyDescent="0.25">
      <c r="A14" s="11" t="s">
        <v>48</v>
      </c>
      <c r="B14" s="34">
        <v>970902</v>
      </c>
      <c r="C14" s="34">
        <v>900793</v>
      </c>
      <c r="D14" s="34">
        <v>5142861</v>
      </c>
      <c r="E14" s="34">
        <v>5409300</v>
      </c>
      <c r="F14" s="13">
        <f t="shared" si="0"/>
        <v>5.180754447767498</v>
      </c>
      <c r="G14" s="1"/>
      <c r="H14" s="1"/>
      <c r="I14" s="1"/>
    </row>
    <row r="15" spans="1:12" x14ac:dyDescent="0.25">
      <c r="A15" s="8" t="s">
        <v>49</v>
      </c>
      <c r="B15" s="33">
        <v>42303</v>
      </c>
      <c r="C15" s="33">
        <v>56796</v>
      </c>
      <c r="D15" s="33">
        <v>273908</v>
      </c>
      <c r="E15" s="33">
        <v>295447</v>
      </c>
      <c r="F15" s="10">
        <f t="shared" si="0"/>
        <v>7.8635892343414611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14293</v>
      </c>
      <c r="C17" s="33">
        <v>20959</v>
      </c>
      <c r="D17" s="33">
        <v>94118</v>
      </c>
      <c r="E17" s="33">
        <v>80526</v>
      </c>
      <c r="F17" s="10">
        <f t="shared" si="0"/>
        <v>-14.441445844578084</v>
      </c>
      <c r="G17" s="1"/>
      <c r="H17" s="1"/>
      <c r="I17" s="1"/>
    </row>
    <row r="18" spans="1:9" x14ac:dyDescent="0.25">
      <c r="A18" s="11" t="s">
        <v>52</v>
      </c>
      <c r="B18" s="34">
        <v>77876</v>
      </c>
      <c r="C18" s="34">
        <v>138254</v>
      </c>
      <c r="D18" s="34">
        <v>465938</v>
      </c>
      <c r="E18" s="34">
        <v>529637</v>
      </c>
      <c r="F18" s="13">
        <f t="shared" si="0"/>
        <v>13.671132210723314</v>
      </c>
      <c r="G18" s="1"/>
      <c r="H18" s="1"/>
      <c r="I18" s="1"/>
    </row>
    <row r="19" spans="1:9" x14ac:dyDescent="0.25">
      <c r="A19" s="8" t="s">
        <v>53</v>
      </c>
      <c r="B19" s="33">
        <v>9131</v>
      </c>
      <c r="C19" s="33">
        <v>13604</v>
      </c>
      <c r="D19" s="33">
        <v>102685</v>
      </c>
      <c r="E19" s="33">
        <v>114834</v>
      </c>
      <c r="F19" s="10">
        <f t="shared" si="0"/>
        <v>11.83132882115207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218125</v>
      </c>
      <c r="C22" s="34">
        <v>213140</v>
      </c>
      <c r="D22" s="34">
        <v>1333250</v>
      </c>
      <c r="E22" s="34">
        <v>1320088</v>
      </c>
      <c r="F22" s="13">
        <f t="shared" si="0"/>
        <v>-0.98721170073129372</v>
      </c>
      <c r="G22" s="1"/>
      <c r="H22" s="1"/>
      <c r="I22" s="1"/>
    </row>
    <row r="23" spans="1:9" x14ac:dyDescent="0.25">
      <c r="A23" s="8" t="s">
        <v>57</v>
      </c>
      <c r="B23" s="33">
        <v>40062</v>
      </c>
      <c r="C23" s="33">
        <v>35304</v>
      </c>
      <c r="D23" s="33">
        <v>240600</v>
      </c>
      <c r="E23" s="33">
        <v>219407</v>
      </c>
      <c r="F23" s="10">
        <f t="shared" si="0"/>
        <v>-8.808395677472987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46819</v>
      </c>
      <c r="C25" s="33">
        <v>38679</v>
      </c>
      <c r="D25" s="33">
        <v>271391</v>
      </c>
      <c r="E25" s="33">
        <v>247467</v>
      </c>
      <c r="F25" s="10">
        <f t="shared" si="0"/>
        <v>-8.8153254897914763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343</v>
      </c>
      <c r="D26" s="34">
        <v>0</v>
      </c>
      <c r="E26" s="34">
        <v>505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69511</v>
      </c>
      <c r="C27" s="33">
        <v>56753</v>
      </c>
      <c r="D27" s="33">
        <v>343925</v>
      </c>
      <c r="E27" s="33">
        <v>349167</v>
      </c>
      <c r="F27" s="10">
        <f t="shared" si="0"/>
        <v>1.5241695137021196</v>
      </c>
      <c r="G27" s="1"/>
      <c r="H27" s="1"/>
      <c r="I27" s="1"/>
    </row>
    <row r="28" spans="1:9" x14ac:dyDescent="0.25">
      <c r="A28" s="11" t="s">
        <v>62</v>
      </c>
      <c r="B28" s="34">
        <v>314132</v>
      </c>
      <c r="C28" s="34">
        <v>298025</v>
      </c>
      <c r="D28" s="34">
        <v>1936083</v>
      </c>
      <c r="E28" s="34">
        <v>1821369</v>
      </c>
      <c r="F28" s="13">
        <f t="shared" si="0"/>
        <v>-5.9250558989464821</v>
      </c>
      <c r="G28" s="1"/>
      <c r="H28" s="1"/>
      <c r="I28" s="1"/>
    </row>
    <row r="29" spans="1:9" x14ac:dyDescent="0.25">
      <c r="A29" s="8" t="s">
        <v>63</v>
      </c>
      <c r="B29" s="33">
        <v>85853</v>
      </c>
      <c r="C29" s="33">
        <v>95383</v>
      </c>
      <c r="D29" s="33">
        <v>479962</v>
      </c>
      <c r="E29" s="33">
        <v>559646</v>
      </c>
      <c r="F29" s="10">
        <f t="shared" si="0"/>
        <v>16.602147670023882</v>
      </c>
      <c r="G29" s="1"/>
      <c r="H29" s="1"/>
      <c r="I29" s="1"/>
    </row>
    <row r="30" spans="1:9" x14ac:dyDescent="0.25">
      <c r="A30" s="11" t="s">
        <v>64</v>
      </c>
      <c r="B30" s="34">
        <v>18400</v>
      </c>
      <c r="C30" s="34">
        <v>20813</v>
      </c>
      <c r="D30" s="34">
        <v>121769</v>
      </c>
      <c r="E30" s="34">
        <v>132833</v>
      </c>
      <c r="F30" s="13">
        <f t="shared" si="0"/>
        <v>9.086056385451144</v>
      </c>
      <c r="G30" s="1"/>
      <c r="H30" s="1"/>
      <c r="I30" s="1"/>
    </row>
    <row r="31" spans="1:9" x14ac:dyDescent="0.25">
      <c r="A31" s="8" t="s">
        <v>65</v>
      </c>
      <c r="B31" s="33">
        <v>46791</v>
      </c>
      <c r="C31" s="33">
        <v>39303</v>
      </c>
      <c r="D31" s="33">
        <v>324712</v>
      </c>
      <c r="E31" s="33">
        <v>236322</v>
      </c>
      <c r="F31" s="10">
        <f t="shared" si="0"/>
        <v>-27.221045110744285</v>
      </c>
      <c r="G31" s="1"/>
      <c r="H31" s="1"/>
      <c r="I31" s="1"/>
    </row>
    <row r="32" spans="1:9" x14ac:dyDescent="0.25">
      <c r="A32" s="11" t="s">
        <v>66</v>
      </c>
      <c r="B32" s="34">
        <v>457256</v>
      </c>
      <c r="C32" s="34">
        <v>527077</v>
      </c>
      <c r="D32" s="34">
        <v>2428462</v>
      </c>
      <c r="E32" s="34">
        <v>2556811</v>
      </c>
      <c r="F32" s="13">
        <f t="shared" si="0"/>
        <v>5.2851969682869253</v>
      </c>
      <c r="G32" s="1"/>
      <c r="H32" s="1"/>
      <c r="I32" s="1"/>
    </row>
    <row r="33" spans="1:9" x14ac:dyDescent="0.25">
      <c r="A33" s="8" t="s">
        <v>67</v>
      </c>
      <c r="B33" s="33">
        <v>124477</v>
      </c>
      <c r="C33" s="33">
        <v>139302</v>
      </c>
      <c r="D33" s="33">
        <v>704919</v>
      </c>
      <c r="E33" s="33">
        <v>773836</v>
      </c>
      <c r="F33" s="10">
        <f t="shared" si="0"/>
        <v>9.7765842600355484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4008964</v>
      </c>
      <c r="C35" s="15">
        <f t="shared" ref="C35:E35" si="1">SUM(C7:C34)</f>
        <v>3882002</v>
      </c>
      <c r="D35" s="15">
        <f t="shared" si="1"/>
        <v>22926620</v>
      </c>
      <c r="E35" s="15">
        <f t="shared" si="1"/>
        <v>22944157</v>
      </c>
      <c r="F35" s="16">
        <f t="shared" si="0"/>
        <v>7.6491868404502839E-2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5409300</v>
      </c>
      <c r="G38" s="42">
        <f>LOOKUP(E38,$A$38:$A$65,$C$38:$C$65)</f>
        <v>5142861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167251</v>
      </c>
      <c r="C39" s="41">
        <f t="shared" ref="C39:C65" si="5">D8</f>
        <v>172667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4683993</v>
      </c>
      <c r="G39" s="42">
        <f t="shared" ref="G39:G65" si="8">LOOKUP(E39,$A$38:$A$65,$C$38:$C$65)</f>
        <v>5087488</v>
      </c>
    </row>
    <row r="40" spans="1:9" x14ac:dyDescent="0.25">
      <c r="A40" s="42" t="str">
        <f t="shared" si="3"/>
        <v>ALMERIA</v>
      </c>
      <c r="B40" s="41">
        <f t="shared" si="4"/>
        <v>203350</v>
      </c>
      <c r="C40" s="41">
        <f t="shared" si="5"/>
        <v>225639</v>
      </c>
      <c r="D40" s="41">
        <f t="shared" si="6"/>
        <v>16</v>
      </c>
      <c r="E40" s="42" t="str">
        <f t="shared" si="2"/>
        <v>VALENCIA</v>
      </c>
      <c r="F40" s="42">
        <f t="shared" si="7"/>
        <v>2556811</v>
      </c>
      <c r="G40" s="42">
        <f t="shared" si="8"/>
        <v>2428462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2530180</v>
      </c>
      <c r="G41" s="42">
        <f t="shared" si="8"/>
        <v>2520183</v>
      </c>
    </row>
    <row r="42" spans="1:9" x14ac:dyDescent="0.25">
      <c r="A42" s="42" t="str">
        <f t="shared" si="3"/>
        <v>BAHIA DE ALGECIRAS</v>
      </c>
      <c r="B42" s="41">
        <f t="shared" si="4"/>
        <v>2530180</v>
      </c>
      <c r="C42" s="41">
        <f t="shared" si="5"/>
        <v>2520183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1821369</v>
      </c>
      <c r="G42" s="42">
        <f t="shared" si="8"/>
        <v>1936083</v>
      </c>
    </row>
    <row r="43" spans="1:9" x14ac:dyDescent="0.25">
      <c r="A43" s="42" t="str">
        <f t="shared" si="3"/>
        <v>BAHIA DE CADIZ</v>
      </c>
      <c r="B43" s="41">
        <f t="shared" si="4"/>
        <v>712188</v>
      </c>
      <c r="C43" s="41">
        <f t="shared" si="5"/>
        <v>655928</v>
      </c>
      <c r="D43" s="41">
        <f t="shared" si="6"/>
        <v>8</v>
      </c>
      <c r="E43" s="42" t="str">
        <f t="shared" si="2"/>
        <v>LAS PALMAS</v>
      </c>
      <c r="F43" s="42">
        <f t="shared" si="7"/>
        <v>1320088</v>
      </c>
      <c r="G43" s="42">
        <f t="shared" si="8"/>
        <v>1333250</v>
      </c>
    </row>
    <row r="44" spans="1:9" x14ac:dyDescent="0.25">
      <c r="A44" s="42" t="str">
        <f t="shared" si="3"/>
        <v>BALEARES</v>
      </c>
      <c r="B44" s="41">
        <f t="shared" si="4"/>
        <v>4683993</v>
      </c>
      <c r="C44" s="41">
        <f t="shared" si="5"/>
        <v>5087488</v>
      </c>
      <c r="D44" s="41">
        <f t="shared" si="6"/>
        <v>2</v>
      </c>
      <c r="E44" s="42" t="str">
        <f t="shared" si="2"/>
        <v>VIGO</v>
      </c>
      <c r="F44" s="42">
        <f t="shared" si="7"/>
        <v>773836</v>
      </c>
      <c r="G44" s="42">
        <f t="shared" si="8"/>
        <v>704919</v>
      </c>
    </row>
    <row r="45" spans="1:9" x14ac:dyDescent="0.25">
      <c r="A45" s="42" t="str">
        <f t="shared" si="3"/>
        <v>BARCELONA</v>
      </c>
      <c r="B45" s="41">
        <f t="shared" si="4"/>
        <v>5409300</v>
      </c>
      <c r="C45" s="41">
        <f t="shared" si="5"/>
        <v>5142861</v>
      </c>
      <c r="D45" s="41">
        <f t="shared" si="6"/>
        <v>1</v>
      </c>
      <c r="E45" s="42" t="str">
        <f t="shared" si="2"/>
        <v>BAHIA DE CADIZ</v>
      </c>
      <c r="F45" s="42">
        <f t="shared" si="7"/>
        <v>712188</v>
      </c>
      <c r="G45" s="42">
        <f t="shared" si="8"/>
        <v>655928</v>
      </c>
    </row>
    <row r="46" spans="1:9" x14ac:dyDescent="0.25">
      <c r="A46" s="42" t="str">
        <f t="shared" si="3"/>
        <v>BILBAO</v>
      </c>
      <c r="B46" s="41">
        <f t="shared" si="4"/>
        <v>295447</v>
      </c>
      <c r="C46" s="41">
        <f t="shared" si="5"/>
        <v>273908</v>
      </c>
      <c r="D46" s="41">
        <f t="shared" si="6"/>
        <v>12</v>
      </c>
      <c r="E46" s="42" t="str">
        <f t="shared" si="2"/>
        <v>SANTANDER</v>
      </c>
      <c r="F46" s="42">
        <f t="shared" si="7"/>
        <v>559646</v>
      </c>
      <c r="G46" s="42">
        <f t="shared" si="8"/>
        <v>479962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CEUTA</v>
      </c>
      <c r="F47" s="42">
        <f t="shared" si="7"/>
        <v>529637</v>
      </c>
      <c r="G47" s="42">
        <f t="shared" si="8"/>
        <v>465938</v>
      </c>
    </row>
    <row r="48" spans="1:9" x14ac:dyDescent="0.25">
      <c r="A48" s="42" t="str">
        <f t="shared" si="3"/>
        <v>CASTELLON</v>
      </c>
      <c r="B48" s="41">
        <f t="shared" si="4"/>
        <v>80526</v>
      </c>
      <c r="C48" s="41">
        <f t="shared" si="5"/>
        <v>94118</v>
      </c>
      <c r="D48" s="41">
        <f t="shared" si="6"/>
        <v>20</v>
      </c>
      <c r="E48" s="42" t="str">
        <f t="shared" si="2"/>
        <v>PASAIA</v>
      </c>
      <c r="F48" s="42">
        <f t="shared" si="7"/>
        <v>349167</v>
      </c>
      <c r="G48" s="42">
        <f t="shared" si="8"/>
        <v>343925</v>
      </c>
    </row>
    <row r="49" spans="1:7" x14ac:dyDescent="0.25">
      <c r="A49" s="42" t="str">
        <f t="shared" si="3"/>
        <v>CEUTA</v>
      </c>
      <c r="B49" s="41">
        <f t="shared" si="4"/>
        <v>529637</v>
      </c>
      <c r="C49" s="41">
        <f t="shared" si="5"/>
        <v>465938</v>
      </c>
      <c r="D49" s="41">
        <f t="shared" si="6"/>
        <v>10</v>
      </c>
      <c r="E49" s="42" t="str">
        <f t="shared" si="2"/>
        <v>BILBAO</v>
      </c>
      <c r="F49" s="42">
        <f t="shared" si="7"/>
        <v>295447</v>
      </c>
      <c r="G49" s="42">
        <f t="shared" si="8"/>
        <v>273908</v>
      </c>
    </row>
    <row r="50" spans="1:7" x14ac:dyDescent="0.25">
      <c r="A50" s="42" t="str">
        <f t="shared" si="3"/>
        <v>FERROL-SAN CIBRAO</v>
      </c>
      <c r="B50" s="41">
        <f t="shared" si="4"/>
        <v>114834</v>
      </c>
      <c r="C50" s="41">
        <f t="shared" si="5"/>
        <v>102685</v>
      </c>
      <c r="D50" s="41">
        <f t="shared" si="6"/>
        <v>19</v>
      </c>
      <c r="E50" s="42" t="str">
        <f t="shared" si="2"/>
        <v>MELILLA</v>
      </c>
      <c r="F50" s="42">
        <f t="shared" si="7"/>
        <v>247467</v>
      </c>
      <c r="G50" s="42">
        <f t="shared" si="8"/>
        <v>271391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TARRAGONA</v>
      </c>
      <c r="F51" s="42">
        <f t="shared" si="7"/>
        <v>236322</v>
      </c>
      <c r="G51" s="42">
        <f t="shared" si="8"/>
        <v>324712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219407</v>
      </c>
      <c r="G52" s="42">
        <f t="shared" si="8"/>
        <v>240600</v>
      </c>
    </row>
    <row r="53" spans="1:7" x14ac:dyDescent="0.25">
      <c r="A53" s="42" t="str">
        <f t="shared" si="3"/>
        <v>LAS PALMAS</v>
      </c>
      <c r="B53" s="41">
        <f t="shared" si="4"/>
        <v>1320088</v>
      </c>
      <c r="C53" s="41">
        <f t="shared" si="5"/>
        <v>1333250</v>
      </c>
      <c r="D53" s="41">
        <f t="shared" si="6"/>
        <v>6</v>
      </c>
      <c r="E53" s="42" t="str">
        <f t="shared" si="2"/>
        <v>ALMERIA</v>
      </c>
      <c r="F53" s="42">
        <f t="shared" si="7"/>
        <v>203350</v>
      </c>
      <c r="G53" s="42">
        <f t="shared" si="8"/>
        <v>225639</v>
      </c>
    </row>
    <row r="54" spans="1:7" x14ac:dyDescent="0.25">
      <c r="A54" s="42" t="str">
        <f t="shared" si="3"/>
        <v>MALAGA</v>
      </c>
      <c r="B54" s="41">
        <f t="shared" si="4"/>
        <v>219407</v>
      </c>
      <c r="C54" s="41">
        <f t="shared" si="5"/>
        <v>240600</v>
      </c>
      <c r="D54" s="41">
        <f t="shared" si="6"/>
        <v>15</v>
      </c>
      <c r="E54" s="42" t="str">
        <f t="shared" si="2"/>
        <v>ALICANTE</v>
      </c>
      <c r="F54" s="42">
        <f t="shared" si="7"/>
        <v>167251</v>
      </c>
      <c r="G54" s="42">
        <f t="shared" si="8"/>
        <v>172667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132833</v>
      </c>
      <c r="G55" s="42">
        <f t="shared" si="8"/>
        <v>121769</v>
      </c>
    </row>
    <row r="56" spans="1:7" x14ac:dyDescent="0.25">
      <c r="A56" s="42" t="str">
        <f t="shared" si="3"/>
        <v>MELILLA</v>
      </c>
      <c r="B56" s="41">
        <f t="shared" si="4"/>
        <v>247467</v>
      </c>
      <c r="C56" s="41">
        <f t="shared" si="5"/>
        <v>271391</v>
      </c>
      <c r="D56" s="41">
        <f t="shared" si="6"/>
        <v>13</v>
      </c>
      <c r="E56" s="42" t="str">
        <f t="shared" si="2"/>
        <v>FERROL-SAN CIBRAO</v>
      </c>
      <c r="F56" s="42">
        <f t="shared" si="9"/>
        <v>114834</v>
      </c>
      <c r="G56" s="42">
        <f t="shared" si="8"/>
        <v>102685</v>
      </c>
    </row>
    <row r="57" spans="1:7" x14ac:dyDescent="0.25">
      <c r="A57" s="42" t="str">
        <f t="shared" si="3"/>
        <v>MOTRIL</v>
      </c>
      <c r="B57" s="41">
        <f t="shared" si="4"/>
        <v>505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9"/>
        <v>80526</v>
      </c>
      <c r="G57" s="42">
        <f t="shared" si="8"/>
        <v>94118</v>
      </c>
    </row>
    <row r="58" spans="1:7" x14ac:dyDescent="0.25">
      <c r="A58" s="42" t="str">
        <f t="shared" si="3"/>
        <v>PASAIA</v>
      </c>
      <c r="B58" s="41">
        <f t="shared" si="4"/>
        <v>349167</v>
      </c>
      <c r="C58" s="41">
        <f t="shared" si="5"/>
        <v>343925</v>
      </c>
      <c r="D58" s="41">
        <f t="shared" si="6"/>
        <v>11</v>
      </c>
      <c r="E58" s="42" t="str">
        <f t="shared" si="2"/>
        <v>MOTRIL</v>
      </c>
      <c r="F58" s="42">
        <f t="shared" si="9"/>
        <v>505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1821369</v>
      </c>
      <c r="C59" s="41">
        <f t="shared" si="5"/>
        <v>1936083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559646</v>
      </c>
      <c r="C60" s="41">
        <f t="shared" si="5"/>
        <v>479962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132833</v>
      </c>
      <c r="C61" s="41">
        <f t="shared" si="5"/>
        <v>121769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236322</v>
      </c>
      <c r="C62" s="41">
        <f t="shared" si="5"/>
        <v>324712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2556811</v>
      </c>
      <c r="C63" s="41">
        <f t="shared" si="5"/>
        <v>2428462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773836</v>
      </c>
      <c r="C64" s="41">
        <f t="shared" si="5"/>
        <v>704919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5">
        <v>959</v>
      </c>
      <c r="C7" s="35">
        <v>703</v>
      </c>
      <c r="D7" s="35">
        <v>3260</v>
      </c>
      <c r="E7" s="35">
        <v>3999</v>
      </c>
      <c r="F7" s="10">
        <f>((E7*100)/D7)-100</f>
        <v>22.668711656441715</v>
      </c>
      <c r="G7" s="1"/>
      <c r="H7" s="1"/>
      <c r="I7" s="1"/>
    </row>
    <row r="8" spans="1:12" x14ac:dyDescent="0.25">
      <c r="A8" s="11" t="s">
        <v>42</v>
      </c>
      <c r="B8" s="36">
        <v>15339</v>
      </c>
      <c r="C8" s="36">
        <v>12723</v>
      </c>
      <c r="D8" s="36">
        <v>91455</v>
      </c>
      <c r="E8" s="36">
        <v>80691</v>
      </c>
      <c r="F8" s="13">
        <f t="shared" ref="F8:F35" si="0">((E8*100)/D8)-100</f>
        <v>-11.769722814498934</v>
      </c>
      <c r="G8" s="1"/>
      <c r="H8" s="1"/>
      <c r="I8" s="1"/>
    </row>
    <row r="9" spans="1:12" x14ac:dyDescent="0.25">
      <c r="A9" s="8" t="s">
        <v>43</v>
      </c>
      <c r="B9" s="35">
        <v>7</v>
      </c>
      <c r="C9" s="35">
        <v>71</v>
      </c>
      <c r="D9" s="35">
        <v>47</v>
      </c>
      <c r="E9" s="35">
        <v>93</v>
      </c>
      <c r="F9" s="10">
        <f t="shared" si="0"/>
        <v>97.872340425531917</v>
      </c>
      <c r="G9" s="1"/>
      <c r="H9" s="1"/>
      <c r="I9" s="1"/>
    </row>
    <row r="10" spans="1:12" x14ac:dyDescent="0.25">
      <c r="A10" s="11" t="s">
        <v>44</v>
      </c>
      <c r="B10" s="36">
        <v>720</v>
      </c>
      <c r="C10" s="36">
        <v>561</v>
      </c>
      <c r="D10" s="36">
        <v>4085</v>
      </c>
      <c r="E10" s="36">
        <v>3989</v>
      </c>
      <c r="F10" s="17">
        <f t="shared" si="0"/>
        <v>-2.3500611995104066</v>
      </c>
      <c r="G10" s="1"/>
      <c r="H10" s="1"/>
      <c r="I10" s="1"/>
    </row>
    <row r="11" spans="1:12" x14ac:dyDescent="0.25">
      <c r="A11" s="8" t="s">
        <v>45</v>
      </c>
      <c r="B11" s="35">
        <v>260221</v>
      </c>
      <c r="C11" s="35">
        <v>259745</v>
      </c>
      <c r="D11" s="35">
        <v>1684004</v>
      </c>
      <c r="E11" s="35">
        <v>1654490</v>
      </c>
      <c r="F11" s="10">
        <f t="shared" si="0"/>
        <v>-1.7526086636373748</v>
      </c>
      <c r="G11" s="1"/>
      <c r="H11" s="1"/>
      <c r="I11" s="1"/>
    </row>
    <row r="12" spans="1:12" x14ac:dyDescent="0.25">
      <c r="A12" s="11" t="s">
        <v>46</v>
      </c>
      <c r="B12" s="36">
        <v>14633.5</v>
      </c>
      <c r="C12" s="36">
        <v>9562.5</v>
      </c>
      <c r="D12" s="36">
        <v>65904</v>
      </c>
      <c r="E12" s="36">
        <v>67690.5</v>
      </c>
      <c r="F12" s="13">
        <f t="shared" si="0"/>
        <v>2.7107611070648261</v>
      </c>
      <c r="G12" s="1"/>
      <c r="H12" s="1"/>
      <c r="I12" s="1"/>
    </row>
    <row r="13" spans="1:12" x14ac:dyDescent="0.25">
      <c r="A13" s="8" t="s">
        <v>47</v>
      </c>
      <c r="B13" s="35">
        <v>19565</v>
      </c>
      <c r="C13" s="35">
        <v>16151</v>
      </c>
      <c r="D13" s="35">
        <v>102635</v>
      </c>
      <c r="E13" s="35">
        <v>91544</v>
      </c>
      <c r="F13" s="10">
        <f t="shared" si="0"/>
        <v>-10.806255176109516</v>
      </c>
      <c r="G13" s="1"/>
      <c r="H13" s="1"/>
      <c r="I13" s="1"/>
    </row>
    <row r="14" spans="1:12" x14ac:dyDescent="0.25">
      <c r="A14" s="11" t="s">
        <v>48</v>
      </c>
      <c r="B14" s="36">
        <v>223268</v>
      </c>
      <c r="C14" s="36">
        <v>233386.5</v>
      </c>
      <c r="D14" s="36">
        <v>1283045.5</v>
      </c>
      <c r="E14" s="36">
        <v>1327760.5</v>
      </c>
      <c r="F14" s="13">
        <f t="shared" si="0"/>
        <v>3.4850673651090318</v>
      </c>
      <c r="G14" s="1"/>
      <c r="H14" s="1"/>
      <c r="I14" s="1"/>
    </row>
    <row r="15" spans="1:12" x14ac:dyDescent="0.25">
      <c r="A15" s="8" t="s">
        <v>49</v>
      </c>
      <c r="B15" s="35">
        <v>42533</v>
      </c>
      <c r="C15" s="35">
        <v>46601</v>
      </c>
      <c r="D15" s="35">
        <v>264377</v>
      </c>
      <c r="E15" s="35">
        <v>276754.5</v>
      </c>
      <c r="F15" s="10">
        <f t="shared" si="0"/>
        <v>4.6817612727279538</v>
      </c>
      <c r="G15" s="1"/>
      <c r="H15" s="1"/>
      <c r="I15" s="1"/>
    </row>
    <row r="16" spans="1:12" x14ac:dyDescent="0.25">
      <c r="A16" s="11" t="s">
        <v>50</v>
      </c>
      <c r="B16" s="36">
        <v>3642</v>
      </c>
      <c r="C16" s="36">
        <v>3289</v>
      </c>
      <c r="D16" s="36">
        <v>19222</v>
      </c>
      <c r="E16" s="36">
        <v>24337</v>
      </c>
      <c r="F16" s="13">
        <f t="shared" si="0"/>
        <v>26.610134221204873</v>
      </c>
      <c r="G16" s="1"/>
      <c r="H16" s="1"/>
      <c r="I16" s="1"/>
    </row>
    <row r="17" spans="1:9" x14ac:dyDescent="0.25">
      <c r="A17" s="8" t="s">
        <v>51</v>
      </c>
      <c r="B17" s="35">
        <v>9503</v>
      </c>
      <c r="C17" s="35">
        <v>7673</v>
      </c>
      <c r="D17" s="35">
        <v>48291</v>
      </c>
      <c r="E17" s="35">
        <v>46956</v>
      </c>
      <c r="F17" s="10">
        <f t="shared" si="0"/>
        <v>-2.7644902776914932</v>
      </c>
      <c r="G17" s="1"/>
      <c r="H17" s="1"/>
      <c r="I17" s="1"/>
    </row>
    <row r="18" spans="1:9" x14ac:dyDescent="0.25">
      <c r="A18" s="11" t="s">
        <v>52</v>
      </c>
      <c r="B18" s="36">
        <v>1292</v>
      </c>
      <c r="C18" s="36">
        <v>1047</v>
      </c>
      <c r="D18" s="36">
        <v>6622</v>
      </c>
      <c r="E18" s="36">
        <v>7356</v>
      </c>
      <c r="F18" s="13">
        <f t="shared" si="0"/>
        <v>11.08426457263667</v>
      </c>
      <c r="G18" s="1"/>
      <c r="H18" s="1"/>
      <c r="I18" s="1"/>
    </row>
    <row r="19" spans="1:9" x14ac:dyDescent="0.25">
      <c r="A19" s="8" t="s">
        <v>53</v>
      </c>
      <c r="B19" s="35">
        <v>678</v>
      </c>
      <c r="C19" s="35">
        <v>12</v>
      </c>
      <c r="D19" s="35">
        <v>4973</v>
      </c>
      <c r="E19" s="35">
        <v>353</v>
      </c>
      <c r="F19" s="10">
        <f t="shared" si="0"/>
        <v>-92.901669012668407</v>
      </c>
      <c r="G19" s="1"/>
      <c r="H19" s="1"/>
      <c r="I19" s="1"/>
    </row>
    <row r="20" spans="1:9" x14ac:dyDescent="0.25">
      <c r="A20" s="11" t="s">
        <v>54</v>
      </c>
      <c r="B20" s="36">
        <v>920</v>
      </c>
      <c r="C20" s="36">
        <v>1681</v>
      </c>
      <c r="D20" s="36">
        <v>5253</v>
      </c>
      <c r="E20" s="36">
        <v>12288</v>
      </c>
      <c r="F20" s="13">
        <f t="shared" si="0"/>
        <v>133.92347230154198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/>
      <c r="G21" s="1"/>
      <c r="H21" s="1"/>
      <c r="I21" s="1"/>
    </row>
    <row r="22" spans="1:9" x14ac:dyDescent="0.25">
      <c r="A22" s="11" t="s">
        <v>56</v>
      </c>
      <c r="B22" s="36">
        <v>114380</v>
      </c>
      <c r="C22" s="36">
        <v>109962</v>
      </c>
      <c r="D22" s="36">
        <v>632211</v>
      </c>
      <c r="E22" s="36">
        <v>635271</v>
      </c>
      <c r="F22" s="13">
        <f t="shared" si="0"/>
        <v>0.48401562136692178</v>
      </c>
      <c r="G22" s="1"/>
      <c r="H22" s="1"/>
      <c r="I22" s="1"/>
    </row>
    <row r="23" spans="1:9" x14ac:dyDescent="0.25">
      <c r="A23" s="8" t="s">
        <v>57</v>
      </c>
      <c r="B23" s="35">
        <v>54357</v>
      </c>
      <c r="C23" s="35">
        <v>23664</v>
      </c>
      <c r="D23" s="35">
        <v>275372</v>
      </c>
      <c r="E23" s="35">
        <v>182123</v>
      </c>
      <c r="F23" s="10">
        <f t="shared" si="0"/>
        <v>-33.862919977339743</v>
      </c>
      <c r="G23" s="1"/>
      <c r="H23" s="1"/>
      <c r="I23" s="1"/>
    </row>
    <row r="24" spans="1:9" x14ac:dyDescent="0.25">
      <c r="A24" s="11" t="s">
        <v>58</v>
      </c>
      <c r="B24" s="36">
        <v>5232</v>
      </c>
      <c r="C24" s="36">
        <v>2321</v>
      </c>
      <c r="D24" s="36">
        <v>23563</v>
      </c>
      <c r="E24" s="36">
        <v>19360</v>
      </c>
      <c r="F24" s="13">
        <f t="shared" si="0"/>
        <v>-17.837287272418621</v>
      </c>
      <c r="G24" s="1"/>
      <c r="H24" s="1"/>
      <c r="I24" s="1"/>
    </row>
    <row r="25" spans="1:9" x14ac:dyDescent="0.25">
      <c r="A25" s="8" t="s">
        <v>59</v>
      </c>
      <c r="B25" s="35">
        <v>1697</v>
      </c>
      <c r="C25" s="35">
        <v>1925</v>
      </c>
      <c r="D25" s="35">
        <v>10092</v>
      </c>
      <c r="E25" s="35">
        <v>10736</v>
      </c>
      <c r="F25" s="10">
        <f t="shared" si="0"/>
        <v>6.3812921125644095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2.5</v>
      </c>
      <c r="F27" s="18"/>
      <c r="G27" s="1"/>
      <c r="H27" s="1"/>
      <c r="I27" s="1"/>
    </row>
    <row r="28" spans="1:9" x14ac:dyDescent="0.25">
      <c r="A28" s="11" t="s">
        <v>62</v>
      </c>
      <c r="B28" s="36">
        <v>38959</v>
      </c>
      <c r="C28" s="36">
        <v>32093</v>
      </c>
      <c r="D28" s="36">
        <v>248279</v>
      </c>
      <c r="E28" s="36">
        <v>208294</v>
      </c>
      <c r="F28" s="13">
        <f t="shared" si="0"/>
        <v>-16.1048658968338</v>
      </c>
      <c r="G28" s="1"/>
      <c r="H28" s="1"/>
      <c r="I28" s="1"/>
    </row>
    <row r="29" spans="1:9" x14ac:dyDescent="0.25">
      <c r="A29" s="8" t="s">
        <v>63</v>
      </c>
      <c r="B29" s="35">
        <v>8</v>
      </c>
      <c r="C29" s="35">
        <v>12</v>
      </c>
      <c r="D29" s="35">
        <v>132</v>
      </c>
      <c r="E29" s="35">
        <v>124</v>
      </c>
      <c r="F29" s="10">
        <f t="shared" si="0"/>
        <v>-6.0606060606060623</v>
      </c>
      <c r="G29" s="1"/>
      <c r="H29" s="1"/>
      <c r="I29" s="1"/>
    </row>
    <row r="30" spans="1:9" x14ac:dyDescent="0.25">
      <c r="A30" s="11" t="s">
        <v>64</v>
      </c>
      <c r="B30" s="36">
        <v>11454</v>
      </c>
      <c r="C30" s="36">
        <v>9656</v>
      </c>
      <c r="D30" s="36">
        <v>67489</v>
      </c>
      <c r="E30" s="36">
        <v>60853</v>
      </c>
      <c r="F30" s="13">
        <f t="shared" si="0"/>
        <v>-9.8327134792336466</v>
      </c>
      <c r="G30" s="1"/>
      <c r="H30" s="1"/>
      <c r="I30" s="1"/>
    </row>
    <row r="31" spans="1:9" x14ac:dyDescent="0.25">
      <c r="A31" s="8" t="s">
        <v>65</v>
      </c>
      <c r="B31" s="35">
        <v>3187</v>
      </c>
      <c r="C31" s="35">
        <v>2922</v>
      </c>
      <c r="D31" s="35">
        <v>22559</v>
      </c>
      <c r="E31" s="35">
        <v>24265</v>
      </c>
      <c r="F31" s="10">
        <f t="shared" si="0"/>
        <v>7.5623919499977887</v>
      </c>
      <c r="G31" s="1"/>
      <c r="H31" s="1"/>
      <c r="I31" s="1"/>
    </row>
    <row r="32" spans="1:9" x14ac:dyDescent="0.25">
      <c r="A32" s="11" t="s">
        <v>66</v>
      </c>
      <c r="B32" s="36">
        <v>255072</v>
      </c>
      <c r="C32" s="36">
        <v>298314</v>
      </c>
      <c r="D32" s="36">
        <v>1495862</v>
      </c>
      <c r="E32" s="36">
        <v>1641263</v>
      </c>
      <c r="F32" s="13">
        <f t="shared" si="0"/>
        <v>9.7202148326516777</v>
      </c>
      <c r="G32" s="1"/>
      <c r="H32" s="1"/>
      <c r="I32" s="1"/>
    </row>
    <row r="33" spans="1:9" x14ac:dyDescent="0.25">
      <c r="A33" s="8" t="s">
        <v>67</v>
      </c>
      <c r="B33" s="35">
        <v>23526</v>
      </c>
      <c r="C33" s="35">
        <v>24287</v>
      </c>
      <c r="D33" s="35">
        <v>118713</v>
      </c>
      <c r="E33" s="35">
        <v>135775</v>
      </c>
      <c r="F33" s="10">
        <f t="shared" si="0"/>
        <v>14.372478161616669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1154</v>
      </c>
      <c r="D34" s="36">
        <v>0</v>
      </c>
      <c r="E34" s="36">
        <v>1154</v>
      </c>
      <c r="F34" s="13"/>
      <c r="G34" s="1"/>
      <c r="H34" s="1"/>
      <c r="I34" s="1"/>
    </row>
    <row r="35" spans="1:9" x14ac:dyDescent="0.25">
      <c r="A35" s="14" t="s">
        <v>69</v>
      </c>
      <c r="B35" s="15">
        <f>SUM(B7:B34)</f>
        <v>1101152.5</v>
      </c>
      <c r="C35" s="15">
        <f t="shared" ref="C35:E35" si="1">SUM(C7:C34)</f>
        <v>1099516</v>
      </c>
      <c r="D35" s="15">
        <f t="shared" si="1"/>
        <v>6477447.5</v>
      </c>
      <c r="E35" s="15">
        <f t="shared" si="1"/>
        <v>6517522</v>
      </c>
      <c r="F35" s="16">
        <f t="shared" si="0"/>
        <v>0.61867734165348054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3999</v>
      </c>
      <c r="C38" s="41">
        <f>D7</f>
        <v>3260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1654490</v>
      </c>
      <c r="G38" s="42">
        <f>LOOKUP(E38,$A$38:$A$65,$C$38:$C$65)</f>
        <v>1684004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80691</v>
      </c>
      <c r="C39" s="41">
        <f t="shared" ref="C39:C65" si="5">D8</f>
        <v>91455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1641263</v>
      </c>
      <c r="G39" s="42">
        <f t="shared" ref="G39:G65" si="8">LOOKUP(E39,$A$38:$A$65,$C$38:$C$65)</f>
        <v>1495862</v>
      </c>
    </row>
    <row r="40" spans="1:9" x14ac:dyDescent="0.25">
      <c r="A40" s="42" t="str">
        <f t="shared" si="3"/>
        <v>ALMERIA</v>
      </c>
      <c r="B40" s="41">
        <f t="shared" si="4"/>
        <v>93</v>
      </c>
      <c r="C40" s="41">
        <f t="shared" si="5"/>
        <v>47</v>
      </c>
      <c r="D40" s="41">
        <f t="shared" si="6"/>
        <v>25</v>
      </c>
      <c r="E40" s="42" t="str">
        <f t="shared" si="2"/>
        <v>BARCELONA</v>
      </c>
      <c r="F40" s="42">
        <f t="shared" si="7"/>
        <v>1327760.5</v>
      </c>
      <c r="G40" s="42">
        <f t="shared" si="8"/>
        <v>1283045.5</v>
      </c>
    </row>
    <row r="41" spans="1:9" x14ac:dyDescent="0.25">
      <c r="A41" s="42" t="str">
        <f t="shared" si="3"/>
        <v>AVILES</v>
      </c>
      <c r="B41" s="41">
        <f t="shared" si="4"/>
        <v>3989</v>
      </c>
      <c r="C41" s="41">
        <f t="shared" si="5"/>
        <v>4085</v>
      </c>
      <c r="D41" s="41">
        <f t="shared" si="6"/>
        <v>21</v>
      </c>
      <c r="E41" s="42" t="str">
        <f t="shared" si="2"/>
        <v>LAS PALMAS</v>
      </c>
      <c r="F41" s="42">
        <f t="shared" si="7"/>
        <v>635271</v>
      </c>
      <c r="G41" s="42">
        <f t="shared" si="8"/>
        <v>632211</v>
      </c>
    </row>
    <row r="42" spans="1:9" x14ac:dyDescent="0.25">
      <c r="A42" s="42" t="str">
        <f t="shared" si="3"/>
        <v>BAHIA DE ALGECIRAS</v>
      </c>
      <c r="B42" s="41">
        <f t="shared" si="4"/>
        <v>1654490</v>
      </c>
      <c r="C42" s="41">
        <f t="shared" si="5"/>
        <v>1684004</v>
      </c>
      <c r="D42" s="41">
        <f t="shared" si="6"/>
        <v>1</v>
      </c>
      <c r="E42" s="42" t="str">
        <f t="shared" si="2"/>
        <v>BILBAO</v>
      </c>
      <c r="F42" s="42">
        <f t="shared" si="7"/>
        <v>276754.5</v>
      </c>
      <c r="G42" s="42">
        <f t="shared" si="8"/>
        <v>264377</v>
      </c>
    </row>
    <row r="43" spans="1:9" x14ac:dyDescent="0.25">
      <c r="A43" s="42" t="str">
        <f t="shared" si="3"/>
        <v>BAHIA DE CADIZ</v>
      </c>
      <c r="B43" s="41">
        <f t="shared" si="4"/>
        <v>67690.5</v>
      </c>
      <c r="C43" s="41">
        <f t="shared" si="5"/>
        <v>65904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208294</v>
      </c>
      <c r="G43" s="42">
        <f t="shared" si="8"/>
        <v>248279</v>
      </c>
    </row>
    <row r="44" spans="1:9" x14ac:dyDescent="0.25">
      <c r="A44" s="42" t="str">
        <f t="shared" si="3"/>
        <v>BALEARES</v>
      </c>
      <c r="B44" s="41">
        <f t="shared" si="4"/>
        <v>91544</v>
      </c>
      <c r="C44" s="41">
        <f t="shared" si="5"/>
        <v>102635</v>
      </c>
      <c r="D44" s="41">
        <f t="shared" si="6"/>
        <v>9</v>
      </c>
      <c r="E44" s="42" t="str">
        <f t="shared" si="2"/>
        <v>MALAGA</v>
      </c>
      <c r="F44" s="42">
        <f t="shared" si="7"/>
        <v>182123</v>
      </c>
      <c r="G44" s="42">
        <f t="shared" si="8"/>
        <v>275372</v>
      </c>
    </row>
    <row r="45" spans="1:9" x14ac:dyDescent="0.25">
      <c r="A45" s="42" t="str">
        <f t="shared" si="3"/>
        <v>BARCELONA</v>
      </c>
      <c r="B45" s="41">
        <f t="shared" si="4"/>
        <v>1327760.5</v>
      </c>
      <c r="C45" s="41">
        <f t="shared" si="5"/>
        <v>1283045.5</v>
      </c>
      <c r="D45" s="41">
        <f t="shared" si="6"/>
        <v>3</v>
      </c>
      <c r="E45" s="42" t="str">
        <f t="shared" si="2"/>
        <v>VIGO</v>
      </c>
      <c r="F45" s="42">
        <f t="shared" si="7"/>
        <v>135775</v>
      </c>
      <c r="G45" s="42">
        <f t="shared" si="8"/>
        <v>118713</v>
      </c>
    </row>
    <row r="46" spans="1:9" x14ac:dyDescent="0.25">
      <c r="A46" s="42" t="str">
        <f t="shared" si="3"/>
        <v>BILBAO</v>
      </c>
      <c r="B46" s="41">
        <f t="shared" si="4"/>
        <v>276754.5</v>
      </c>
      <c r="C46" s="41">
        <f t="shared" si="5"/>
        <v>264377</v>
      </c>
      <c r="D46" s="41">
        <f t="shared" si="6"/>
        <v>5</v>
      </c>
      <c r="E46" s="42" t="str">
        <f t="shared" si="2"/>
        <v>BALEARES</v>
      </c>
      <c r="F46" s="42">
        <f t="shared" si="7"/>
        <v>91544</v>
      </c>
      <c r="G46" s="42">
        <f t="shared" si="8"/>
        <v>102635</v>
      </c>
    </row>
    <row r="47" spans="1:9" x14ac:dyDescent="0.25">
      <c r="A47" s="42" t="str">
        <f t="shared" si="3"/>
        <v>CARTAGENA</v>
      </c>
      <c r="B47" s="41">
        <f t="shared" si="4"/>
        <v>24337</v>
      </c>
      <c r="C47" s="41">
        <f t="shared" si="5"/>
        <v>19222</v>
      </c>
      <c r="D47" s="41">
        <f t="shared" si="6"/>
        <v>14</v>
      </c>
      <c r="E47" s="42" t="str">
        <f t="shared" si="2"/>
        <v>ALICANTE</v>
      </c>
      <c r="F47" s="42">
        <f t="shared" si="7"/>
        <v>80691</v>
      </c>
      <c r="G47" s="42">
        <f t="shared" si="8"/>
        <v>91455</v>
      </c>
    </row>
    <row r="48" spans="1:9" x14ac:dyDescent="0.25">
      <c r="A48" s="42" t="str">
        <f t="shared" si="3"/>
        <v>CASTELLON</v>
      </c>
      <c r="B48" s="41">
        <f t="shared" si="4"/>
        <v>46956</v>
      </c>
      <c r="C48" s="41">
        <f t="shared" si="5"/>
        <v>48291</v>
      </c>
      <c r="D48" s="41">
        <f t="shared" si="6"/>
        <v>13</v>
      </c>
      <c r="E48" s="42" t="str">
        <f t="shared" si="2"/>
        <v>BAHIA DE CADIZ</v>
      </c>
      <c r="F48" s="42">
        <f t="shared" si="7"/>
        <v>67690.5</v>
      </c>
      <c r="G48" s="42">
        <f t="shared" si="8"/>
        <v>65904</v>
      </c>
    </row>
    <row r="49" spans="1:7" x14ac:dyDescent="0.25">
      <c r="A49" s="42" t="str">
        <f t="shared" si="3"/>
        <v>CEUTA</v>
      </c>
      <c r="B49" s="41">
        <f t="shared" si="4"/>
        <v>7356</v>
      </c>
      <c r="C49" s="41">
        <f t="shared" si="5"/>
        <v>6622</v>
      </c>
      <c r="D49" s="41">
        <f t="shared" si="6"/>
        <v>19</v>
      </c>
      <c r="E49" s="42" t="str">
        <f t="shared" si="2"/>
        <v>SEVILLA</v>
      </c>
      <c r="F49" s="42">
        <f t="shared" si="7"/>
        <v>60853</v>
      </c>
      <c r="G49" s="42">
        <f t="shared" si="8"/>
        <v>67489</v>
      </c>
    </row>
    <row r="50" spans="1:7" x14ac:dyDescent="0.25">
      <c r="A50" s="42" t="str">
        <f t="shared" si="3"/>
        <v>FERROL-SAN CIBRAO</v>
      </c>
      <c r="B50" s="41">
        <f t="shared" si="4"/>
        <v>353</v>
      </c>
      <c r="C50" s="41">
        <f t="shared" si="5"/>
        <v>4973</v>
      </c>
      <c r="D50" s="41">
        <f t="shared" si="6"/>
        <v>23</v>
      </c>
      <c r="E50" s="42" t="str">
        <f t="shared" si="2"/>
        <v>CASTELLON</v>
      </c>
      <c r="F50" s="42">
        <f t="shared" si="7"/>
        <v>46956</v>
      </c>
      <c r="G50" s="42">
        <f t="shared" si="8"/>
        <v>48291</v>
      </c>
    </row>
    <row r="51" spans="1:7" x14ac:dyDescent="0.25">
      <c r="A51" s="42" t="str">
        <f t="shared" si="3"/>
        <v>GIJON</v>
      </c>
      <c r="B51" s="41">
        <f t="shared" si="4"/>
        <v>12288</v>
      </c>
      <c r="C51" s="41">
        <f t="shared" si="5"/>
        <v>5253</v>
      </c>
      <c r="D51" s="41">
        <f t="shared" si="6"/>
        <v>17</v>
      </c>
      <c r="E51" s="42" t="str">
        <f t="shared" si="2"/>
        <v>CARTAGENA</v>
      </c>
      <c r="F51" s="42">
        <f t="shared" si="7"/>
        <v>24337</v>
      </c>
      <c r="G51" s="42">
        <f t="shared" si="8"/>
        <v>19222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24265</v>
      </c>
      <c r="G52" s="42">
        <f t="shared" si="8"/>
        <v>22559</v>
      </c>
    </row>
    <row r="53" spans="1:7" x14ac:dyDescent="0.25">
      <c r="A53" s="42" t="str">
        <f t="shared" si="3"/>
        <v>LAS PALMAS</v>
      </c>
      <c r="B53" s="41">
        <f t="shared" si="4"/>
        <v>635271</v>
      </c>
      <c r="C53" s="41">
        <f t="shared" si="5"/>
        <v>632211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19360</v>
      </c>
      <c r="G53" s="42">
        <f t="shared" si="8"/>
        <v>23563</v>
      </c>
    </row>
    <row r="54" spans="1:7" x14ac:dyDescent="0.25">
      <c r="A54" s="42" t="str">
        <f t="shared" si="3"/>
        <v>MALAGA</v>
      </c>
      <c r="B54" s="41">
        <f t="shared" si="4"/>
        <v>182123</v>
      </c>
      <c r="C54" s="41">
        <f t="shared" si="5"/>
        <v>275372</v>
      </c>
      <c r="D54" s="41">
        <f t="shared" si="6"/>
        <v>7</v>
      </c>
      <c r="E54" s="42" t="str">
        <f t="shared" si="2"/>
        <v>GIJON</v>
      </c>
      <c r="F54" s="42">
        <f t="shared" si="7"/>
        <v>12288</v>
      </c>
      <c r="G54" s="42">
        <f t="shared" si="8"/>
        <v>5253</v>
      </c>
    </row>
    <row r="55" spans="1:7" x14ac:dyDescent="0.25">
      <c r="A55" s="42" t="str">
        <f t="shared" si="3"/>
        <v>MARIN Y RIA DE PONTEVEDRA</v>
      </c>
      <c r="B55" s="41">
        <f t="shared" si="4"/>
        <v>19360</v>
      </c>
      <c r="C55" s="41">
        <f t="shared" si="5"/>
        <v>23563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10736</v>
      </c>
      <c r="G55" s="42">
        <f t="shared" si="8"/>
        <v>10092</v>
      </c>
    </row>
    <row r="56" spans="1:7" x14ac:dyDescent="0.25">
      <c r="A56" s="42" t="str">
        <f t="shared" si="3"/>
        <v>MELILLA</v>
      </c>
      <c r="B56" s="41">
        <f t="shared" si="4"/>
        <v>10736</v>
      </c>
      <c r="C56" s="41">
        <f t="shared" si="5"/>
        <v>10092</v>
      </c>
      <c r="D56" s="41">
        <f t="shared" si="6"/>
        <v>18</v>
      </c>
      <c r="E56" s="42" t="str">
        <f t="shared" si="2"/>
        <v>CEUTA</v>
      </c>
      <c r="F56" s="42">
        <f t="shared" si="9"/>
        <v>7356</v>
      </c>
      <c r="G56" s="42">
        <f t="shared" si="8"/>
        <v>6622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A CORUÑA</v>
      </c>
      <c r="F57" s="42">
        <f t="shared" si="9"/>
        <v>3999</v>
      </c>
      <c r="G57" s="42">
        <f t="shared" si="8"/>
        <v>3260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26</v>
      </c>
      <c r="E58" s="42" t="str">
        <f t="shared" si="2"/>
        <v>AVILES</v>
      </c>
      <c r="F58" s="42">
        <f t="shared" si="9"/>
        <v>3989</v>
      </c>
      <c r="G58" s="42">
        <f t="shared" si="8"/>
        <v>4085</v>
      </c>
    </row>
    <row r="59" spans="1:7" x14ac:dyDescent="0.25">
      <c r="A59" s="42" t="str">
        <f t="shared" si="3"/>
        <v>SANTA CRUZ DE TENERIFE</v>
      </c>
      <c r="B59" s="41">
        <f t="shared" si="4"/>
        <v>208294</v>
      </c>
      <c r="C59" s="41">
        <f t="shared" si="5"/>
        <v>248279</v>
      </c>
      <c r="D59" s="41">
        <f t="shared" si="6"/>
        <v>6</v>
      </c>
      <c r="E59" s="42" t="str">
        <f t="shared" si="2"/>
        <v>VILAGARCIA</v>
      </c>
      <c r="F59" s="42">
        <f t="shared" si="9"/>
        <v>1154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124</v>
      </c>
      <c r="C60" s="41">
        <f t="shared" si="5"/>
        <v>132</v>
      </c>
      <c r="D60" s="41">
        <f t="shared" si="6"/>
        <v>24</v>
      </c>
      <c r="E60" s="42" t="str">
        <f t="shared" si="2"/>
        <v>FERROL-SAN CIBRAO</v>
      </c>
      <c r="F60" s="42">
        <f t="shared" si="9"/>
        <v>353</v>
      </c>
      <c r="G60" s="42">
        <f t="shared" si="8"/>
        <v>4973</v>
      </c>
    </row>
    <row r="61" spans="1:7" x14ac:dyDescent="0.25">
      <c r="A61" s="42" t="str">
        <f t="shared" si="3"/>
        <v>SEVILLA</v>
      </c>
      <c r="B61" s="41">
        <f t="shared" si="4"/>
        <v>60853</v>
      </c>
      <c r="C61" s="41">
        <f t="shared" si="5"/>
        <v>67489</v>
      </c>
      <c r="D61" s="41">
        <f t="shared" si="6"/>
        <v>12</v>
      </c>
      <c r="E61" s="42" t="str">
        <f t="shared" si="2"/>
        <v>SANTANDER</v>
      </c>
      <c r="F61" s="42">
        <f t="shared" si="9"/>
        <v>124</v>
      </c>
      <c r="G61" s="42">
        <f t="shared" si="8"/>
        <v>132</v>
      </c>
    </row>
    <row r="62" spans="1:7" x14ac:dyDescent="0.25">
      <c r="A62" s="42" t="str">
        <f t="shared" si="3"/>
        <v>TARRAGONA</v>
      </c>
      <c r="B62" s="41">
        <f t="shared" si="4"/>
        <v>24265</v>
      </c>
      <c r="C62" s="41">
        <f t="shared" si="5"/>
        <v>22559</v>
      </c>
      <c r="D62" s="41">
        <f t="shared" si="6"/>
        <v>15</v>
      </c>
      <c r="E62" s="42" t="str">
        <f t="shared" si="2"/>
        <v>ALMERIA</v>
      </c>
      <c r="F62" s="42">
        <f t="shared" si="9"/>
        <v>93</v>
      </c>
      <c r="G62" s="42">
        <f t="shared" si="8"/>
        <v>47</v>
      </c>
    </row>
    <row r="63" spans="1:7" x14ac:dyDescent="0.25">
      <c r="A63" s="42" t="str">
        <f t="shared" si="3"/>
        <v>VALENCIA</v>
      </c>
      <c r="B63" s="41">
        <f t="shared" si="4"/>
        <v>1641263</v>
      </c>
      <c r="C63" s="41">
        <f t="shared" si="5"/>
        <v>1495862</v>
      </c>
      <c r="D63" s="41">
        <f t="shared" si="6"/>
        <v>2</v>
      </c>
      <c r="E63" s="42" t="str">
        <f t="shared" si="2"/>
        <v>PASAIA</v>
      </c>
      <c r="F63" s="42">
        <f t="shared" si="9"/>
        <v>2.5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135775</v>
      </c>
      <c r="C64" s="41">
        <f t="shared" si="5"/>
        <v>118713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1154</v>
      </c>
      <c r="C65" s="41">
        <f t="shared" si="5"/>
        <v>0</v>
      </c>
      <c r="D65" s="41">
        <f t="shared" si="6"/>
        <v>22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248139</v>
      </c>
      <c r="C11" s="37">
        <v>246689</v>
      </c>
      <c r="D11" s="37">
        <v>1601578</v>
      </c>
      <c r="E11" s="37">
        <v>1574806</v>
      </c>
      <c r="F11" s="10">
        <f t="shared" si="0"/>
        <v>-1.6716013831358794</v>
      </c>
      <c r="G11" s="1"/>
      <c r="H11" s="1"/>
      <c r="I11" s="1"/>
    </row>
    <row r="12" spans="1:12" x14ac:dyDescent="0.25">
      <c r="A12" s="11" t="s">
        <v>46</v>
      </c>
      <c r="B12" s="38">
        <v>1775</v>
      </c>
      <c r="C12" s="38">
        <v>38</v>
      </c>
      <c r="D12" s="38">
        <v>3819</v>
      </c>
      <c r="E12" s="38">
        <v>718</v>
      </c>
      <c r="F12" s="13">
        <f t="shared" si="0"/>
        <v>-81.199266823775858</v>
      </c>
      <c r="G12" s="1"/>
      <c r="H12" s="1"/>
      <c r="I12" s="1"/>
    </row>
    <row r="13" spans="1:12" x14ac:dyDescent="0.25">
      <c r="A13" s="8" t="s">
        <v>47</v>
      </c>
      <c r="B13" s="37">
        <v>86</v>
      </c>
      <c r="C13" s="37">
        <v>39</v>
      </c>
      <c r="D13" s="37">
        <v>369</v>
      </c>
      <c r="E13" s="37">
        <v>128</v>
      </c>
      <c r="F13" s="10">
        <f t="shared" si="0"/>
        <v>-65.311653116531176</v>
      </c>
      <c r="G13" s="1"/>
      <c r="H13" s="1"/>
      <c r="I13" s="1"/>
    </row>
    <row r="14" spans="1:12" x14ac:dyDescent="0.25">
      <c r="A14" s="11" t="s">
        <v>48</v>
      </c>
      <c r="B14" s="38">
        <v>80561</v>
      </c>
      <c r="C14" s="38">
        <v>101585.5</v>
      </c>
      <c r="D14" s="38">
        <v>486209.5</v>
      </c>
      <c r="E14" s="38">
        <v>538082.5</v>
      </c>
      <c r="F14" s="13">
        <f t="shared" si="0"/>
        <v>10.668857766045292</v>
      </c>
      <c r="G14" s="1"/>
      <c r="H14" s="1"/>
      <c r="I14" s="1"/>
    </row>
    <row r="15" spans="1:12" x14ac:dyDescent="0.25">
      <c r="A15" s="8" t="s">
        <v>49</v>
      </c>
      <c r="B15" s="37">
        <v>161</v>
      </c>
      <c r="C15" s="37">
        <v>1515</v>
      </c>
      <c r="D15" s="37">
        <v>2738</v>
      </c>
      <c r="E15" s="37">
        <v>8016</v>
      </c>
      <c r="F15" s="10">
        <f t="shared" si="0"/>
        <v>192.76844411979545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560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1</v>
      </c>
      <c r="C17" s="37">
        <v>0</v>
      </c>
      <c r="D17" s="37">
        <v>78</v>
      </c>
      <c r="E17" s="37">
        <v>297</v>
      </c>
      <c r="F17" s="10">
        <f t="shared" si="0"/>
        <v>280.76923076923077</v>
      </c>
      <c r="G17" s="1"/>
      <c r="H17" s="1"/>
      <c r="I17" s="1"/>
    </row>
    <row r="18" spans="1:9" x14ac:dyDescent="0.25">
      <c r="A18" s="11" t="s">
        <v>52</v>
      </c>
      <c r="B18" s="38">
        <v>21</v>
      </c>
      <c r="C18" s="38">
        <v>0</v>
      </c>
      <c r="D18" s="38">
        <v>50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52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73570</v>
      </c>
      <c r="C22" s="38">
        <v>75042</v>
      </c>
      <c r="D22" s="38">
        <v>376811</v>
      </c>
      <c r="E22" s="38">
        <v>394594</v>
      </c>
      <c r="F22" s="13">
        <f t="shared" si="0"/>
        <v>4.719342057424015</v>
      </c>
      <c r="G22" s="1"/>
      <c r="H22" s="1"/>
      <c r="I22" s="1"/>
    </row>
    <row r="23" spans="1:9" x14ac:dyDescent="0.25">
      <c r="A23" s="8" t="s">
        <v>57</v>
      </c>
      <c r="B23" s="37">
        <v>53468</v>
      </c>
      <c r="C23" s="37">
        <v>22509</v>
      </c>
      <c r="D23" s="37">
        <v>267380</v>
      </c>
      <c r="E23" s="37">
        <v>175222</v>
      </c>
      <c r="F23" s="10">
        <f t="shared" si="0"/>
        <v>-34.467050639539238</v>
      </c>
      <c r="G23" s="1"/>
      <c r="H23" s="1"/>
      <c r="I23" s="1"/>
    </row>
    <row r="24" spans="1:9" x14ac:dyDescent="0.25">
      <c r="A24" s="11" t="s">
        <v>58</v>
      </c>
      <c r="B24" s="38">
        <v>806</v>
      </c>
      <c r="C24" s="38">
        <v>100</v>
      </c>
      <c r="D24" s="38">
        <v>812</v>
      </c>
      <c r="E24" s="38">
        <v>102</v>
      </c>
      <c r="F24" s="13">
        <f t="shared" si="0"/>
        <v>-87.438423645320199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73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1292</v>
      </c>
      <c r="C28" s="38">
        <v>682</v>
      </c>
      <c r="D28" s="38">
        <v>12436</v>
      </c>
      <c r="E28" s="38">
        <v>5112</v>
      </c>
      <c r="F28" s="13">
        <f t="shared" si="0"/>
        <v>-58.893534898681246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5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40</v>
      </c>
      <c r="C31" s="37">
        <v>0</v>
      </c>
      <c r="D31" s="37">
        <v>444</v>
      </c>
      <c r="E31" s="37">
        <v>558</v>
      </c>
      <c r="F31" s="10">
        <f t="shared" si="0"/>
        <v>25.675675675675677</v>
      </c>
      <c r="G31" s="1"/>
      <c r="H31" s="1"/>
      <c r="I31" s="1"/>
    </row>
    <row r="32" spans="1:9" x14ac:dyDescent="0.25">
      <c r="A32" s="11" t="s">
        <v>66</v>
      </c>
      <c r="B32" s="38">
        <v>88329</v>
      </c>
      <c r="C32" s="38">
        <v>129119</v>
      </c>
      <c r="D32" s="38">
        <v>503782</v>
      </c>
      <c r="E32" s="38">
        <v>663771</v>
      </c>
      <c r="F32" s="13">
        <f t="shared" si="0"/>
        <v>31.757585622352536</v>
      </c>
      <c r="G32" s="1"/>
      <c r="H32" s="1"/>
      <c r="I32" s="1"/>
    </row>
    <row r="33" spans="1:9" x14ac:dyDescent="0.25">
      <c r="A33" s="8" t="s">
        <v>67</v>
      </c>
      <c r="B33" s="37">
        <v>177</v>
      </c>
      <c r="C33" s="37">
        <v>456</v>
      </c>
      <c r="D33" s="37">
        <v>1010</v>
      </c>
      <c r="E33" s="37">
        <v>1741</v>
      </c>
      <c r="F33" s="10">
        <f t="shared" si="0"/>
        <v>72.376237623762364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548426</v>
      </c>
      <c r="C35" s="15">
        <f t="shared" ref="C35:E35" si="1">SUM(C7:C34)</f>
        <v>577774.5</v>
      </c>
      <c r="D35" s="15">
        <f t="shared" si="1"/>
        <v>3257523.5</v>
      </c>
      <c r="E35" s="15">
        <f t="shared" si="1"/>
        <v>3363832.5</v>
      </c>
      <c r="F35" s="16">
        <f t="shared" si="0"/>
        <v>3.2634914222414722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1574806</v>
      </c>
      <c r="G38" s="42">
        <f>LOOKUP(E38,$A$38:$A$65,$C$38:$C$65)</f>
        <v>1601578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663771</v>
      </c>
      <c r="G39" s="42">
        <f t="shared" ref="G39:G65" si="8">LOOKUP(E39,$A$38:$A$65,$C$38:$C$65)</f>
        <v>503782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538082.5</v>
      </c>
      <c r="G40" s="42">
        <f t="shared" si="8"/>
        <v>486209.5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394594</v>
      </c>
      <c r="G41" s="42">
        <f t="shared" si="8"/>
        <v>376811</v>
      </c>
    </row>
    <row r="42" spans="1:9" x14ac:dyDescent="0.25">
      <c r="A42" s="42" t="str">
        <f t="shared" si="3"/>
        <v>BAHIA DE ALGECIRAS</v>
      </c>
      <c r="B42" s="41">
        <f t="shared" si="4"/>
        <v>1574806</v>
      </c>
      <c r="C42" s="41">
        <f t="shared" si="5"/>
        <v>1601578</v>
      </c>
      <c r="D42" s="41">
        <f t="shared" si="6"/>
        <v>1</v>
      </c>
      <c r="E42" s="42" t="str">
        <f t="shared" si="2"/>
        <v>MALAGA</v>
      </c>
      <c r="F42" s="42">
        <f t="shared" si="7"/>
        <v>175222</v>
      </c>
      <c r="G42" s="42">
        <f t="shared" si="8"/>
        <v>267380</v>
      </c>
    </row>
    <row r="43" spans="1:9" x14ac:dyDescent="0.25">
      <c r="A43" s="42" t="str">
        <f t="shared" si="3"/>
        <v>BAHIA DE CADIZ</v>
      </c>
      <c r="B43" s="41">
        <f t="shared" si="4"/>
        <v>718</v>
      </c>
      <c r="C43" s="41">
        <f t="shared" si="5"/>
        <v>3819</v>
      </c>
      <c r="D43" s="41">
        <f t="shared" si="6"/>
        <v>9</v>
      </c>
      <c r="E43" s="42" t="str">
        <f t="shared" si="2"/>
        <v>BILBAO</v>
      </c>
      <c r="F43" s="42">
        <f t="shared" si="7"/>
        <v>8016</v>
      </c>
      <c r="G43" s="42">
        <f t="shared" si="8"/>
        <v>2738</v>
      </c>
    </row>
    <row r="44" spans="1:9" x14ac:dyDescent="0.25">
      <c r="A44" s="42" t="str">
        <f t="shared" si="3"/>
        <v>BALEARES</v>
      </c>
      <c r="B44" s="41">
        <f t="shared" si="4"/>
        <v>128</v>
      </c>
      <c r="C44" s="41">
        <f t="shared" si="5"/>
        <v>369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5112</v>
      </c>
      <c r="G44" s="42">
        <f t="shared" si="8"/>
        <v>12436</v>
      </c>
    </row>
    <row r="45" spans="1:9" x14ac:dyDescent="0.25">
      <c r="A45" s="42" t="str">
        <f t="shared" si="3"/>
        <v>BARCELONA</v>
      </c>
      <c r="B45" s="41">
        <f t="shared" si="4"/>
        <v>538082.5</v>
      </c>
      <c r="C45" s="41">
        <f t="shared" si="5"/>
        <v>486209.5</v>
      </c>
      <c r="D45" s="41">
        <f t="shared" si="6"/>
        <v>3</v>
      </c>
      <c r="E45" s="42" t="str">
        <f t="shared" si="2"/>
        <v>VIGO</v>
      </c>
      <c r="F45" s="42">
        <f t="shared" si="7"/>
        <v>1741</v>
      </c>
      <c r="G45" s="42">
        <f t="shared" si="8"/>
        <v>1010</v>
      </c>
    </row>
    <row r="46" spans="1:9" x14ac:dyDescent="0.25">
      <c r="A46" s="42" t="str">
        <f t="shared" si="3"/>
        <v>BILBAO</v>
      </c>
      <c r="B46" s="41">
        <f t="shared" si="4"/>
        <v>8016</v>
      </c>
      <c r="C46" s="41">
        <f t="shared" si="5"/>
        <v>2738</v>
      </c>
      <c r="D46" s="41">
        <f t="shared" si="6"/>
        <v>6</v>
      </c>
      <c r="E46" s="42" t="str">
        <f t="shared" si="2"/>
        <v>BAHIA DE CADIZ</v>
      </c>
      <c r="F46" s="42">
        <f t="shared" si="7"/>
        <v>718</v>
      </c>
      <c r="G46" s="42">
        <f t="shared" si="8"/>
        <v>3819</v>
      </c>
    </row>
    <row r="47" spans="1:9" x14ac:dyDescent="0.25">
      <c r="A47" s="42" t="str">
        <f t="shared" si="3"/>
        <v>CARTAGENA</v>
      </c>
      <c r="B47" s="41">
        <f t="shared" si="4"/>
        <v>560</v>
      </c>
      <c r="C47" s="41">
        <f t="shared" si="5"/>
        <v>0</v>
      </c>
      <c r="D47" s="41">
        <f t="shared" si="6"/>
        <v>10</v>
      </c>
      <c r="E47" s="42" t="str">
        <f t="shared" si="2"/>
        <v>CARTAGENA</v>
      </c>
      <c r="F47" s="42">
        <f t="shared" si="7"/>
        <v>560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297</v>
      </c>
      <c r="C48" s="41">
        <f t="shared" si="5"/>
        <v>78</v>
      </c>
      <c r="D48" s="41">
        <f t="shared" si="6"/>
        <v>12</v>
      </c>
      <c r="E48" s="42" t="str">
        <f t="shared" si="2"/>
        <v>TARRAGONA</v>
      </c>
      <c r="F48" s="42">
        <f t="shared" si="7"/>
        <v>558</v>
      </c>
      <c r="G48" s="42">
        <f t="shared" si="8"/>
        <v>444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50</v>
      </c>
      <c r="D49" s="41">
        <f t="shared" si="6"/>
        <v>28</v>
      </c>
      <c r="E49" s="42" t="str">
        <f t="shared" si="2"/>
        <v>CASTELLON</v>
      </c>
      <c r="F49" s="42">
        <f t="shared" si="7"/>
        <v>297</v>
      </c>
      <c r="G49" s="42">
        <f t="shared" si="8"/>
        <v>78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128</v>
      </c>
      <c r="G50" s="42">
        <f t="shared" si="8"/>
        <v>369</v>
      </c>
    </row>
    <row r="51" spans="1:7" x14ac:dyDescent="0.25">
      <c r="A51" s="42" t="str">
        <f t="shared" si="3"/>
        <v>GIJON</v>
      </c>
      <c r="B51" s="41">
        <f t="shared" si="4"/>
        <v>52</v>
      </c>
      <c r="C51" s="41">
        <f t="shared" si="5"/>
        <v>0</v>
      </c>
      <c r="D51" s="41">
        <f t="shared" si="6"/>
        <v>16</v>
      </c>
      <c r="E51" s="42" t="str">
        <f t="shared" si="2"/>
        <v>MARIN Y RIA DE PONTEVEDRA</v>
      </c>
      <c r="F51" s="42">
        <f t="shared" si="7"/>
        <v>102</v>
      </c>
      <c r="G51" s="42">
        <f t="shared" si="8"/>
        <v>812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73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394594</v>
      </c>
      <c r="C53" s="41">
        <f t="shared" si="5"/>
        <v>376811</v>
      </c>
      <c r="D53" s="41">
        <f t="shared" si="6"/>
        <v>4</v>
      </c>
      <c r="E53" s="42" t="str">
        <f t="shared" si="2"/>
        <v>GIJON</v>
      </c>
      <c r="F53" s="42">
        <f t="shared" si="7"/>
        <v>52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175222</v>
      </c>
      <c r="C54" s="41">
        <f t="shared" si="5"/>
        <v>267380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102</v>
      </c>
      <c r="C55" s="41">
        <f t="shared" si="5"/>
        <v>812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73</v>
      </c>
      <c r="C56" s="41">
        <f t="shared" si="5"/>
        <v>0</v>
      </c>
      <c r="D56" s="41">
        <f t="shared" si="6"/>
        <v>15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5112</v>
      </c>
      <c r="C59" s="41">
        <f t="shared" si="5"/>
        <v>12436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558</v>
      </c>
      <c r="C62" s="41">
        <f t="shared" si="5"/>
        <v>444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663771</v>
      </c>
      <c r="C63" s="41">
        <f t="shared" si="5"/>
        <v>503782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1741</v>
      </c>
      <c r="C64" s="41">
        <f t="shared" si="5"/>
        <v>1010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2407</v>
      </c>
      <c r="C7" s="9">
        <v>557</v>
      </c>
      <c r="D7" s="9">
        <v>19636</v>
      </c>
      <c r="E7" s="9">
        <v>23818</v>
      </c>
      <c r="F7" s="10">
        <f>((E7*100)/D7)-100</f>
        <v>21.297616622530043</v>
      </c>
      <c r="G7" s="1"/>
      <c r="H7" s="1"/>
      <c r="I7" s="1"/>
    </row>
    <row r="8" spans="1:12" x14ac:dyDescent="0.25">
      <c r="A8" s="11" t="s">
        <v>42</v>
      </c>
      <c r="B8" s="12">
        <v>25130</v>
      </c>
      <c r="C8" s="12">
        <v>23133</v>
      </c>
      <c r="D8" s="12">
        <v>97228</v>
      </c>
      <c r="E8" s="12">
        <v>114530</v>
      </c>
      <c r="F8" s="13">
        <f t="shared" ref="F8:F35" si="0">((E8*100)/D8)-100</f>
        <v>17.795285308758793</v>
      </c>
      <c r="G8" s="1"/>
      <c r="H8" s="1"/>
      <c r="I8" s="1"/>
    </row>
    <row r="9" spans="1:12" x14ac:dyDescent="0.25">
      <c r="A9" s="8" t="s">
        <v>43</v>
      </c>
      <c r="B9" s="9">
        <v>62255</v>
      </c>
      <c r="C9" s="9">
        <v>81603</v>
      </c>
      <c r="D9" s="9">
        <v>276610</v>
      </c>
      <c r="E9" s="9">
        <v>308976</v>
      </c>
      <c r="F9" s="10">
        <f t="shared" si="0"/>
        <v>11.700950797151222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350016</v>
      </c>
      <c r="C11" s="9">
        <v>364220</v>
      </c>
      <c r="D11" s="9">
        <v>1995251</v>
      </c>
      <c r="E11" s="9">
        <v>1975663</v>
      </c>
      <c r="F11" s="10">
        <f t="shared" si="0"/>
        <v>-0.98173112054573153</v>
      </c>
      <c r="G11" s="1"/>
      <c r="H11" s="1"/>
      <c r="I11" s="1"/>
    </row>
    <row r="12" spans="1:12" x14ac:dyDescent="0.25">
      <c r="A12" s="11" t="s">
        <v>46</v>
      </c>
      <c r="B12" s="12">
        <v>15663</v>
      </c>
      <c r="C12" s="12">
        <v>17168</v>
      </c>
      <c r="D12" s="12">
        <v>80900</v>
      </c>
      <c r="E12" s="12">
        <v>116700</v>
      </c>
      <c r="F12" s="13">
        <f t="shared" si="0"/>
        <v>44.252163164400486</v>
      </c>
      <c r="G12" s="1"/>
      <c r="H12" s="1"/>
      <c r="I12" s="1"/>
    </row>
    <row r="13" spans="1:12" x14ac:dyDescent="0.25">
      <c r="A13" s="8" t="s">
        <v>47</v>
      </c>
      <c r="B13" s="9">
        <v>741569</v>
      </c>
      <c r="C13" s="9">
        <v>680235</v>
      </c>
      <c r="D13" s="9">
        <v>2288011</v>
      </c>
      <c r="E13" s="9">
        <v>2125769</v>
      </c>
      <c r="F13" s="10">
        <f t="shared" si="0"/>
        <v>-7.0909624123310664</v>
      </c>
      <c r="G13" s="1"/>
      <c r="H13" s="1"/>
      <c r="I13" s="1"/>
    </row>
    <row r="14" spans="1:12" x14ac:dyDescent="0.25">
      <c r="A14" s="11" t="s">
        <v>48</v>
      </c>
      <c r="B14" s="12">
        <v>323270</v>
      </c>
      <c r="C14" s="12">
        <v>390185</v>
      </c>
      <c r="D14" s="12">
        <v>1046680</v>
      </c>
      <c r="E14" s="12">
        <v>1223749</v>
      </c>
      <c r="F14" s="13">
        <f t="shared" si="0"/>
        <v>16.917204876371002</v>
      </c>
      <c r="G14" s="1"/>
      <c r="H14" s="1"/>
      <c r="I14" s="1"/>
    </row>
    <row r="15" spans="1:12" x14ac:dyDescent="0.25">
      <c r="A15" s="8" t="s">
        <v>49</v>
      </c>
      <c r="B15" s="9">
        <v>13440</v>
      </c>
      <c r="C15" s="9">
        <v>15126</v>
      </c>
      <c r="D15" s="9">
        <v>65394</v>
      </c>
      <c r="E15" s="9">
        <v>73210</v>
      </c>
      <c r="F15" s="10">
        <f t="shared" si="0"/>
        <v>11.952166865461663</v>
      </c>
      <c r="G15" s="1"/>
      <c r="H15" s="1"/>
      <c r="I15" s="1"/>
    </row>
    <row r="16" spans="1:12" x14ac:dyDescent="0.25">
      <c r="A16" s="11" t="s">
        <v>50</v>
      </c>
      <c r="B16" s="12">
        <v>3379</v>
      </c>
      <c r="C16" s="12">
        <v>0</v>
      </c>
      <c r="D16" s="12">
        <v>11929</v>
      </c>
      <c r="E16" s="12">
        <v>6571</v>
      </c>
      <c r="F16" s="13">
        <f t="shared" si="0"/>
        <v>-44.915751529885156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194496</v>
      </c>
      <c r="C18" s="12">
        <v>199196</v>
      </c>
      <c r="D18" s="12">
        <v>1063859</v>
      </c>
      <c r="E18" s="12">
        <v>1106416</v>
      </c>
      <c r="F18" s="13">
        <f t="shared" si="0"/>
        <v>4.0002481531857086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1453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752</v>
      </c>
      <c r="E20" s="12">
        <v>4611</v>
      </c>
      <c r="F20" s="13">
        <f t="shared" si="0"/>
        <v>513.16489361702122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207</v>
      </c>
      <c r="E21" s="9">
        <v>201</v>
      </c>
      <c r="F21" s="10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34097</v>
      </c>
      <c r="C22" s="12">
        <v>65199</v>
      </c>
      <c r="D22" s="12">
        <v>316222</v>
      </c>
      <c r="E22" s="12">
        <v>542563</v>
      </c>
      <c r="F22" s="13">
        <f t="shared" si="0"/>
        <v>71.576613897831265</v>
      </c>
      <c r="G22" s="1"/>
      <c r="H22" s="1"/>
      <c r="I22" s="1"/>
    </row>
    <row r="23" spans="1:9" x14ac:dyDescent="0.25">
      <c r="A23" s="8" t="s">
        <v>57</v>
      </c>
      <c r="B23" s="9">
        <v>37057</v>
      </c>
      <c r="C23" s="9">
        <v>38176</v>
      </c>
      <c r="D23" s="9">
        <v>211844</v>
      </c>
      <c r="E23" s="9">
        <v>245941</v>
      </c>
      <c r="F23" s="10">
        <f t="shared" si="0"/>
        <v>16.095334302600023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39240</v>
      </c>
      <c r="C25" s="9">
        <v>45239</v>
      </c>
      <c r="D25" s="9">
        <v>185207</v>
      </c>
      <c r="E25" s="9">
        <v>202152</v>
      </c>
      <c r="F25" s="10">
        <f t="shared" si="0"/>
        <v>9.1492222216222956</v>
      </c>
      <c r="G25" s="1"/>
      <c r="H25" s="1"/>
      <c r="I25" s="1"/>
    </row>
    <row r="26" spans="1:9" x14ac:dyDescent="0.25">
      <c r="A26" s="11" t="s">
        <v>60</v>
      </c>
      <c r="B26" s="12">
        <v>89</v>
      </c>
      <c r="C26" s="12">
        <v>0</v>
      </c>
      <c r="D26" s="12">
        <v>1657</v>
      </c>
      <c r="E26" s="12">
        <v>1086</v>
      </c>
      <c r="F26" s="13">
        <f t="shared" si="0"/>
        <v>-34.459867229933622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384040</v>
      </c>
      <c r="C28" s="12">
        <v>333447</v>
      </c>
      <c r="D28" s="12">
        <v>2223274</v>
      </c>
      <c r="E28" s="12">
        <v>2268168</v>
      </c>
      <c r="F28" s="13">
        <f t="shared" si="0"/>
        <v>2.0192742774844703</v>
      </c>
      <c r="G28" s="1"/>
      <c r="H28" s="1"/>
      <c r="I28" s="1"/>
    </row>
    <row r="29" spans="1:9" x14ac:dyDescent="0.25">
      <c r="A29" s="8" t="s">
        <v>63</v>
      </c>
      <c r="B29" s="9">
        <v>17742</v>
      </c>
      <c r="C29" s="9">
        <v>21229</v>
      </c>
      <c r="D29" s="9">
        <v>63164</v>
      </c>
      <c r="E29" s="9">
        <v>70456</v>
      </c>
      <c r="F29" s="10">
        <f t="shared" si="0"/>
        <v>11.544550693432967</v>
      </c>
      <c r="G29" s="1"/>
      <c r="H29" s="1"/>
      <c r="I29" s="1"/>
    </row>
    <row r="30" spans="1:9" x14ac:dyDescent="0.25">
      <c r="A30" s="11" t="s">
        <v>64</v>
      </c>
      <c r="B30" s="12">
        <v>1643</v>
      </c>
      <c r="C30" s="12">
        <v>1691</v>
      </c>
      <c r="D30" s="12">
        <v>7528</v>
      </c>
      <c r="E30" s="12">
        <v>8354</v>
      </c>
      <c r="F30" s="13">
        <f t="shared" si="0"/>
        <v>10.972369819341125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208</v>
      </c>
      <c r="D31" s="9">
        <v>826</v>
      </c>
      <c r="E31" s="9">
        <v>601</v>
      </c>
      <c r="F31" s="10">
        <f t="shared" si="0"/>
        <v>-27.239709443099272</v>
      </c>
      <c r="G31" s="1"/>
      <c r="H31" s="1"/>
      <c r="I31" s="1"/>
    </row>
    <row r="32" spans="1:9" x14ac:dyDescent="0.25">
      <c r="A32" s="11" t="s">
        <v>66</v>
      </c>
      <c r="B32" s="12">
        <v>44400</v>
      </c>
      <c r="C32" s="12">
        <v>45303</v>
      </c>
      <c r="D32" s="12">
        <v>171404</v>
      </c>
      <c r="E32" s="12">
        <v>177162</v>
      </c>
      <c r="F32" s="13">
        <f t="shared" si="0"/>
        <v>3.3593148351263693</v>
      </c>
      <c r="G32" s="1"/>
      <c r="H32" s="1"/>
      <c r="I32" s="1"/>
    </row>
    <row r="33" spans="1:9" x14ac:dyDescent="0.25">
      <c r="A33" s="8" t="s">
        <v>67</v>
      </c>
      <c r="B33" s="9">
        <v>14289</v>
      </c>
      <c r="C33" s="9">
        <v>27975</v>
      </c>
      <c r="D33" s="9">
        <v>57044</v>
      </c>
      <c r="E33" s="9">
        <v>84272</v>
      </c>
      <c r="F33" s="10">
        <f t="shared" si="0"/>
        <v>47.731575625832704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1520</v>
      </c>
      <c r="E34" s="12">
        <v>1593</v>
      </c>
      <c r="F34" s="13">
        <f t="shared" si="0"/>
        <v>4.8026315789473699</v>
      </c>
      <c r="G34" s="1"/>
      <c r="H34" s="1"/>
      <c r="I34" s="1"/>
    </row>
    <row r="35" spans="1:9" x14ac:dyDescent="0.25">
      <c r="A35" s="14" t="s">
        <v>69</v>
      </c>
      <c r="B35" s="15">
        <f>SUM(B7:B34)</f>
        <v>2304222</v>
      </c>
      <c r="C35" s="15">
        <f t="shared" ref="C35:E35" si="1">SUM(C7:C34)</f>
        <v>2349890</v>
      </c>
      <c r="D35" s="15">
        <f t="shared" si="1"/>
        <v>10187600</v>
      </c>
      <c r="E35" s="15">
        <f t="shared" si="1"/>
        <v>10682562</v>
      </c>
      <c r="F35" s="16">
        <f t="shared" si="0"/>
        <v>4.8584750088342759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23818</v>
      </c>
      <c r="C38" s="41">
        <f>D7</f>
        <v>19636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2268168</v>
      </c>
      <c r="G38" s="42">
        <f>LOOKUP(E38,$A$38:$A$65,$C$38:$C$65)</f>
        <v>2223274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114530</v>
      </c>
      <c r="C39" s="41">
        <f t="shared" ref="C39:C65" si="5">D8</f>
        <v>97228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2125769</v>
      </c>
      <c r="G39" s="42">
        <f t="shared" ref="G39:G65" si="8">LOOKUP(E39,$A$38:$A$65,$C$38:$C$65)</f>
        <v>2288011</v>
      </c>
    </row>
    <row r="40" spans="1:9" x14ac:dyDescent="0.25">
      <c r="A40" s="42" t="str">
        <f t="shared" si="3"/>
        <v>ALMERIA</v>
      </c>
      <c r="B40" s="41">
        <f t="shared" si="4"/>
        <v>308976</v>
      </c>
      <c r="C40" s="41">
        <f t="shared" si="5"/>
        <v>276610</v>
      </c>
      <c r="D40" s="41">
        <f t="shared" si="6"/>
        <v>7</v>
      </c>
      <c r="E40" s="42" t="str">
        <f t="shared" si="2"/>
        <v>BAHIA DE ALGECIRAS</v>
      </c>
      <c r="F40" s="42">
        <f t="shared" si="7"/>
        <v>1975663</v>
      </c>
      <c r="G40" s="42">
        <f t="shared" si="8"/>
        <v>1995251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1223749</v>
      </c>
      <c r="G41" s="42">
        <f t="shared" si="8"/>
        <v>1046680</v>
      </c>
    </row>
    <row r="42" spans="1:9" x14ac:dyDescent="0.25">
      <c r="A42" s="42" t="str">
        <f t="shared" si="3"/>
        <v>BAHIA DE ALGECIRAS</v>
      </c>
      <c r="B42" s="41">
        <f t="shared" si="4"/>
        <v>1975663</v>
      </c>
      <c r="C42" s="41">
        <f t="shared" si="5"/>
        <v>1995251</v>
      </c>
      <c r="D42" s="41">
        <f t="shared" si="6"/>
        <v>3</v>
      </c>
      <c r="E42" s="42" t="str">
        <f t="shared" si="2"/>
        <v>CEUTA</v>
      </c>
      <c r="F42" s="42">
        <f t="shared" si="7"/>
        <v>1106416</v>
      </c>
      <c r="G42" s="42">
        <f t="shared" si="8"/>
        <v>1063859</v>
      </c>
    </row>
    <row r="43" spans="1:9" x14ac:dyDescent="0.25">
      <c r="A43" s="42" t="str">
        <f t="shared" si="3"/>
        <v>BAHIA DE CADIZ</v>
      </c>
      <c r="B43" s="41">
        <f t="shared" si="4"/>
        <v>116700</v>
      </c>
      <c r="C43" s="41">
        <f t="shared" si="5"/>
        <v>80900</v>
      </c>
      <c r="D43" s="41">
        <f t="shared" si="6"/>
        <v>11</v>
      </c>
      <c r="E43" s="42" t="str">
        <f t="shared" si="2"/>
        <v>LAS PALMAS</v>
      </c>
      <c r="F43" s="42">
        <f t="shared" si="7"/>
        <v>542563</v>
      </c>
      <c r="G43" s="42">
        <f t="shared" si="8"/>
        <v>316222</v>
      </c>
    </row>
    <row r="44" spans="1:9" x14ac:dyDescent="0.25">
      <c r="A44" s="42" t="str">
        <f t="shared" si="3"/>
        <v>BALEARES</v>
      </c>
      <c r="B44" s="41">
        <f t="shared" si="4"/>
        <v>2125769</v>
      </c>
      <c r="C44" s="41">
        <f t="shared" si="5"/>
        <v>2288011</v>
      </c>
      <c r="D44" s="41">
        <f t="shared" si="6"/>
        <v>2</v>
      </c>
      <c r="E44" s="42" t="str">
        <f t="shared" si="2"/>
        <v>ALMERIA</v>
      </c>
      <c r="F44" s="42">
        <f t="shared" si="7"/>
        <v>308976</v>
      </c>
      <c r="G44" s="42">
        <f t="shared" si="8"/>
        <v>276610</v>
      </c>
    </row>
    <row r="45" spans="1:9" x14ac:dyDescent="0.25">
      <c r="A45" s="42" t="str">
        <f t="shared" si="3"/>
        <v>BARCELONA</v>
      </c>
      <c r="B45" s="41">
        <f t="shared" si="4"/>
        <v>1223749</v>
      </c>
      <c r="C45" s="41">
        <f t="shared" si="5"/>
        <v>1046680</v>
      </c>
      <c r="D45" s="41">
        <f t="shared" si="6"/>
        <v>4</v>
      </c>
      <c r="E45" s="42" t="str">
        <f t="shared" si="2"/>
        <v>MALAGA</v>
      </c>
      <c r="F45" s="42">
        <f t="shared" si="7"/>
        <v>245941</v>
      </c>
      <c r="G45" s="42">
        <f t="shared" si="8"/>
        <v>211844</v>
      </c>
    </row>
    <row r="46" spans="1:9" x14ac:dyDescent="0.25">
      <c r="A46" s="42" t="str">
        <f t="shared" si="3"/>
        <v>BILBAO</v>
      </c>
      <c r="B46" s="41">
        <f t="shared" si="4"/>
        <v>73210</v>
      </c>
      <c r="C46" s="41">
        <f t="shared" si="5"/>
        <v>65394</v>
      </c>
      <c r="D46" s="41">
        <f t="shared" si="6"/>
        <v>14</v>
      </c>
      <c r="E46" s="42" t="str">
        <f t="shared" si="2"/>
        <v>MELILLA</v>
      </c>
      <c r="F46" s="42">
        <f t="shared" si="7"/>
        <v>202152</v>
      </c>
      <c r="G46" s="42">
        <f t="shared" si="8"/>
        <v>185207</v>
      </c>
    </row>
    <row r="47" spans="1:9" x14ac:dyDescent="0.25">
      <c r="A47" s="42" t="str">
        <f t="shared" si="3"/>
        <v>CARTAGENA</v>
      </c>
      <c r="B47" s="41">
        <f t="shared" si="4"/>
        <v>6571</v>
      </c>
      <c r="C47" s="41">
        <f t="shared" si="5"/>
        <v>11929</v>
      </c>
      <c r="D47" s="41">
        <f t="shared" si="6"/>
        <v>18</v>
      </c>
      <c r="E47" s="42" t="str">
        <f t="shared" si="2"/>
        <v>VALENCIA</v>
      </c>
      <c r="F47" s="42">
        <f t="shared" si="7"/>
        <v>177162</v>
      </c>
      <c r="G47" s="42">
        <f t="shared" si="8"/>
        <v>171404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116700</v>
      </c>
      <c r="G48" s="42">
        <f t="shared" si="8"/>
        <v>80900</v>
      </c>
    </row>
    <row r="49" spans="1:7" x14ac:dyDescent="0.25">
      <c r="A49" s="42" t="str">
        <f t="shared" si="3"/>
        <v>CEUTA</v>
      </c>
      <c r="B49" s="41">
        <f t="shared" si="4"/>
        <v>1106416</v>
      </c>
      <c r="C49" s="41">
        <f t="shared" si="5"/>
        <v>1063859</v>
      </c>
      <c r="D49" s="41">
        <f t="shared" si="6"/>
        <v>5</v>
      </c>
      <c r="E49" s="42" t="str">
        <f t="shared" si="2"/>
        <v>ALICANTE</v>
      </c>
      <c r="F49" s="42">
        <f t="shared" si="7"/>
        <v>114530</v>
      </c>
      <c r="G49" s="42">
        <f t="shared" si="8"/>
        <v>97228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1453</v>
      </c>
      <c r="D50" s="41">
        <f t="shared" si="6"/>
        <v>28</v>
      </c>
      <c r="E50" s="42" t="str">
        <f t="shared" si="2"/>
        <v>VIGO</v>
      </c>
      <c r="F50" s="42">
        <f t="shared" si="7"/>
        <v>84272</v>
      </c>
      <c r="G50" s="42">
        <f t="shared" si="8"/>
        <v>57044</v>
      </c>
    </row>
    <row r="51" spans="1:7" x14ac:dyDescent="0.25">
      <c r="A51" s="42" t="str">
        <f t="shared" si="3"/>
        <v>GIJON</v>
      </c>
      <c r="B51" s="41">
        <f t="shared" si="4"/>
        <v>4611</v>
      </c>
      <c r="C51" s="41">
        <f t="shared" si="5"/>
        <v>752</v>
      </c>
      <c r="D51" s="41">
        <f t="shared" si="6"/>
        <v>19</v>
      </c>
      <c r="E51" s="42" t="str">
        <f t="shared" si="2"/>
        <v>BILBAO</v>
      </c>
      <c r="F51" s="42">
        <f t="shared" si="7"/>
        <v>73210</v>
      </c>
      <c r="G51" s="42">
        <f t="shared" si="8"/>
        <v>65394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23</v>
      </c>
      <c r="E52" s="42" t="str">
        <f t="shared" si="2"/>
        <v>SANTANDER</v>
      </c>
      <c r="F52" s="42">
        <f t="shared" si="7"/>
        <v>70456</v>
      </c>
      <c r="G52" s="42">
        <f t="shared" si="8"/>
        <v>63164</v>
      </c>
    </row>
    <row r="53" spans="1:7" x14ac:dyDescent="0.25">
      <c r="A53" s="42" t="str">
        <f t="shared" si="3"/>
        <v>LAS PALMAS</v>
      </c>
      <c r="B53" s="41">
        <f t="shared" si="4"/>
        <v>542563</v>
      </c>
      <c r="C53" s="41">
        <f t="shared" si="5"/>
        <v>316222</v>
      </c>
      <c r="D53" s="41">
        <f t="shared" si="6"/>
        <v>6</v>
      </c>
      <c r="E53" s="42" t="str">
        <f t="shared" si="2"/>
        <v>A CORUÑA</v>
      </c>
      <c r="F53" s="42">
        <f t="shared" si="7"/>
        <v>23818</v>
      </c>
      <c r="G53" s="42">
        <f t="shared" si="8"/>
        <v>19636</v>
      </c>
    </row>
    <row r="54" spans="1:7" x14ac:dyDescent="0.25">
      <c r="A54" s="42" t="str">
        <f t="shared" si="3"/>
        <v>MALAGA</v>
      </c>
      <c r="B54" s="41">
        <f t="shared" si="4"/>
        <v>245941</v>
      </c>
      <c r="C54" s="41">
        <f t="shared" si="5"/>
        <v>211844</v>
      </c>
      <c r="D54" s="41">
        <f t="shared" si="6"/>
        <v>8</v>
      </c>
      <c r="E54" s="42" t="str">
        <f t="shared" si="2"/>
        <v>SEVILLA</v>
      </c>
      <c r="F54" s="42">
        <f t="shared" si="7"/>
        <v>8354</v>
      </c>
      <c r="G54" s="42">
        <f t="shared" si="8"/>
        <v>7528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6571</v>
      </c>
      <c r="G55" s="42">
        <f t="shared" si="8"/>
        <v>11929</v>
      </c>
    </row>
    <row r="56" spans="1:7" x14ac:dyDescent="0.25">
      <c r="A56" s="42" t="str">
        <f t="shared" si="3"/>
        <v>MELILLA</v>
      </c>
      <c r="B56" s="41">
        <f t="shared" si="4"/>
        <v>202152</v>
      </c>
      <c r="C56" s="41">
        <f t="shared" si="5"/>
        <v>185207</v>
      </c>
      <c r="D56" s="41">
        <f t="shared" si="6"/>
        <v>9</v>
      </c>
      <c r="E56" s="42" t="str">
        <f t="shared" si="2"/>
        <v>GIJON</v>
      </c>
      <c r="F56" s="42">
        <f t="shared" si="9"/>
        <v>4611</v>
      </c>
      <c r="G56" s="42">
        <f t="shared" si="8"/>
        <v>752</v>
      </c>
    </row>
    <row r="57" spans="1:7" x14ac:dyDescent="0.25">
      <c r="A57" s="42" t="str">
        <f t="shared" si="3"/>
        <v>MOTRIL</v>
      </c>
      <c r="B57" s="41">
        <f t="shared" si="4"/>
        <v>1086</v>
      </c>
      <c r="C57" s="41">
        <f t="shared" si="5"/>
        <v>1657</v>
      </c>
      <c r="D57" s="41">
        <f t="shared" si="6"/>
        <v>21</v>
      </c>
      <c r="E57" s="42" t="str">
        <f t="shared" si="2"/>
        <v>VILAGARCIA</v>
      </c>
      <c r="F57" s="42">
        <f t="shared" si="9"/>
        <v>1593</v>
      </c>
      <c r="G57" s="42">
        <f t="shared" si="8"/>
        <v>1520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1086</v>
      </c>
      <c r="G58" s="42">
        <f t="shared" si="8"/>
        <v>1657</v>
      </c>
    </row>
    <row r="59" spans="1:7" x14ac:dyDescent="0.25">
      <c r="A59" s="42" t="str">
        <f t="shared" si="3"/>
        <v>SANTA CRUZ DE TENERIFE</v>
      </c>
      <c r="B59" s="41">
        <f t="shared" si="4"/>
        <v>2268168</v>
      </c>
      <c r="C59" s="41">
        <f t="shared" si="5"/>
        <v>2223274</v>
      </c>
      <c r="D59" s="41">
        <f t="shared" si="6"/>
        <v>1</v>
      </c>
      <c r="E59" s="42" t="str">
        <f t="shared" si="2"/>
        <v>TARRAGONA</v>
      </c>
      <c r="F59" s="42">
        <f t="shared" si="9"/>
        <v>601</v>
      </c>
      <c r="G59" s="42">
        <f t="shared" si="8"/>
        <v>826</v>
      </c>
    </row>
    <row r="60" spans="1:7" x14ac:dyDescent="0.25">
      <c r="A60" s="42" t="str">
        <f t="shared" si="3"/>
        <v>SANTANDER</v>
      </c>
      <c r="B60" s="41">
        <f t="shared" si="4"/>
        <v>70456</v>
      </c>
      <c r="C60" s="41">
        <f t="shared" si="5"/>
        <v>63164</v>
      </c>
      <c r="D60" s="41">
        <f t="shared" si="6"/>
        <v>15</v>
      </c>
      <c r="E60" s="42" t="str">
        <f t="shared" si="2"/>
        <v>HUELVA</v>
      </c>
      <c r="F60" s="42">
        <f t="shared" si="9"/>
        <v>201</v>
      </c>
      <c r="G60" s="42">
        <f t="shared" si="8"/>
        <v>207</v>
      </c>
    </row>
    <row r="61" spans="1:7" x14ac:dyDescent="0.25">
      <c r="A61" s="42" t="str">
        <f t="shared" si="3"/>
        <v>SEVILLA</v>
      </c>
      <c r="B61" s="41">
        <f t="shared" si="4"/>
        <v>8354</v>
      </c>
      <c r="C61" s="41">
        <f t="shared" si="5"/>
        <v>7528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601</v>
      </c>
      <c r="C62" s="41">
        <f t="shared" si="5"/>
        <v>826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177162</v>
      </c>
      <c r="C63" s="41">
        <f t="shared" si="5"/>
        <v>171404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84272</v>
      </c>
      <c r="C64" s="41">
        <f t="shared" si="5"/>
        <v>57044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1593</v>
      </c>
      <c r="C65" s="41">
        <f t="shared" si="5"/>
        <v>1520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2407</v>
      </c>
      <c r="C7" s="9">
        <v>557</v>
      </c>
      <c r="D7" s="9">
        <v>19196</v>
      </c>
      <c r="E7" s="9">
        <v>23562</v>
      </c>
      <c r="F7" s="10">
        <f>((E7*100)/D7)-100</f>
        <v>22.74432173369452</v>
      </c>
      <c r="G7" s="1"/>
      <c r="H7" s="1"/>
      <c r="I7" s="1"/>
    </row>
    <row r="8" spans="1:12" x14ac:dyDescent="0.25">
      <c r="A8" s="11" t="s">
        <v>42</v>
      </c>
      <c r="B8" s="12">
        <v>3030</v>
      </c>
      <c r="C8" s="12">
        <v>3676</v>
      </c>
      <c r="D8" s="12">
        <v>14718</v>
      </c>
      <c r="E8" s="12">
        <v>42956</v>
      </c>
      <c r="F8" s="13">
        <f t="shared" ref="F8:F35" si="0">((E8*100)/D8)-100</f>
        <v>191.86030710694388</v>
      </c>
      <c r="G8" s="1"/>
      <c r="H8" s="1"/>
      <c r="I8" s="1"/>
    </row>
    <row r="9" spans="1:12" x14ac:dyDescent="0.25">
      <c r="A9" s="8" t="s">
        <v>43</v>
      </c>
      <c r="B9" s="9">
        <v>2822</v>
      </c>
      <c r="C9" s="9">
        <v>9607</v>
      </c>
      <c r="D9" s="9">
        <v>12001</v>
      </c>
      <c r="E9" s="9">
        <v>25842</v>
      </c>
      <c r="F9" s="10">
        <f t="shared" si="0"/>
        <v>115.33205566202815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83</v>
      </c>
      <c r="E11" s="9">
        <v>34</v>
      </c>
      <c r="F11" s="10">
        <f t="shared" si="0"/>
        <v>-59.036144578313255</v>
      </c>
      <c r="G11" s="1"/>
      <c r="H11" s="1"/>
      <c r="I11" s="1"/>
    </row>
    <row r="12" spans="1:12" x14ac:dyDescent="0.25">
      <c r="A12" s="11" t="s">
        <v>46</v>
      </c>
      <c r="B12" s="12">
        <v>12448</v>
      </c>
      <c r="C12" s="12">
        <v>14344</v>
      </c>
      <c r="D12" s="12">
        <v>67523</v>
      </c>
      <c r="E12" s="12">
        <v>103942</v>
      </c>
      <c r="F12" s="13">
        <f t="shared" si="0"/>
        <v>53.93569598507176</v>
      </c>
      <c r="G12" s="1"/>
      <c r="H12" s="1"/>
      <c r="I12" s="1"/>
    </row>
    <row r="13" spans="1:12" x14ac:dyDescent="0.25">
      <c r="A13" s="8" t="s">
        <v>47</v>
      </c>
      <c r="B13" s="9">
        <v>156256</v>
      </c>
      <c r="C13" s="9">
        <v>162027</v>
      </c>
      <c r="D13" s="9">
        <v>446352</v>
      </c>
      <c r="E13" s="9">
        <v>505745</v>
      </c>
      <c r="F13" s="10">
        <f t="shared" si="0"/>
        <v>13.306314299028571</v>
      </c>
      <c r="G13" s="1"/>
      <c r="H13" s="1"/>
      <c r="I13" s="1"/>
    </row>
    <row r="14" spans="1:12" x14ac:dyDescent="0.25">
      <c r="A14" s="11" t="s">
        <v>48</v>
      </c>
      <c r="B14" s="12">
        <v>219950</v>
      </c>
      <c r="C14" s="12">
        <v>269836</v>
      </c>
      <c r="D14" s="12">
        <v>615168</v>
      </c>
      <c r="E14" s="12">
        <v>760757</v>
      </c>
      <c r="F14" s="13">
        <f t="shared" si="0"/>
        <v>23.666543123179366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2963</v>
      </c>
      <c r="D15" s="9">
        <v>11471</v>
      </c>
      <c r="E15" s="9">
        <v>21621</v>
      </c>
      <c r="F15" s="10">
        <f t="shared" si="0"/>
        <v>88.484003138348868</v>
      </c>
      <c r="G15" s="1"/>
      <c r="H15" s="1"/>
      <c r="I15" s="1"/>
    </row>
    <row r="16" spans="1:12" x14ac:dyDescent="0.25">
      <c r="A16" s="11" t="s">
        <v>50</v>
      </c>
      <c r="B16" s="12">
        <v>3379</v>
      </c>
      <c r="C16" s="12">
        <v>0</v>
      </c>
      <c r="D16" s="12">
        <v>11929</v>
      </c>
      <c r="E16" s="12">
        <v>6571</v>
      </c>
      <c r="F16" s="13">
        <f t="shared" si="0"/>
        <v>-44.915751529885156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5274</v>
      </c>
      <c r="D18" s="12">
        <v>4332</v>
      </c>
      <c r="E18" s="12">
        <v>10148</v>
      </c>
      <c r="F18" s="13">
        <f t="shared" si="0"/>
        <v>134.25669436749769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1453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752</v>
      </c>
      <c r="E20" s="12">
        <v>4611</v>
      </c>
      <c r="F20" s="13">
        <f t="shared" si="0"/>
        <v>513.16489361702122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207</v>
      </c>
      <c r="E21" s="9">
        <v>201</v>
      </c>
      <c r="F21" s="18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9813</v>
      </c>
      <c r="C22" s="12">
        <v>9498</v>
      </c>
      <c r="D22" s="12">
        <v>212832</v>
      </c>
      <c r="E22" s="12">
        <v>260145</v>
      </c>
      <c r="F22" s="13">
        <f t="shared" si="0"/>
        <v>22.230209742895809</v>
      </c>
      <c r="G22" s="1"/>
      <c r="H22" s="1"/>
      <c r="I22" s="1"/>
    </row>
    <row r="23" spans="1:9" x14ac:dyDescent="0.25">
      <c r="A23" s="8" t="s">
        <v>57</v>
      </c>
      <c r="B23" s="9">
        <v>14731</v>
      </c>
      <c r="C23" s="9">
        <v>13771</v>
      </c>
      <c r="D23" s="9">
        <v>102245</v>
      </c>
      <c r="E23" s="9">
        <v>133921</v>
      </c>
      <c r="F23" s="10">
        <f t="shared" si="0"/>
        <v>30.980488043425112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209</v>
      </c>
      <c r="E25" s="9">
        <v>206</v>
      </c>
      <c r="F25" s="10">
        <f t="shared" si="0"/>
        <v>-1.4354066985645915</v>
      </c>
      <c r="G25" s="1"/>
      <c r="H25" s="1"/>
      <c r="I25" s="1"/>
    </row>
    <row r="26" spans="1:9" x14ac:dyDescent="0.25">
      <c r="A26" s="11" t="s">
        <v>60</v>
      </c>
      <c r="B26" s="12">
        <v>89</v>
      </c>
      <c r="C26" s="12">
        <v>0</v>
      </c>
      <c r="D26" s="12">
        <v>1657</v>
      </c>
      <c r="E26" s="12">
        <v>1086</v>
      </c>
      <c r="F26" s="13">
        <f t="shared" si="0"/>
        <v>-34.459867229933622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7245</v>
      </c>
      <c r="C28" s="12">
        <v>9435</v>
      </c>
      <c r="D28" s="12">
        <v>216237</v>
      </c>
      <c r="E28" s="12">
        <v>292727</v>
      </c>
      <c r="F28" s="13">
        <f t="shared" si="0"/>
        <v>35.373224748771037</v>
      </c>
      <c r="G28" s="1"/>
      <c r="H28" s="1"/>
      <c r="I28" s="1"/>
    </row>
    <row r="29" spans="1:9" x14ac:dyDescent="0.25">
      <c r="A29" s="8" t="s">
        <v>63</v>
      </c>
      <c r="B29" s="9">
        <v>511</v>
      </c>
      <c r="C29" s="9">
        <v>1781</v>
      </c>
      <c r="D29" s="9">
        <v>2705</v>
      </c>
      <c r="E29" s="9">
        <v>11238</v>
      </c>
      <c r="F29" s="10">
        <f t="shared" si="0"/>
        <v>315.452865064695</v>
      </c>
      <c r="G29" s="1"/>
      <c r="H29" s="1"/>
      <c r="I29" s="1"/>
    </row>
    <row r="30" spans="1:9" x14ac:dyDescent="0.25">
      <c r="A30" s="11" t="s">
        <v>64</v>
      </c>
      <c r="B30" s="12">
        <v>1643</v>
      </c>
      <c r="C30" s="12">
        <v>1691</v>
      </c>
      <c r="D30" s="12">
        <v>7528</v>
      </c>
      <c r="E30" s="12">
        <v>8354</v>
      </c>
      <c r="F30" s="13">
        <f t="shared" si="0"/>
        <v>10.972369819341125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208</v>
      </c>
      <c r="D31" s="9">
        <v>826</v>
      </c>
      <c r="E31" s="9">
        <v>601</v>
      </c>
      <c r="F31" s="10">
        <f t="shared" si="0"/>
        <v>-27.239709443099272</v>
      </c>
      <c r="G31" s="1"/>
      <c r="H31" s="1"/>
      <c r="I31" s="1"/>
    </row>
    <row r="32" spans="1:9" x14ac:dyDescent="0.25">
      <c r="A32" s="11" t="s">
        <v>66</v>
      </c>
      <c r="B32" s="12">
        <v>16442</v>
      </c>
      <c r="C32" s="12">
        <v>23857</v>
      </c>
      <c r="D32" s="12">
        <v>67391</v>
      </c>
      <c r="E32" s="12">
        <v>77298</v>
      </c>
      <c r="F32" s="13">
        <f t="shared" si="0"/>
        <v>14.700776068020957</v>
      </c>
      <c r="G32" s="1"/>
      <c r="H32" s="1"/>
      <c r="I32" s="1"/>
    </row>
    <row r="33" spans="1:9" x14ac:dyDescent="0.25">
      <c r="A33" s="8" t="s">
        <v>67</v>
      </c>
      <c r="B33" s="9">
        <v>14289</v>
      </c>
      <c r="C33" s="9">
        <v>27975</v>
      </c>
      <c r="D33" s="9">
        <v>57044</v>
      </c>
      <c r="E33" s="9">
        <v>84272</v>
      </c>
      <c r="F33" s="10">
        <f t="shared" si="0"/>
        <v>47.731575625832704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1520</v>
      </c>
      <c r="E34" s="12">
        <v>1593</v>
      </c>
      <c r="F34" s="13">
        <f t="shared" si="0"/>
        <v>4.8026315789473699</v>
      </c>
      <c r="G34" s="1"/>
      <c r="H34" s="1"/>
      <c r="I34" s="1"/>
    </row>
    <row r="35" spans="1:9" x14ac:dyDescent="0.25">
      <c r="A35" s="14" t="s">
        <v>69</v>
      </c>
      <c r="B35" s="15">
        <f>SUM(B7:B34)</f>
        <v>465055</v>
      </c>
      <c r="C35" s="15">
        <f t="shared" ref="C35:E35" si="1">SUM(C7:C34)</f>
        <v>556500</v>
      </c>
      <c r="D35" s="15">
        <f t="shared" si="1"/>
        <v>1875379</v>
      </c>
      <c r="E35" s="15">
        <f t="shared" si="1"/>
        <v>2377431</v>
      </c>
      <c r="F35" s="16">
        <f t="shared" si="0"/>
        <v>26.770695416766429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23562</v>
      </c>
      <c r="C38" s="41">
        <f>D7</f>
        <v>19196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760757</v>
      </c>
      <c r="G38" s="42">
        <f>LOOKUP(E38,$A$38:$A$65,$C$38:$C$65)</f>
        <v>615168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42956</v>
      </c>
      <c r="C39" s="41">
        <f t="shared" ref="C39:C65" si="5">D8</f>
        <v>14718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505745</v>
      </c>
      <c r="G39" s="42">
        <f t="shared" ref="G39:G65" si="8">LOOKUP(E39,$A$38:$A$65,$C$38:$C$65)</f>
        <v>446352</v>
      </c>
    </row>
    <row r="40" spans="1:9" x14ac:dyDescent="0.25">
      <c r="A40" s="42" t="str">
        <f t="shared" si="3"/>
        <v>ALMERIA</v>
      </c>
      <c r="B40" s="41">
        <f t="shared" si="4"/>
        <v>25842</v>
      </c>
      <c r="C40" s="41">
        <f t="shared" si="5"/>
        <v>12001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292727</v>
      </c>
      <c r="G40" s="42">
        <f t="shared" si="8"/>
        <v>216237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260145</v>
      </c>
      <c r="G41" s="42">
        <f t="shared" si="8"/>
        <v>212832</v>
      </c>
    </row>
    <row r="42" spans="1:9" x14ac:dyDescent="0.25">
      <c r="A42" s="42" t="str">
        <f t="shared" si="3"/>
        <v>BAHIA DE ALGECIRAS</v>
      </c>
      <c r="B42" s="41">
        <f t="shared" si="4"/>
        <v>34</v>
      </c>
      <c r="C42" s="41">
        <f t="shared" si="5"/>
        <v>83</v>
      </c>
      <c r="D42" s="41">
        <f t="shared" si="6"/>
        <v>23</v>
      </c>
      <c r="E42" s="42" t="str">
        <f t="shared" si="2"/>
        <v>MALAGA</v>
      </c>
      <c r="F42" s="42">
        <f t="shared" si="7"/>
        <v>133921</v>
      </c>
      <c r="G42" s="42">
        <f t="shared" si="8"/>
        <v>102245</v>
      </c>
    </row>
    <row r="43" spans="1:9" x14ac:dyDescent="0.25">
      <c r="A43" s="42" t="str">
        <f t="shared" si="3"/>
        <v>BAHIA DE CADIZ</v>
      </c>
      <c r="B43" s="41">
        <f t="shared" si="4"/>
        <v>103942</v>
      </c>
      <c r="C43" s="41">
        <f t="shared" si="5"/>
        <v>67523</v>
      </c>
      <c r="D43" s="41">
        <f t="shared" si="6"/>
        <v>6</v>
      </c>
      <c r="E43" s="42" t="str">
        <f t="shared" si="2"/>
        <v>BAHIA DE CADIZ</v>
      </c>
      <c r="F43" s="42">
        <f t="shared" si="7"/>
        <v>103942</v>
      </c>
      <c r="G43" s="42">
        <f t="shared" si="8"/>
        <v>67523</v>
      </c>
    </row>
    <row r="44" spans="1:9" x14ac:dyDescent="0.25">
      <c r="A44" s="42" t="str">
        <f t="shared" si="3"/>
        <v>BALEARES</v>
      </c>
      <c r="B44" s="41">
        <f t="shared" si="4"/>
        <v>505745</v>
      </c>
      <c r="C44" s="41">
        <f t="shared" si="5"/>
        <v>446352</v>
      </c>
      <c r="D44" s="41">
        <f t="shared" si="6"/>
        <v>2</v>
      </c>
      <c r="E44" s="42" t="str">
        <f t="shared" si="2"/>
        <v>VIGO</v>
      </c>
      <c r="F44" s="42">
        <f t="shared" si="7"/>
        <v>84272</v>
      </c>
      <c r="G44" s="42">
        <f t="shared" si="8"/>
        <v>57044</v>
      </c>
    </row>
    <row r="45" spans="1:9" x14ac:dyDescent="0.25">
      <c r="A45" s="42" t="str">
        <f t="shared" si="3"/>
        <v>BARCELONA</v>
      </c>
      <c r="B45" s="41">
        <f t="shared" si="4"/>
        <v>760757</v>
      </c>
      <c r="C45" s="41">
        <f t="shared" si="5"/>
        <v>615168</v>
      </c>
      <c r="D45" s="41">
        <f t="shared" si="6"/>
        <v>1</v>
      </c>
      <c r="E45" s="42" t="str">
        <f t="shared" si="2"/>
        <v>VALENCIA</v>
      </c>
      <c r="F45" s="42">
        <f t="shared" si="7"/>
        <v>77298</v>
      </c>
      <c r="G45" s="42">
        <f t="shared" si="8"/>
        <v>67391</v>
      </c>
    </row>
    <row r="46" spans="1:9" x14ac:dyDescent="0.25">
      <c r="A46" s="42" t="str">
        <f t="shared" si="3"/>
        <v>BILBAO</v>
      </c>
      <c r="B46" s="41">
        <f t="shared" si="4"/>
        <v>21621</v>
      </c>
      <c r="C46" s="41">
        <f t="shared" si="5"/>
        <v>11471</v>
      </c>
      <c r="D46" s="41">
        <f t="shared" si="6"/>
        <v>12</v>
      </c>
      <c r="E46" s="42" t="str">
        <f t="shared" si="2"/>
        <v>ALICANTE</v>
      </c>
      <c r="F46" s="42">
        <f t="shared" si="7"/>
        <v>42956</v>
      </c>
      <c r="G46" s="42">
        <f t="shared" si="8"/>
        <v>14718</v>
      </c>
    </row>
    <row r="47" spans="1:9" x14ac:dyDescent="0.25">
      <c r="A47" s="42" t="str">
        <f t="shared" si="3"/>
        <v>CARTAGENA</v>
      </c>
      <c r="B47" s="41">
        <f t="shared" si="4"/>
        <v>6571</v>
      </c>
      <c r="C47" s="41">
        <f t="shared" si="5"/>
        <v>11929</v>
      </c>
      <c r="D47" s="41">
        <f t="shared" si="6"/>
        <v>16</v>
      </c>
      <c r="E47" s="42" t="str">
        <f t="shared" si="2"/>
        <v>ALMERIA</v>
      </c>
      <c r="F47" s="42">
        <f t="shared" si="7"/>
        <v>25842</v>
      </c>
      <c r="G47" s="42">
        <f t="shared" si="8"/>
        <v>12001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23562</v>
      </c>
      <c r="G48" s="42">
        <f t="shared" si="8"/>
        <v>19196</v>
      </c>
    </row>
    <row r="49" spans="1:7" x14ac:dyDescent="0.25">
      <c r="A49" s="42" t="str">
        <f t="shared" si="3"/>
        <v>CEUTA</v>
      </c>
      <c r="B49" s="41">
        <f t="shared" si="4"/>
        <v>10148</v>
      </c>
      <c r="C49" s="41">
        <f t="shared" si="5"/>
        <v>4332</v>
      </c>
      <c r="D49" s="41">
        <f t="shared" si="6"/>
        <v>14</v>
      </c>
      <c r="E49" s="42" t="str">
        <f t="shared" si="2"/>
        <v>BILBAO</v>
      </c>
      <c r="F49" s="42">
        <f t="shared" si="7"/>
        <v>21621</v>
      </c>
      <c r="G49" s="42">
        <f t="shared" si="8"/>
        <v>11471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1453</v>
      </c>
      <c r="D50" s="41">
        <f t="shared" si="6"/>
        <v>28</v>
      </c>
      <c r="E50" s="42" t="str">
        <f t="shared" si="2"/>
        <v>SANTANDER</v>
      </c>
      <c r="F50" s="42">
        <f t="shared" si="7"/>
        <v>11238</v>
      </c>
      <c r="G50" s="42">
        <f t="shared" si="8"/>
        <v>2705</v>
      </c>
    </row>
    <row r="51" spans="1:7" x14ac:dyDescent="0.25">
      <c r="A51" s="42" t="str">
        <f t="shared" si="3"/>
        <v>GIJON</v>
      </c>
      <c r="B51" s="41">
        <f t="shared" si="4"/>
        <v>4611</v>
      </c>
      <c r="C51" s="41">
        <f t="shared" si="5"/>
        <v>752</v>
      </c>
      <c r="D51" s="41">
        <f t="shared" si="6"/>
        <v>17</v>
      </c>
      <c r="E51" s="42" t="str">
        <f t="shared" si="2"/>
        <v>CEUTA</v>
      </c>
      <c r="F51" s="42">
        <f t="shared" si="7"/>
        <v>10148</v>
      </c>
      <c r="G51" s="42">
        <f t="shared" si="8"/>
        <v>4332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22</v>
      </c>
      <c r="E52" s="42" t="str">
        <f t="shared" si="2"/>
        <v>SEVILLA</v>
      </c>
      <c r="F52" s="42">
        <f t="shared" si="7"/>
        <v>8354</v>
      </c>
      <c r="G52" s="42">
        <f t="shared" si="8"/>
        <v>7528</v>
      </c>
    </row>
    <row r="53" spans="1:7" x14ac:dyDescent="0.25">
      <c r="A53" s="42" t="str">
        <f t="shared" si="3"/>
        <v>LAS PALMAS</v>
      </c>
      <c r="B53" s="41">
        <f t="shared" si="4"/>
        <v>260145</v>
      </c>
      <c r="C53" s="41">
        <f t="shared" si="5"/>
        <v>212832</v>
      </c>
      <c r="D53" s="41">
        <f t="shared" si="6"/>
        <v>4</v>
      </c>
      <c r="E53" s="42" t="str">
        <f t="shared" si="2"/>
        <v>CARTAGENA</v>
      </c>
      <c r="F53" s="42">
        <f t="shared" si="7"/>
        <v>6571</v>
      </c>
      <c r="G53" s="42">
        <f t="shared" si="8"/>
        <v>11929</v>
      </c>
    </row>
    <row r="54" spans="1:7" x14ac:dyDescent="0.25">
      <c r="A54" s="42" t="str">
        <f t="shared" si="3"/>
        <v>MALAGA</v>
      </c>
      <c r="B54" s="41">
        <f t="shared" si="4"/>
        <v>133921</v>
      </c>
      <c r="C54" s="41">
        <f t="shared" si="5"/>
        <v>102245</v>
      </c>
      <c r="D54" s="41">
        <f t="shared" si="6"/>
        <v>5</v>
      </c>
      <c r="E54" s="42" t="str">
        <f t="shared" si="2"/>
        <v>GIJON</v>
      </c>
      <c r="F54" s="42">
        <f t="shared" si="7"/>
        <v>4611</v>
      </c>
      <c r="G54" s="42">
        <f t="shared" si="8"/>
        <v>752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1593</v>
      </c>
      <c r="G55" s="42">
        <f t="shared" si="8"/>
        <v>1520</v>
      </c>
    </row>
    <row r="56" spans="1:7" x14ac:dyDescent="0.25">
      <c r="A56" s="42" t="str">
        <f t="shared" si="3"/>
        <v>MELILLA</v>
      </c>
      <c r="B56" s="41">
        <f t="shared" si="4"/>
        <v>206</v>
      </c>
      <c r="C56" s="41">
        <f t="shared" si="5"/>
        <v>209</v>
      </c>
      <c r="D56" s="41">
        <f t="shared" si="6"/>
        <v>21</v>
      </c>
      <c r="E56" s="42" t="str">
        <f t="shared" si="2"/>
        <v>MOTRIL</v>
      </c>
      <c r="F56" s="42">
        <f t="shared" si="9"/>
        <v>1086</v>
      </c>
      <c r="G56" s="42">
        <f t="shared" si="8"/>
        <v>1657</v>
      </c>
    </row>
    <row r="57" spans="1:7" x14ac:dyDescent="0.25">
      <c r="A57" s="42" t="str">
        <f t="shared" si="3"/>
        <v>MOTRIL</v>
      </c>
      <c r="B57" s="41">
        <f t="shared" si="4"/>
        <v>1086</v>
      </c>
      <c r="C57" s="41">
        <f t="shared" si="5"/>
        <v>1657</v>
      </c>
      <c r="D57" s="41">
        <f t="shared" si="6"/>
        <v>19</v>
      </c>
      <c r="E57" s="42" t="str">
        <f t="shared" si="2"/>
        <v>TARRAGONA</v>
      </c>
      <c r="F57" s="42">
        <f t="shared" si="9"/>
        <v>601</v>
      </c>
      <c r="G57" s="42">
        <f t="shared" si="8"/>
        <v>826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206</v>
      </c>
      <c r="G58" s="42">
        <f t="shared" si="8"/>
        <v>209</v>
      </c>
    </row>
    <row r="59" spans="1:7" x14ac:dyDescent="0.25">
      <c r="A59" s="42" t="str">
        <f t="shared" si="3"/>
        <v>SANTA CRUZ DE TENERIFE</v>
      </c>
      <c r="B59" s="41">
        <f t="shared" si="4"/>
        <v>292727</v>
      </c>
      <c r="C59" s="41">
        <f t="shared" si="5"/>
        <v>216237</v>
      </c>
      <c r="D59" s="41">
        <f t="shared" si="6"/>
        <v>3</v>
      </c>
      <c r="E59" s="42" t="str">
        <f t="shared" si="2"/>
        <v>HUELVA</v>
      </c>
      <c r="F59" s="42">
        <f t="shared" si="9"/>
        <v>201</v>
      </c>
      <c r="G59" s="42">
        <f t="shared" si="8"/>
        <v>207</v>
      </c>
    </row>
    <row r="60" spans="1:7" x14ac:dyDescent="0.25">
      <c r="A60" s="42" t="str">
        <f t="shared" si="3"/>
        <v>SANTANDER</v>
      </c>
      <c r="B60" s="41">
        <f t="shared" si="4"/>
        <v>11238</v>
      </c>
      <c r="C60" s="41">
        <f t="shared" si="5"/>
        <v>2705</v>
      </c>
      <c r="D60" s="41">
        <f t="shared" si="6"/>
        <v>13</v>
      </c>
      <c r="E60" s="42" t="str">
        <f t="shared" si="2"/>
        <v>BAHIA DE ALGECIRAS</v>
      </c>
      <c r="F60" s="42">
        <f t="shared" si="9"/>
        <v>34</v>
      </c>
      <c r="G60" s="42">
        <f t="shared" si="8"/>
        <v>83</v>
      </c>
    </row>
    <row r="61" spans="1:7" x14ac:dyDescent="0.25">
      <c r="A61" s="42" t="str">
        <f t="shared" si="3"/>
        <v>SEVILLA</v>
      </c>
      <c r="B61" s="41">
        <f t="shared" si="4"/>
        <v>8354</v>
      </c>
      <c r="C61" s="41">
        <f t="shared" si="5"/>
        <v>7528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601</v>
      </c>
      <c r="C62" s="41">
        <f t="shared" si="5"/>
        <v>826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77298</v>
      </c>
      <c r="C63" s="41">
        <f t="shared" si="5"/>
        <v>67391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84272</v>
      </c>
      <c r="C64" s="41">
        <f t="shared" si="5"/>
        <v>57044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1593</v>
      </c>
      <c r="C65" s="41">
        <f t="shared" si="5"/>
        <v>1520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4720</v>
      </c>
      <c r="C8" s="12">
        <v>4237</v>
      </c>
      <c r="D8" s="12">
        <v>16818</v>
      </c>
      <c r="E8" s="12">
        <v>15042</v>
      </c>
      <c r="F8" s="13">
        <f t="shared" ref="F8:F35" si="0">((E8*100)/D8)-100</f>
        <v>-10.560114163396364</v>
      </c>
      <c r="G8" s="1"/>
      <c r="H8" s="1"/>
      <c r="I8" s="1"/>
    </row>
    <row r="9" spans="1:12" x14ac:dyDescent="0.25">
      <c r="A9" s="8" t="s">
        <v>43</v>
      </c>
      <c r="B9" s="9">
        <v>13502</v>
      </c>
      <c r="C9" s="9">
        <v>15351</v>
      </c>
      <c r="D9" s="9">
        <v>57188</v>
      </c>
      <c r="E9" s="9">
        <v>58333</v>
      </c>
      <c r="F9" s="10">
        <f t="shared" si="0"/>
        <v>2.0021682870532231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75293</v>
      </c>
      <c r="C11" s="9">
        <v>85059</v>
      </c>
      <c r="D11" s="9">
        <v>426993</v>
      </c>
      <c r="E11" s="9">
        <v>496725</v>
      </c>
      <c r="F11" s="10">
        <f t="shared" si="0"/>
        <v>16.330946877349277</v>
      </c>
      <c r="G11" s="1"/>
      <c r="H11" s="1"/>
      <c r="I11" s="1"/>
    </row>
    <row r="12" spans="1:12" x14ac:dyDescent="0.25">
      <c r="A12" s="11" t="s">
        <v>46</v>
      </c>
      <c r="B12" s="12">
        <v>1962</v>
      </c>
      <c r="C12" s="12">
        <v>1791</v>
      </c>
      <c r="D12" s="12">
        <v>7725</v>
      </c>
      <c r="E12" s="12">
        <v>7872</v>
      </c>
      <c r="F12" s="13">
        <f t="shared" si="0"/>
        <v>1.9029126213592207</v>
      </c>
      <c r="G12" s="1"/>
      <c r="H12" s="1"/>
      <c r="I12" s="1"/>
    </row>
    <row r="13" spans="1:12" x14ac:dyDescent="0.25">
      <c r="A13" s="8" t="s">
        <v>47</v>
      </c>
      <c r="B13" s="9">
        <v>50964</v>
      </c>
      <c r="C13" s="9">
        <v>43904</v>
      </c>
      <c r="D13" s="9">
        <v>205604</v>
      </c>
      <c r="E13" s="9">
        <v>193902</v>
      </c>
      <c r="F13" s="10">
        <f t="shared" si="0"/>
        <v>-5.6915235112157347</v>
      </c>
      <c r="G13" s="1"/>
      <c r="H13" s="1"/>
      <c r="I13" s="1"/>
    </row>
    <row r="14" spans="1:12" x14ac:dyDescent="0.25">
      <c r="A14" s="11" t="s">
        <v>48</v>
      </c>
      <c r="B14" s="12">
        <v>22376</v>
      </c>
      <c r="C14" s="12">
        <v>24057</v>
      </c>
      <c r="D14" s="12">
        <v>84223</v>
      </c>
      <c r="E14" s="12">
        <v>92010</v>
      </c>
      <c r="F14" s="13">
        <f t="shared" si="0"/>
        <v>9.2456929817270748</v>
      </c>
      <c r="G14" s="1"/>
      <c r="H14" s="1"/>
      <c r="I14" s="1"/>
    </row>
    <row r="15" spans="1:12" x14ac:dyDescent="0.25">
      <c r="A15" s="8" t="s">
        <v>49</v>
      </c>
      <c r="B15" s="9">
        <v>2998</v>
      </c>
      <c r="C15" s="9">
        <v>2818</v>
      </c>
      <c r="D15" s="9">
        <v>14634</v>
      </c>
      <c r="E15" s="9">
        <v>12546</v>
      </c>
      <c r="F15" s="10">
        <f t="shared" si="0"/>
        <v>-14.268142681426809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39189</v>
      </c>
      <c r="C18" s="12">
        <v>46481</v>
      </c>
      <c r="D18" s="12">
        <v>212140</v>
      </c>
      <c r="E18" s="12">
        <v>301322</v>
      </c>
      <c r="F18" s="13">
        <f t="shared" si="0"/>
        <v>42.03921938342603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10552</v>
      </c>
      <c r="C22" s="12">
        <v>15448</v>
      </c>
      <c r="D22" s="12">
        <v>49167</v>
      </c>
      <c r="E22" s="12">
        <v>91717</v>
      </c>
      <c r="F22" s="13">
        <f t="shared" si="0"/>
        <v>86.541786157381978</v>
      </c>
      <c r="G22" s="1"/>
      <c r="H22" s="1"/>
      <c r="I22" s="1"/>
    </row>
    <row r="23" spans="1:9" x14ac:dyDescent="0.25">
      <c r="A23" s="8" t="s">
        <v>57</v>
      </c>
      <c r="B23" s="9">
        <v>2838</v>
      </c>
      <c r="C23" s="9">
        <v>2912</v>
      </c>
      <c r="D23" s="9">
        <v>14282</v>
      </c>
      <c r="E23" s="9">
        <v>14132</v>
      </c>
      <c r="F23" s="10">
        <f t="shared" si="0"/>
        <v>-1.0502730709984576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6394</v>
      </c>
      <c r="C25" s="9">
        <v>7150</v>
      </c>
      <c r="D25" s="9">
        <v>30020</v>
      </c>
      <c r="E25" s="9">
        <v>32353</v>
      </c>
      <c r="F25" s="10">
        <f t="shared" si="0"/>
        <v>7.7714856762158604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1</v>
      </c>
      <c r="C27" s="9">
        <v>0</v>
      </c>
      <c r="D27" s="9">
        <v>1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64974</v>
      </c>
      <c r="C28" s="12">
        <v>55221</v>
      </c>
      <c r="D28" s="12">
        <v>317047</v>
      </c>
      <c r="E28" s="12">
        <v>320220</v>
      </c>
      <c r="F28" s="13">
        <f t="shared" si="0"/>
        <v>1.0007979889416987</v>
      </c>
      <c r="G28" s="1"/>
      <c r="H28" s="1"/>
      <c r="I28" s="1"/>
    </row>
    <row r="29" spans="1:9" x14ac:dyDescent="0.25">
      <c r="A29" s="8" t="s">
        <v>63</v>
      </c>
      <c r="B29" s="9">
        <v>5578</v>
      </c>
      <c r="C29" s="9">
        <v>7521</v>
      </c>
      <c r="D29" s="9">
        <v>18368</v>
      </c>
      <c r="E29" s="9">
        <v>22961</v>
      </c>
      <c r="F29" s="10">
        <f t="shared" si="0"/>
        <v>25.005444250871079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84</v>
      </c>
      <c r="D31" s="9">
        <v>1</v>
      </c>
      <c r="E31" s="9">
        <v>84</v>
      </c>
      <c r="F31" s="10">
        <f t="shared" si="0"/>
        <v>8300</v>
      </c>
      <c r="G31" s="1"/>
      <c r="H31" s="1"/>
      <c r="I31" s="1"/>
    </row>
    <row r="32" spans="1:9" x14ac:dyDescent="0.25">
      <c r="A32" s="11" t="s">
        <v>66</v>
      </c>
      <c r="B32" s="12">
        <v>5112</v>
      </c>
      <c r="C32" s="12">
        <v>4825</v>
      </c>
      <c r="D32" s="12">
        <v>25162</v>
      </c>
      <c r="E32" s="12">
        <v>29253</v>
      </c>
      <c r="F32" s="13">
        <f t="shared" si="0"/>
        <v>16.258643986964472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306453</v>
      </c>
      <c r="C35" s="15">
        <f t="shared" ref="C35:E35" si="1">SUM(C7:C34)</f>
        <v>316859</v>
      </c>
      <c r="D35" s="15">
        <f t="shared" si="1"/>
        <v>1479393</v>
      </c>
      <c r="E35" s="15">
        <f t="shared" si="1"/>
        <v>1688472</v>
      </c>
      <c r="F35" s="16">
        <f t="shared" si="0"/>
        <v>14.13275579916899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496725</v>
      </c>
      <c r="G38" s="42">
        <f>LOOKUP(E38,$A$38:$A$65,$C$38:$C$65)</f>
        <v>426993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15042</v>
      </c>
      <c r="C39" s="41">
        <f t="shared" ref="C39:C65" si="5">D8</f>
        <v>16818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320220</v>
      </c>
      <c r="G39" s="42">
        <f t="shared" ref="G39:G65" si="8">LOOKUP(E39,$A$38:$A$65,$C$38:$C$65)</f>
        <v>317047</v>
      </c>
    </row>
    <row r="40" spans="1:9" x14ac:dyDescent="0.25">
      <c r="A40" s="42" t="str">
        <f t="shared" si="3"/>
        <v>ALMERIA</v>
      </c>
      <c r="B40" s="41">
        <f t="shared" si="4"/>
        <v>58333</v>
      </c>
      <c r="C40" s="41">
        <f t="shared" si="5"/>
        <v>57188</v>
      </c>
      <c r="D40" s="41">
        <f t="shared" si="6"/>
        <v>7</v>
      </c>
      <c r="E40" s="42" t="str">
        <f t="shared" si="2"/>
        <v>CEUTA</v>
      </c>
      <c r="F40" s="42">
        <f t="shared" si="7"/>
        <v>301322</v>
      </c>
      <c r="G40" s="42">
        <f t="shared" si="8"/>
        <v>212140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193902</v>
      </c>
      <c r="G41" s="42">
        <f t="shared" si="8"/>
        <v>205604</v>
      </c>
    </row>
    <row r="42" spans="1:9" x14ac:dyDescent="0.25">
      <c r="A42" s="42" t="str">
        <f t="shared" si="3"/>
        <v>BAHIA DE ALGECIRAS</v>
      </c>
      <c r="B42" s="41">
        <f t="shared" si="4"/>
        <v>496725</v>
      </c>
      <c r="C42" s="41">
        <f t="shared" si="5"/>
        <v>426993</v>
      </c>
      <c r="D42" s="41">
        <f t="shared" si="6"/>
        <v>1</v>
      </c>
      <c r="E42" s="42" t="str">
        <f t="shared" si="2"/>
        <v>BARCELONA</v>
      </c>
      <c r="F42" s="42">
        <f t="shared" si="7"/>
        <v>92010</v>
      </c>
      <c r="G42" s="42">
        <f t="shared" si="8"/>
        <v>84223</v>
      </c>
    </row>
    <row r="43" spans="1:9" x14ac:dyDescent="0.25">
      <c r="A43" s="42" t="str">
        <f t="shared" si="3"/>
        <v>BAHIA DE CADIZ</v>
      </c>
      <c r="B43" s="41">
        <f t="shared" si="4"/>
        <v>7872</v>
      </c>
      <c r="C43" s="41">
        <f t="shared" si="5"/>
        <v>7725</v>
      </c>
      <c r="D43" s="41">
        <f t="shared" si="6"/>
        <v>14</v>
      </c>
      <c r="E43" s="42" t="str">
        <f t="shared" si="2"/>
        <v>LAS PALMAS</v>
      </c>
      <c r="F43" s="42">
        <f t="shared" si="7"/>
        <v>91717</v>
      </c>
      <c r="G43" s="42">
        <f t="shared" si="8"/>
        <v>49167</v>
      </c>
    </row>
    <row r="44" spans="1:9" x14ac:dyDescent="0.25">
      <c r="A44" s="42" t="str">
        <f t="shared" si="3"/>
        <v>BALEARES</v>
      </c>
      <c r="B44" s="41">
        <f t="shared" si="4"/>
        <v>193902</v>
      </c>
      <c r="C44" s="41">
        <f t="shared" si="5"/>
        <v>205604</v>
      </c>
      <c r="D44" s="41">
        <f t="shared" si="6"/>
        <v>4</v>
      </c>
      <c r="E44" s="42" t="str">
        <f t="shared" si="2"/>
        <v>ALMERIA</v>
      </c>
      <c r="F44" s="42">
        <f t="shared" si="7"/>
        <v>58333</v>
      </c>
      <c r="G44" s="42">
        <f t="shared" si="8"/>
        <v>57188</v>
      </c>
    </row>
    <row r="45" spans="1:9" x14ac:dyDescent="0.25">
      <c r="A45" s="42" t="str">
        <f t="shared" si="3"/>
        <v>BARCELONA</v>
      </c>
      <c r="B45" s="41">
        <f t="shared" si="4"/>
        <v>92010</v>
      </c>
      <c r="C45" s="41">
        <f t="shared" si="5"/>
        <v>84223</v>
      </c>
      <c r="D45" s="41">
        <f t="shared" si="6"/>
        <v>5</v>
      </c>
      <c r="E45" s="42" t="str">
        <f t="shared" si="2"/>
        <v>MELILLA</v>
      </c>
      <c r="F45" s="42">
        <f t="shared" si="7"/>
        <v>32353</v>
      </c>
      <c r="G45" s="42">
        <f t="shared" si="8"/>
        <v>30020</v>
      </c>
    </row>
    <row r="46" spans="1:9" x14ac:dyDescent="0.25">
      <c r="A46" s="42" t="str">
        <f t="shared" si="3"/>
        <v>BILBAO</v>
      </c>
      <c r="B46" s="41">
        <f t="shared" si="4"/>
        <v>12546</v>
      </c>
      <c r="C46" s="41">
        <f t="shared" si="5"/>
        <v>14634</v>
      </c>
      <c r="D46" s="41">
        <f t="shared" si="6"/>
        <v>13</v>
      </c>
      <c r="E46" s="42" t="str">
        <f t="shared" si="2"/>
        <v>VALENCIA</v>
      </c>
      <c r="F46" s="42">
        <f t="shared" si="7"/>
        <v>29253</v>
      </c>
      <c r="G46" s="42">
        <f t="shared" si="8"/>
        <v>25162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22961</v>
      </c>
      <c r="G47" s="42">
        <f t="shared" si="8"/>
        <v>18368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15042</v>
      </c>
      <c r="G48" s="42">
        <f t="shared" si="8"/>
        <v>16818</v>
      </c>
    </row>
    <row r="49" spans="1:7" x14ac:dyDescent="0.25">
      <c r="A49" s="42" t="str">
        <f t="shared" si="3"/>
        <v>CEUTA</v>
      </c>
      <c r="B49" s="41">
        <f t="shared" si="4"/>
        <v>301322</v>
      </c>
      <c r="C49" s="41">
        <f t="shared" si="5"/>
        <v>212140</v>
      </c>
      <c r="D49" s="41">
        <f t="shared" si="6"/>
        <v>3</v>
      </c>
      <c r="E49" s="42" t="str">
        <f t="shared" si="2"/>
        <v>MALAGA</v>
      </c>
      <c r="F49" s="42">
        <f t="shared" si="7"/>
        <v>14132</v>
      </c>
      <c r="G49" s="42">
        <f t="shared" si="8"/>
        <v>14282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12546</v>
      </c>
      <c r="G50" s="42">
        <f t="shared" si="8"/>
        <v>14634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str">
        <f t="shared" si="2"/>
        <v>BAHIA DE CADIZ</v>
      </c>
      <c r="F51" s="42">
        <f t="shared" si="7"/>
        <v>7872</v>
      </c>
      <c r="G51" s="42">
        <f t="shared" si="8"/>
        <v>7725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84</v>
      </c>
      <c r="G52" s="42">
        <f t="shared" si="8"/>
        <v>1</v>
      </c>
    </row>
    <row r="53" spans="1:7" x14ac:dyDescent="0.25">
      <c r="A53" s="42" t="str">
        <f t="shared" si="3"/>
        <v>LAS PALMAS</v>
      </c>
      <c r="B53" s="41">
        <f t="shared" si="4"/>
        <v>91717</v>
      </c>
      <c r="C53" s="41">
        <f t="shared" si="5"/>
        <v>49167</v>
      </c>
      <c r="D53" s="41">
        <f t="shared" si="6"/>
        <v>6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14132</v>
      </c>
      <c r="C54" s="41">
        <f t="shared" si="5"/>
        <v>14282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32353</v>
      </c>
      <c r="C56" s="41">
        <f t="shared" si="5"/>
        <v>30020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320220</v>
      </c>
      <c r="C59" s="41">
        <f t="shared" si="5"/>
        <v>317047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22961</v>
      </c>
      <c r="C60" s="41">
        <f t="shared" si="5"/>
        <v>18368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84</v>
      </c>
      <c r="C62" s="41">
        <f t="shared" si="5"/>
        <v>1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29253</v>
      </c>
      <c r="C63" s="41">
        <f t="shared" si="5"/>
        <v>25162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137</v>
      </c>
      <c r="C7" s="9">
        <v>107</v>
      </c>
      <c r="D7" s="9">
        <v>764</v>
      </c>
      <c r="E7" s="9">
        <v>682</v>
      </c>
      <c r="F7" s="10">
        <f>((E7*100)/D7)-100</f>
        <v>-10.732984293193724</v>
      </c>
      <c r="G7" s="1"/>
      <c r="H7" s="1"/>
      <c r="I7" s="1"/>
    </row>
    <row r="8" spans="1:12" x14ac:dyDescent="0.25">
      <c r="A8" s="11" t="s">
        <v>42</v>
      </c>
      <c r="B8" s="12">
        <v>127</v>
      </c>
      <c r="C8" s="12">
        <v>100</v>
      </c>
      <c r="D8" s="12">
        <v>640</v>
      </c>
      <c r="E8" s="12">
        <v>551</v>
      </c>
      <c r="F8" s="13">
        <f t="shared" ref="F8:F35" si="0">((E8*100)/D8)-100</f>
        <v>-13.90625</v>
      </c>
      <c r="G8" s="1"/>
      <c r="H8" s="1"/>
      <c r="I8" s="1"/>
    </row>
    <row r="9" spans="1:12" x14ac:dyDescent="0.25">
      <c r="A9" s="8" t="s">
        <v>43</v>
      </c>
      <c r="B9" s="9">
        <v>199</v>
      </c>
      <c r="C9" s="9">
        <v>203</v>
      </c>
      <c r="D9" s="9">
        <v>947</v>
      </c>
      <c r="E9" s="9">
        <v>1017</v>
      </c>
      <c r="F9" s="10">
        <f t="shared" si="0"/>
        <v>7.3917634635691627</v>
      </c>
      <c r="G9" s="1"/>
      <c r="H9" s="1"/>
      <c r="I9" s="1"/>
    </row>
    <row r="10" spans="1:12" x14ac:dyDescent="0.25">
      <c r="A10" s="11" t="s">
        <v>44</v>
      </c>
      <c r="B10" s="12">
        <v>87</v>
      </c>
      <c r="C10" s="12">
        <v>88</v>
      </c>
      <c r="D10" s="12">
        <v>496</v>
      </c>
      <c r="E10" s="12">
        <v>471</v>
      </c>
      <c r="F10" s="13">
        <f t="shared" si="0"/>
        <v>-5.0403225806451672</v>
      </c>
      <c r="G10" s="1"/>
      <c r="H10" s="1"/>
      <c r="I10" s="1"/>
    </row>
    <row r="11" spans="1:12" x14ac:dyDescent="0.25">
      <c r="A11" s="8" t="s">
        <v>45</v>
      </c>
      <c r="B11" s="9">
        <v>2028</v>
      </c>
      <c r="C11" s="9">
        <v>1698</v>
      </c>
      <c r="D11" s="9">
        <v>11849</v>
      </c>
      <c r="E11" s="9">
        <v>11233</v>
      </c>
      <c r="F11" s="10">
        <f t="shared" si="0"/>
        <v>-5.1987509494472164</v>
      </c>
      <c r="G11" s="1"/>
      <c r="H11" s="1"/>
      <c r="I11" s="1"/>
    </row>
    <row r="12" spans="1:12" x14ac:dyDescent="0.25">
      <c r="A12" s="11" t="s">
        <v>46</v>
      </c>
      <c r="B12" s="12">
        <v>171</v>
      </c>
      <c r="C12" s="12">
        <v>132</v>
      </c>
      <c r="D12" s="12">
        <v>892</v>
      </c>
      <c r="E12" s="12">
        <v>925</v>
      </c>
      <c r="F12" s="13">
        <f t="shared" si="0"/>
        <v>3.699551569506724</v>
      </c>
      <c r="G12" s="1"/>
      <c r="H12" s="1"/>
      <c r="I12" s="1"/>
    </row>
    <row r="13" spans="1:12" x14ac:dyDescent="0.25">
      <c r="A13" s="8" t="s">
        <v>47</v>
      </c>
      <c r="B13" s="9">
        <v>1213</v>
      </c>
      <c r="C13" s="9">
        <v>891</v>
      </c>
      <c r="D13" s="9">
        <v>5433</v>
      </c>
      <c r="E13" s="9">
        <v>4920</v>
      </c>
      <c r="F13" s="10">
        <f t="shared" si="0"/>
        <v>-9.4422970734400877</v>
      </c>
      <c r="G13" s="1"/>
      <c r="H13" s="1"/>
      <c r="I13" s="1"/>
    </row>
    <row r="14" spans="1:12" x14ac:dyDescent="0.25">
      <c r="A14" s="11" t="s">
        <v>48</v>
      </c>
      <c r="B14" s="12">
        <v>895</v>
      </c>
      <c r="C14" s="12">
        <v>872</v>
      </c>
      <c r="D14" s="12">
        <v>4656</v>
      </c>
      <c r="E14" s="12">
        <v>4789</v>
      </c>
      <c r="F14" s="13">
        <f t="shared" si="0"/>
        <v>2.8565292096219963</v>
      </c>
      <c r="G14" s="1"/>
      <c r="H14" s="1"/>
      <c r="I14" s="1"/>
    </row>
    <row r="15" spans="1:12" x14ac:dyDescent="0.25">
      <c r="A15" s="8" t="s">
        <v>49</v>
      </c>
      <c r="B15" s="9">
        <v>307</v>
      </c>
      <c r="C15" s="9">
        <v>324</v>
      </c>
      <c r="D15" s="9">
        <v>1688</v>
      </c>
      <c r="E15" s="9">
        <v>1841</v>
      </c>
      <c r="F15" s="10">
        <f t="shared" si="0"/>
        <v>9.063981042654035</v>
      </c>
      <c r="G15" s="1"/>
      <c r="H15" s="1"/>
      <c r="I15" s="1"/>
    </row>
    <row r="16" spans="1:12" x14ac:dyDescent="0.25">
      <c r="A16" s="11" t="s">
        <v>50</v>
      </c>
      <c r="B16" s="12">
        <v>135</v>
      </c>
      <c r="C16" s="12">
        <v>100</v>
      </c>
      <c r="D16" s="12">
        <v>749</v>
      </c>
      <c r="E16" s="12">
        <v>709</v>
      </c>
      <c r="F16" s="13">
        <f t="shared" si="0"/>
        <v>-5.3404539385847727</v>
      </c>
      <c r="G16" s="1"/>
      <c r="H16" s="1"/>
      <c r="I16" s="1"/>
    </row>
    <row r="17" spans="1:9" x14ac:dyDescent="0.25">
      <c r="A17" s="8" t="s">
        <v>51</v>
      </c>
      <c r="B17" s="9">
        <v>121</v>
      </c>
      <c r="C17" s="9">
        <v>103</v>
      </c>
      <c r="D17" s="9">
        <v>745</v>
      </c>
      <c r="E17" s="9">
        <v>725</v>
      </c>
      <c r="F17" s="10">
        <f t="shared" si="0"/>
        <v>-2.6845637583892596</v>
      </c>
      <c r="G17" s="1"/>
      <c r="H17" s="1"/>
      <c r="I17" s="1"/>
    </row>
    <row r="18" spans="1:9" x14ac:dyDescent="0.25">
      <c r="A18" s="11" t="s">
        <v>52</v>
      </c>
      <c r="B18" s="12">
        <v>1172</v>
      </c>
      <c r="C18" s="12">
        <v>928</v>
      </c>
      <c r="D18" s="12">
        <v>6570</v>
      </c>
      <c r="E18" s="12">
        <v>6060</v>
      </c>
      <c r="F18" s="13">
        <f t="shared" si="0"/>
        <v>-7.7625570776255728</v>
      </c>
      <c r="G18" s="1"/>
      <c r="H18" s="1"/>
      <c r="I18" s="1"/>
    </row>
    <row r="19" spans="1:9" x14ac:dyDescent="0.25">
      <c r="A19" s="8" t="s">
        <v>53</v>
      </c>
      <c r="B19" s="9">
        <v>117</v>
      </c>
      <c r="C19" s="9">
        <v>106</v>
      </c>
      <c r="D19" s="9">
        <v>632</v>
      </c>
      <c r="E19" s="9">
        <v>618</v>
      </c>
      <c r="F19" s="10">
        <f t="shared" si="0"/>
        <v>-2.215189873417728</v>
      </c>
      <c r="G19" s="1"/>
      <c r="H19" s="1"/>
      <c r="I19" s="1"/>
    </row>
    <row r="20" spans="1:9" x14ac:dyDescent="0.25">
      <c r="A20" s="11" t="s">
        <v>54</v>
      </c>
      <c r="B20" s="12">
        <v>85</v>
      </c>
      <c r="C20" s="12">
        <v>104</v>
      </c>
      <c r="D20" s="12">
        <v>535</v>
      </c>
      <c r="E20" s="12">
        <v>626</v>
      </c>
      <c r="F20" s="13">
        <f t="shared" si="0"/>
        <v>17.00934579439253</v>
      </c>
      <c r="G20" s="1"/>
      <c r="H20" s="1"/>
      <c r="I20" s="1"/>
    </row>
    <row r="21" spans="1:9" x14ac:dyDescent="0.25">
      <c r="A21" s="8" t="s">
        <v>55</v>
      </c>
      <c r="B21" s="9">
        <v>125</v>
      </c>
      <c r="C21" s="9">
        <v>122</v>
      </c>
      <c r="D21" s="9">
        <v>761</v>
      </c>
      <c r="E21" s="9">
        <v>851</v>
      </c>
      <c r="F21" s="10">
        <f t="shared" si="0"/>
        <v>11.826544021024972</v>
      </c>
      <c r="G21" s="1"/>
      <c r="H21" s="1"/>
      <c r="I21" s="1"/>
    </row>
    <row r="22" spans="1:9" x14ac:dyDescent="0.25">
      <c r="A22" s="11" t="s">
        <v>56</v>
      </c>
      <c r="B22" s="12">
        <v>923</v>
      </c>
      <c r="C22" s="12">
        <v>804</v>
      </c>
      <c r="D22" s="12">
        <v>5295</v>
      </c>
      <c r="E22" s="12">
        <v>5340</v>
      </c>
      <c r="F22" s="13">
        <f t="shared" si="0"/>
        <v>0.84985835694051559</v>
      </c>
      <c r="G22" s="1"/>
      <c r="H22" s="1"/>
      <c r="I22" s="1"/>
    </row>
    <row r="23" spans="1:9" x14ac:dyDescent="0.25">
      <c r="A23" s="8" t="s">
        <v>57</v>
      </c>
      <c r="B23" s="9">
        <v>164</v>
      </c>
      <c r="C23" s="9">
        <v>166</v>
      </c>
      <c r="D23" s="9">
        <v>875</v>
      </c>
      <c r="E23" s="9">
        <v>888</v>
      </c>
      <c r="F23" s="10">
        <f t="shared" si="0"/>
        <v>1.4857142857142804</v>
      </c>
      <c r="G23" s="1"/>
      <c r="H23" s="1"/>
      <c r="I23" s="1"/>
    </row>
    <row r="24" spans="1:9" x14ac:dyDescent="0.25">
      <c r="A24" s="11" t="s">
        <v>58</v>
      </c>
      <c r="B24" s="12">
        <v>79</v>
      </c>
      <c r="C24" s="12">
        <v>82</v>
      </c>
      <c r="D24" s="12">
        <v>476</v>
      </c>
      <c r="E24" s="12">
        <v>509</v>
      </c>
      <c r="F24" s="13">
        <f t="shared" si="0"/>
        <v>6.9327731092436977</v>
      </c>
      <c r="G24" s="1"/>
      <c r="H24" s="1"/>
      <c r="I24" s="1"/>
    </row>
    <row r="25" spans="1:9" x14ac:dyDescent="0.25">
      <c r="A25" s="8" t="s">
        <v>59</v>
      </c>
      <c r="B25" s="9">
        <v>125</v>
      </c>
      <c r="C25" s="9">
        <v>118</v>
      </c>
      <c r="D25" s="9">
        <v>614</v>
      </c>
      <c r="E25" s="9">
        <v>578</v>
      </c>
      <c r="F25" s="10">
        <f t="shared" si="0"/>
        <v>-5.8631921824104296</v>
      </c>
      <c r="G25" s="1"/>
      <c r="H25" s="1"/>
      <c r="I25" s="1"/>
    </row>
    <row r="26" spans="1:9" x14ac:dyDescent="0.25">
      <c r="A26" s="11" t="s">
        <v>60</v>
      </c>
      <c r="B26" s="12">
        <v>35</v>
      </c>
      <c r="C26" s="12">
        <v>27</v>
      </c>
      <c r="D26" s="12">
        <v>220</v>
      </c>
      <c r="E26" s="12">
        <v>203</v>
      </c>
      <c r="F26" s="13">
        <f t="shared" si="0"/>
        <v>-7.7272727272727337</v>
      </c>
      <c r="G26" s="1"/>
      <c r="H26" s="1"/>
      <c r="I26" s="1"/>
    </row>
    <row r="27" spans="1:9" x14ac:dyDescent="0.25">
      <c r="A27" s="8" t="s">
        <v>61</v>
      </c>
      <c r="B27" s="9">
        <v>157</v>
      </c>
      <c r="C27" s="9">
        <v>135</v>
      </c>
      <c r="D27" s="9">
        <v>755</v>
      </c>
      <c r="E27" s="9">
        <v>714</v>
      </c>
      <c r="F27" s="10">
        <f t="shared" si="0"/>
        <v>-5.4304635761589424</v>
      </c>
      <c r="G27" s="1"/>
      <c r="H27" s="1"/>
      <c r="I27" s="1"/>
    </row>
    <row r="28" spans="1:9" x14ac:dyDescent="0.25">
      <c r="A28" s="11" t="s">
        <v>62</v>
      </c>
      <c r="B28" s="12">
        <v>1408</v>
      </c>
      <c r="C28" s="12">
        <v>1464</v>
      </c>
      <c r="D28" s="12">
        <v>8756</v>
      </c>
      <c r="E28" s="12">
        <v>8931</v>
      </c>
      <c r="F28" s="13">
        <f t="shared" si="0"/>
        <v>1.9986295111923198</v>
      </c>
      <c r="G28" s="1"/>
      <c r="H28" s="1"/>
      <c r="I28" s="1"/>
    </row>
    <row r="29" spans="1:9" x14ac:dyDescent="0.25">
      <c r="A29" s="8" t="s">
        <v>63</v>
      </c>
      <c r="B29" s="9">
        <v>122</v>
      </c>
      <c r="C29" s="9">
        <v>116</v>
      </c>
      <c r="D29" s="9">
        <v>752</v>
      </c>
      <c r="E29" s="9">
        <v>694</v>
      </c>
      <c r="F29" s="10">
        <f t="shared" si="0"/>
        <v>-7.7127659574468055</v>
      </c>
      <c r="G29" s="1"/>
      <c r="H29" s="1"/>
      <c r="I29" s="1"/>
    </row>
    <row r="30" spans="1:9" x14ac:dyDescent="0.25">
      <c r="A30" s="11" t="s">
        <v>64</v>
      </c>
      <c r="B30" s="12">
        <v>114</v>
      </c>
      <c r="C30" s="12">
        <v>103</v>
      </c>
      <c r="D30" s="12">
        <v>667</v>
      </c>
      <c r="E30" s="12">
        <v>650</v>
      </c>
      <c r="F30" s="13">
        <f t="shared" si="0"/>
        <v>-2.5487256371814055</v>
      </c>
      <c r="G30" s="1"/>
      <c r="H30" s="1"/>
      <c r="I30" s="1"/>
    </row>
    <row r="31" spans="1:9" x14ac:dyDescent="0.25">
      <c r="A31" s="8" t="s">
        <v>65</v>
      </c>
      <c r="B31" s="9">
        <v>291</v>
      </c>
      <c r="C31" s="9">
        <v>202</v>
      </c>
      <c r="D31" s="9">
        <v>1479</v>
      </c>
      <c r="E31" s="9">
        <v>1332</v>
      </c>
      <c r="F31" s="10">
        <f t="shared" si="0"/>
        <v>-9.9391480730223094</v>
      </c>
      <c r="G31" s="1"/>
      <c r="H31" s="1"/>
      <c r="I31" s="1"/>
    </row>
    <row r="32" spans="1:9" x14ac:dyDescent="0.25">
      <c r="A32" s="11" t="s">
        <v>66</v>
      </c>
      <c r="B32" s="12">
        <v>641</v>
      </c>
      <c r="C32" s="12">
        <v>632</v>
      </c>
      <c r="D32" s="12">
        <v>3556</v>
      </c>
      <c r="E32" s="12">
        <v>3599</v>
      </c>
      <c r="F32" s="13">
        <f t="shared" si="0"/>
        <v>1.2092238470191177</v>
      </c>
      <c r="G32" s="1"/>
      <c r="H32" s="1"/>
      <c r="I32" s="1"/>
    </row>
    <row r="33" spans="1:9" x14ac:dyDescent="0.25">
      <c r="A33" s="8" t="s">
        <v>67</v>
      </c>
      <c r="B33" s="9">
        <v>231</v>
      </c>
      <c r="C33" s="9">
        <v>233</v>
      </c>
      <c r="D33" s="9">
        <v>1287</v>
      </c>
      <c r="E33" s="9">
        <v>1326</v>
      </c>
      <c r="F33" s="10">
        <f t="shared" si="0"/>
        <v>3.0303030303030312</v>
      </c>
      <c r="G33" s="1"/>
      <c r="H33" s="1"/>
      <c r="I33" s="1"/>
    </row>
    <row r="34" spans="1:9" x14ac:dyDescent="0.25">
      <c r="A34" s="11" t="s">
        <v>68</v>
      </c>
      <c r="B34" s="12">
        <v>23</v>
      </c>
      <c r="C34" s="12">
        <v>25</v>
      </c>
      <c r="D34" s="12">
        <v>157</v>
      </c>
      <c r="E34" s="12">
        <v>142</v>
      </c>
      <c r="F34" s="13">
        <f t="shared" si="0"/>
        <v>-9.5541401273885356</v>
      </c>
      <c r="G34" s="1"/>
      <c r="H34" s="1"/>
      <c r="I34" s="1"/>
    </row>
    <row r="35" spans="1:9" x14ac:dyDescent="0.25">
      <c r="A35" s="14" t="s">
        <v>69</v>
      </c>
      <c r="B35" s="15">
        <f>SUM(B7:B34)</f>
        <v>11232</v>
      </c>
      <c r="C35" s="15">
        <f t="shared" ref="C35:E35" si="1">SUM(C7:C34)</f>
        <v>9985</v>
      </c>
      <c r="D35" s="15">
        <f t="shared" si="1"/>
        <v>62246</v>
      </c>
      <c r="E35" s="15">
        <f t="shared" si="1"/>
        <v>60924</v>
      </c>
      <c r="F35" s="16">
        <f t="shared" si="0"/>
        <v>-2.1238312502008228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682</v>
      </c>
      <c r="C38" s="41">
        <f>D7</f>
        <v>764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11233</v>
      </c>
      <c r="G38" s="42">
        <f>LOOKUP(E38,$A$38:$A$65,$C$38:$C$65)</f>
        <v>11849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551</v>
      </c>
      <c r="C39" s="41">
        <f t="shared" ref="C39:C65" si="5">D8</f>
        <v>640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8931</v>
      </c>
      <c r="G39" s="42">
        <f t="shared" ref="G39:G65" si="8">LOOKUP(E39,$A$38:$A$65,$C$38:$C$65)</f>
        <v>8756</v>
      </c>
    </row>
    <row r="40" spans="1:9" x14ac:dyDescent="0.25">
      <c r="A40" s="42" t="str">
        <f t="shared" si="3"/>
        <v>ALMERIA</v>
      </c>
      <c r="B40" s="41">
        <f t="shared" si="4"/>
        <v>1017</v>
      </c>
      <c r="C40" s="41">
        <f t="shared" si="5"/>
        <v>947</v>
      </c>
      <c r="D40" s="41">
        <f t="shared" si="6"/>
        <v>11</v>
      </c>
      <c r="E40" s="42" t="str">
        <f t="shared" si="2"/>
        <v>CEUTA</v>
      </c>
      <c r="F40" s="42">
        <f t="shared" si="7"/>
        <v>6060</v>
      </c>
      <c r="G40" s="42">
        <f t="shared" si="8"/>
        <v>6570</v>
      </c>
    </row>
    <row r="41" spans="1:9" x14ac:dyDescent="0.25">
      <c r="A41" s="42" t="str">
        <f t="shared" si="3"/>
        <v>AVILES</v>
      </c>
      <c r="B41" s="41">
        <f t="shared" si="4"/>
        <v>471</v>
      </c>
      <c r="C41" s="41">
        <f t="shared" si="5"/>
        <v>496</v>
      </c>
      <c r="D41" s="41">
        <f t="shared" si="6"/>
        <v>26</v>
      </c>
      <c r="E41" s="42" t="str">
        <f t="shared" si="2"/>
        <v>LAS PALMAS</v>
      </c>
      <c r="F41" s="42">
        <f t="shared" si="7"/>
        <v>5340</v>
      </c>
      <c r="G41" s="42">
        <f t="shared" si="8"/>
        <v>5295</v>
      </c>
    </row>
    <row r="42" spans="1:9" x14ac:dyDescent="0.25">
      <c r="A42" s="42" t="str">
        <f t="shared" si="3"/>
        <v>BAHIA DE ALGECIRAS</v>
      </c>
      <c r="B42" s="41">
        <f t="shared" si="4"/>
        <v>11233</v>
      </c>
      <c r="C42" s="41">
        <f t="shared" si="5"/>
        <v>11849</v>
      </c>
      <c r="D42" s="41">
        <f t="shared" si="6"/>
        <v>1</v>
      </c>
      <c r="E42" s="42" t="str">
        <f t="shared" si="2"/>
        <v>BALEARES</v>
      </c>
      <c r="F42" s="42">
        <f t="shared" si="7"/>
        <v>4920</v>
      </c>
      <c r="G42" s="42">
        <f t="shared" si="8"/>
        <v>5433</v>
      </c>
    </row>
    <row r="43" spans="1:9" x14ac:dyDescent="0.25">
      <c r="A43" s="42" t="str">
        <f t="shared" si="3"/>
        <v>BAHIA DE CADIZ</v>
      </c>
      <c r="B43" s="41">
        <f t="shared" si="4"/>
        <v>925</v>
      </c>
      <c r="C43" s="41">
        <f t="shared" si="5"/>
        <v>892</v>
      </c>
      <c r="D43" s="41">
        <f t="shared" si="6"/>
        <v>12</v>
      </c>
      <c r="E43" s="42" t="str">
        <f t="shared" si="2"/>
        <v>BARCELONA</v>
      </c>
      <c r="F43" s="42">
        <f t="shared" si="7"/>
        <v>4789</v>
      </c>
      <c r="G43" s="42">
        <f t="shared" si="8"/>
        <v>4656</v>
      </c>
    </row>
    <row r="44" spans="1:9" x14ac:dyDescent="0.25">
      <c r="A44" s="42" t="str">
        <f t="shared" si="3"/>
        <v>BALEARES</v>
      </c>
      <c r="B44" s="41">
        <f t="shared" si="4"/>
        <v>4920</v>
      </c>
      <c r="C44" s="41">
        <f t="shared" si="5"/>
        <v>5433</v>
      </c>
      <c r="D44" s="41">
        <f t="shared" si="6"/>
        <v>5</v>
      </c>
      <c r="E44" s="42" t="str">
        <f t="shared" si="2"/>
        <v>VALENCIA</v>
      </c>
      <c r="F44" s="42">
        <f t="shared" si="7"/>
        <v>3599</v>
      </c>
      <c r="G44" s="42">
        <f t="shared" si="8"/>
        <v>3556</v>
      </c>
    </row>
    <row r="45" spans="1:9" x14ac:dyDescent="0.25">
      <c r="A45" s="42" t="str">
        <f t="shared" si="3"/>
        <v>BARCELONA</v>
      </c>
      <c r="B45" s="41">
        <f t="shared" si="4"/>
        <v>4789</v>
      </c>
      <c r="C45" s="41">
        <f t="shared" si="5"/>
        <v>4656</v>
      </c>
      <c r="D45" s="41">
        <f t="shared" si="6"/>
        <v>6</v>
      </c>
      <c r="E45" s="42" t="str">
        <f t="shared" si="2"/>
        <v>BILBAO</v>
      </c>
      <c r="F45" s="42">
        <f t="shared" si="7"/>
        <v>1841</v>
      </c>
      <c r="G45" s="42">
        <f t="shared" si="8"/>
        <v>1688</v>
      </c>
    </row>
    <row r="46" spans="1:9" x14ac:dyDescent="0.25">
      <c r="A46" s="42" t="str">
        <f t="shared" si="3"/>
        <v>BILBAO</v>
      </c>
      <c r="B46" s="41">
        <f t="shared" si="4"/>
        <v>1841</v>
      </c>
      <c r="C46" s="41">
        <f t="shared" si="5"/>
        <v>1688</v>
      </c>
      <c r="D46" s="41">
        <f t="shared" si="6"/>
        <v>8</v>
      </c>
      <c r="E46" s="42" t="str">
        <f t="shared" si="2"/>
        <v>TARRAGONA</v>
      </c>
      <c r="F46" s="42">
        <f t="shared" si="7"/>
        <v>1332</v>
      </c>
      <c r="G46" s="42">
        <f t="shared" si="8"/>
        <v>1479</v>
      </c>
    </row>
    <row r="47" spans="1:9" x14ac:dyDescent="0.25">
      <c r="A47" s="42" t="str">
        <f t="shared" si="3"/>
        <v>CARTAGENA</v>
      </c>
      <c r="B47" s="41">
        <f t="shared" si="4"/>
        <v>709</v>
      </c>
      <c r="C47" s="41">
        <f t="shared" si="5"/>
        <v>749</v>
      </c>
      <c r="D47" s="41">
        <f t="shared" si="6"/>
        <v>17</v>
      </c>
      <c r="E47" s="42" t="str">
        <f t="shared" si="2"/>
        <v>VIGO</v>
      </c>
      <c r="F47" s="42">
        <f t="shared" si="7"/>
        <v>1326</v>
      </c>
      <c r="G47" s="42">
        <f t="shared" si="8"/>
        <v>1287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745</v>
      </c>
      <c r="D48" s="41">
        <f t="shared" si="6"/>
        <v>15</v>
      </c>
      <c r="E48" s="42" t="str">
        <f t="shared" si="2"/>
        <v>ALMERIA</v>
      </c>
      <c r="F48" s="42">
        <f t="shared" si="7"/>
        <v>1017</v>
      </c>
      <c r="G48" s="42">
        <f t="shared" si="8"/>
        <v>947</v>
      </c>
    </row>
    <row r="49" spans="1:7" x14ac:dyDescent="0.25">
      <c r="A49" s="42" t="str">
        <f t="shared" si="3"/>
        <v>CEUTA</v>
      </c>
      <c r="B49" s="41">
        <f t="shared" si="4"/>
        <v>6060</v>
      </c>
      <c r="C49" s="41">
        <f t="shared" si="5"/>
        <v>6570</v>
      </c>
      <c r="D49" s="41">
        <f t="shared" si="6"/>
        <v>3</v>
      </c>
      <c r="E49" s="42" t="str">
        <f t="shared" si="2"/>
        <v>BAHIA DE CADIZ</v>
      </c>
      <c r="F49" s="42">
        <f t="shared" si="7"/>
        <v>925</v>
      </c>
      <c r="G49" s="42">
        <f t="shared" si="8"/>
        <v>892</v>
      </c>
    </row>
    <row r="50" spans="1:7" x14ac:dyDescent="0.25">
      <c r="A50" s="42" t="str">
        <f t="shared" si="3"/>
        <v>FERROL-SAN CIBRAO</v>
      </c>
      <c r="B50" s="41">
        <f t="shared" si="4"/>
        <v>618</v>
      </c>
      <c r="C50" s="41">
        <f t="shared" si="5"/>
        <v>632</v>
      </c>
      <c r="D50" s="41">
        <f t="shared" si="6"/>
        <v>22</v>
      </c>
      <c r="E50" s="42" t="str">
        <f t="shared" si="2"/>
        <v>MALAGA</v>
      </c>
      <c r="F50" s="42">
        <f t="shared" si="7"/>
        <v>888</v>
      </c>
      <c r="G50" s="42">
        <f t="shared" si="8"/>
        <v>875</v>
      </c>
    </row>
    <row r="51" spans="1:7" x14ac:dyDescent="0.25">
      <c r="A51" s="42" t="str">
        <f t="shared" si="3"/>
        <v>GIJON</v>
      </c>
      <c r="B51" s="41">
        <f t="shared" si="4"/>
        <v>626</v>
      </c>
      <c r="C51" s="41">
        <f t="shared" si="5"/>
        <v>535</v>
      </c>
      <c r="D51" s="41">
        <f t="shared" si="6"/>
        <v>21</v>
      </c>
      <c r="E51" s="42" t="str">
        <f t="shared" si="2"/>
        <v>HUELVA</v>
      </c>
      <c r="F51" s="42">
        <f t="shared" si="7"/>
        <v>851</v>
      </c>
      <c r="G51" s="42">
        <f t="shared" si="8"/>
        <v>761</v>
      </c>
    </row>
    <row r="52" spans="1:7" x14ac:dyDescent="0.25">
      <c r="A52" s="42" t="str">
        <f t="shared" si="3"/>
        <v>HUELVA</v>
      </c>
      <c r="B52" s="41">
        <f t="shared" si="4"/>
        <v>851</v>
      </c>
      <c r="C52" s="41">
        <f t="shared" si="5"/>
        <v>761</v>
      </c>
      <c r="D52" s="41">
        <f t="shared" si="6"/>
        <v>14</v>
      </c>
      <c r="E52" s="42" t="str">
        <f t="shared" si="2"/>
        <v>CASTELLON</v>
      </c>
      <c r="F52" s="42">
        <f t="shared" si="7"/>
        <v>725</v>
      </c>
      <c r="G52" s="42">
        <f t="shared" si="8"/>
        <v>745</v>
      </c>
    </row>
    <row r="53" spans="1:7" x14ac:dyDescent="0.25">
      <c r="A53" s="42" t="str">
        <f t="shared" si="3"/>
        <v>LAS PALMAS</v>
      </c>
      <c r="B53" s="41">
        <f t="shared" si="4"/>
        <v>5340</v>
      </c>
      <c r="C53" s="41">
        <f t="shared" si="5"/>
        <v>5295</v>
      </c>
      <c r="D53" s="41">
        <f t="shared" si="6"/>
        <v>4</v>
      </c>
      <c r="E53" s="42" t="str">
        <f t="shared" si="2"/>
        <v>PASAIA</v>
      </c>
      <c r="F53" s="42">
        <f t="shared" si="7"/>
        <v>714</v>
      </c>
      <c r="G53" s="42">
        <f t="shared" si="8"/>
        <v>755</v>
      </c>
    </row>
    <row r="54" spans="1:7" x14ac:dyDescent="0.25">
      <c r="A54" s="42" t="str">
        <f t="shared" si="3"/>
        <v>MALAGA</v>
      </c>
      <c r="B54" s="41">
        <f t="shared" si="4"/>
        <v>888</v>
      </c>
      <c r="C54" s="41">
        <f t="shared" si="5"/>
        <v>875</v>
      </c>
      <c r="D54" s="41">
        <f t="shared" si="6"/>
        <v>13</v>
      </c>
      <c r="E54" s="42" t="str">
        <f t="shared" si="2"/>
        <v>CARTAGENA</v>
      </c>
      <c r="F54" s="42">
        <f t="shared" si="7"/>
        <v>709</v>
      </c>
      <c r="G54" s="42">
        <f t="shared" si="8"/>
        <v>749</v>
      </c>
    </row>
    <row r="55" spans="1:7" x14ac:dyDescent="0.25">
      <c r="A55" s="42" t="str">
        <f t="shared" si="3"/>
        <v>MARIN Y RIA DE PONTEVEDRA</v>
      </c>
      <c r="B55" s="41">
        <f t="shared" si="4"/>
        <v>509</v>
      </c>
      <c r="C55" s="41">
        <f t="shared" si="5"/>
        <v>476</v>
      </c>
      <c r="D55" s="41">
        <f t="shared" si="6"/>
        <v>25</v>
      </c>
      <c r="E55" s="42" t="str">
        <f t="shared" si="2"/>
        <v>SANTANDER</v>
      </c>
      <c r="F55" s="42">
        <f t="shared" ref="F55:F65" si="9">LOOKUP(E55,$A$38:$A$65,$B$38:$B$65)</f>
        <v>694</v>
      </c>
      <c r="G55" s="42">
        <f t="shared" si="8"/>
        <v>752</v>
      </c>
    </row>
    <row r="56" spans="1:7" x14ac:dyDescent="0.25">
      <c r="A56" s="42" t="str">
        <f t="shared" si="3"/>
        <v>MELILLA</v>
      </c>
      <c r="B56" s="41">
        <f t="shared" si="4"/>
        <v>578</v>
      </c>
      <c r="C56" s="41">
        <f t="shared" si="5"/>
        <v>614</v>
      </c>
      <c r="D56" s="41">
        <f t="shared" si="6"/>
        <v>23</v>
      </c>
      <c r="E56" s="42" t="str">
        <f t="shared" si="2"/>
        <v>A CORUÑA</v>
      </c>
      <c r="F56" s="42">
        <f t="shared" si="9"/>
        <v>682</v>
      </c>
      <c r="G56" s="42">
        <f t="shared" si="8"/>
        <v>764</v>
      </c>
    </row>
    <row r="57" spans="1:7" x14ac:dyDescent="0.25">
      <c r="A57" s="42" t="str">
        <f t="shared" si="3"/>
        <v>MOTRIL</v>
      </c>
      <c r="B57" s="41">
        <f t="shared" si="4"/>
        <v>203</v>
      </c>
      <c r="C57" s="41">
        <f t="shared" si="5"/>
        <v>220</v>
      </c>
      <c r="D57" s="41">
        <f t="shared" si="6"/>
        <v>27</v>
      </c>
      <c r="E57" s="42" t="str">
        <f t="shared" si="2"/>
        <v>SEVILLA</v>
      </c>
      <c r="F57" s="42">
        <f t="shared" si="9"/>
        <v>650</v>
      </c>
      <c r="G57" s="42">
        <f t="shared" si="8"/>
        <v>667</v>
      </c>
    </row>
    <row r="58" spans="1:7" x14ac:dyDescent="0.25">
      <c r="A58" s="42" t="str">
        <f t="shared" si="3"/>
        <v>PASAIA</v>
      </c>
      <c r="B58" s="41">
        <f t="shared" si="4"/>
        <v>714</v>
      </c>
      <c r="C58" s="41">
        <f t="shared" si="5"/>
        <v>755</v>
      </c>
      <c r="D58" s="41">
        <f t="shared" si="6"/>
        <v>16</v>
      </c>
      <c r="E58" s="42" t="str">
        <f t="shared" si="2"/>
        <v>GIJON</v>
      </c>
      <c r="F58" s="42">
        <f t="shared" si="9"/>
        <v>626</v>
      </c>
      <c r="G58" s="42">
        <f t="shared" si="8"/>
        <v>535</v>
      </c>
    </row>
    <row r="59" spans="1:7" x14ac:dyDescent="0.25">
      <c r="A59" s="42" t="str">
        <f t="shared" si="3"/>
        <v>SANTA CRUZ DE TENERIFE</v>
      </c>
      <c r="B59" s="41">
        <f t="shared" si="4"/>
        <v>8931</v>
      </c>
      <c r="C59" s="41">
        <f t="shared" si="5"/>
        <v>8756</v>
      </c>
      <c r="D59" s="41">
        <f t="shared" si="6"/>
        <v>2</v>
      </c>
      <c r="E59" s="42" t="str">
        <f t="shared" si="2"/>
        <v>FERROL-SAN CIBRAO</v>
      </c>
      <c r="F59" s="42">
        <f t="shared" si="9"/>
        <v>618</v>
      </c>
      <c r="G59" s="42">
        <f t="shared" si="8"/>
        <v>632</v>
      </c>
    </row>
    <row r="60" spans="1:7" x14ac:dyDescent="0.25">
      <c r="A60" s="42" t="str">
        <f t="shared" si="3"/>
        <v>SANTANDER</v>
      </c>
      <c r="B60" s="41">
        <f t="shared" si="4"/>
        <v>694</v>
      </c>
      <c r="C60" s="41">
        <f t="shared" si="5"/>
        <v>752</v>
      </c>
      <c r="D60" s="41">
        <f t="shared" si="6"/>
        <v>18</v>
      </c>
      <c r="E60" s="42" t="str">
        <f t="shared" si="2"/>
        <v>MELILLA</v>
      </c>
      <c r="F60" s="42">
        <f t="shared" si="9"/>
        <v>578</v>
      </c>
      <c r="G60" s="42">
        <f t="shared" si="8"/>
        <v>614</v>
      </c>
    </row>
    <row r="61" spans="1:7" x14ac:dyDescent="0.25">
      <c r="A61" s="42" t="str">
        <f t="shared" si="3"/>
        <v>SEVILLA</v>
      </c>
      <c r="B61" s="41">
        <f t="shared" si="4"/>
        <v>650</v>
      </c>
      <c r="C61" s="41">
        <f t="shared" si="5"/>
        <v>667</v>
      </c>
      <c r="D61" s="41">
        <f t="shared" si="6"/>
        <v>20</v>
      </c>
      <c r="E61" s="42" t="str">
        <f t="shared" si="2"/>
        <v>ALICANTE</v>
      </c>
      <c r="F61" s="42">
        <f t="shared" si="9"/>
        <v>551</v>
      </c>
      <c r="G61" s="42">
        <f t="shared" si="8"/>
        <v>640</v>
      </c>
    </row>
    <row r="62" spans="1:7" x14ac:dyDescent="0.25">
      <c r="A62" s="42" t="str">
        <f t="shared" si="3"/>
        <v>TARRAGONA</v>
      </c>
      <c r="B62" s="41">
        <f t="shared" si="4"/>
        <v>1332</v>
      </c>
      <c r="C62" s="41">
        <f t="shared" si="5"/>
        <v>1479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509</v>
      </c>
      <c r="G62" s="42">
        <f t="shared" si="8"/>
        <v>476</v>
      </c>
    </row>
    <row r="63" spans="1:7" x14ac:dyDescent="0.25">
      <c r="A63" s="42" t="str">
        <f t="shared" si="3"/>
        <v>VALENCIA</v>
      </c>
      <c r="B63" s="41">
        <f t="shared" si="4"/>
        <v>3599</v>
      </c>
      <c r="C63" s="41">
        <f t="shared" si="5"/>
        <v>3556</v>
      </c>
      <c r="D63" s="41">
        <f t="shared" si="6"/>
        <v>7</v>
      </c>
      <c r="E63" s="42" t="str">
        <f t="shared" si="2"/>
        <v>AVILES</v>
      </c>
      <c r="F63" s="42">
        <f t="shared" si="9"/>
        <v>471</v>
      </c>
      <c r="G63" s="42">
        <f t="shared" si="8"/>
        <v>496</v>
      </c>
    </row>
    <row r="64" spans="1:7" x14ac:dyDescent="0.25">
      <c r="A64" s="42" t="str">
        <f t="shared" si="3"/>
        <v>VIGO</v>
      </c>
      <c r="B64" s="41">
        <f t="shared" si="4"/>
        <v>1326</v>
      </c>
      <c r="C64" s="41">
        <f t="shared" si="5"/>
        <v>1287</v>
      </c>
      <c r="D64" s="41">
        <f t="shared" si="6"/>
        <v>10</v>
      </c>
      <c r="E64" s="42" t="str">
        <f t="shared" si="2"/>
        <v>MOTRIL</v>
      </c>
      <c r="F64" s="42">
        <f t="shared" si="9"/>
        <v>203</v>
      </c>
      <c r="G64" s="42">
        <f t="shared" si="8"/>
        <v>220</v>
      </c>
    </row>
    <row r="65" spans="1:7" x14ac:dyDescent="0.25">
      <c r="A65" s="42" t="str">
        <f t="shared" si="3"/>
        <v>VILAGARCIA</v>
      </c>
      <c r="B65" s="41">
        <f t="shared" si="4"/>
        <v>142</v>
      </c>
      <c r="C65" s="41">
        <f t="shared" si="5"/>
        <v>157</v>
      </c>
      <c r="D65" s="41">
        <f t="shared" si="6"/>
        <v>28</v>
      </c>
      <c r="E65" s="42" t="str">
        <f t="shared" si="2"/>
        <v>VILAGARCIA</v>
      </c>
      <c r="F65" s="42">
        <f t="shared" si="9"/>
        <v>142</v>
      </c>
      <c r="G65" s="42">
        <f t="shared" si="8"/>
        <v>157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1045763</v>
      </c>
      <c r="C7" s="9">
        <v>851738</v>
      </c>
      <c r="D7" s="9">
        <v>6252469</v>
      </c>
      <c r="E7" s="9">
        <v>7135297</v>
      </c>
      <c r="F7" s="10">
        <f>((E7*100)/D7)-100</f>
        <v>14.119670165497823</v>
      </c>
      <c r="G7" s="1"/>
      <c r="H7" s="1"/>
      <c r="I7" s="1"/>
    </row>
    <row r="8" spans="1:12" x14ac:dyDescent="0.25">
      <c r="A8" s="11" t="s">
        <v>42</v>
      </c>
      <c r="B8" s="12">
        <v>1105377</v>
      </c>
      <c r="C8" s="12">
        <v>1179227</v>
      </c>
      <c r="D8" s="12">
        <v>5785632</v>
      </c>
      <c r="E8" s="12">
        <v>6821514</v>
      </c>
      <c r="F8" s="13">
        <f t="shared" ref="F8:F35" si="0">((E8*100)/D8)-100</f>
        <v>17.904387973517842</v>
      </c>
      <c r="G8" s="1"/>
      <c r="H8" s="1"/>
      <c r="I8" s="1"/>
    </row>
    <row r="9" spans="1:12" x14ac:dyDescent="0.25">
      <c r="A9" s="8" t="s">
        <v>43</v>
      </c>
      <c r="B9" s="9">
        <v>2657887</v>
      </c>
      <c r="C9" s="9">
        <v>2675576</v>
      </c>
      <c r="D9" s="9">
        <v>12195124</v>
      </c>
      <c r="E9" s="9">
        <v>13361433</v>
      </c>
      <c r="F9" s="10">
        <f t="shared" si="0"/>
        <v>9.5637321932929922</v>
      </c>
      <c r="G9" s="1"/>
      <c r="H9" s="1"/>
      <c r="I9" s="1"/>
    </row>
    <row r="10" spans="1:12" x14ac:dyDescent="0.25">
      <c r="A10" s="11" t="s">
        <v>44</v>
      </c>
      <c r="B10" s="12">
        <v>495848</v>
      </c>
      <c r="C10" s="12">
        <v>486454</v>
      </c>
      <c r="D10" s="12">
        <v>2724486</v>
      </c>
      <c r="E10" s="12">
        <v>2506384</v>
      </c>
      <c r="F10" s="13">
        <f t="shared" si="0"/>
        <v>-8.0052531009518901</v>
      </c>
      <c r="G10" s="1"/>
      <c r="H10" s="1"/>
      <c r="I10" s="1"/>
    </row>
    <row r="11" spans="1:12" x14ac:dyDescent="0.25">
      <c r="A11" s="8" t="s">
        <v>45</v>
      </c>
      <c r="B11" s="9">
        <v>20310069</v>
      </c>
      <c r="C11" s="9">
        <v>18801793</v>
      </c>
      <c r="D11" s="9">
        <v>120165139</v>
      </c>
      <c r="E11" s="9">
        <v>122786504</v>
      </c>
      <c r="F11" s="10">
        <f t="shared" si="0"/>
        <v>2.1814687868833573</v>
      </c>
      <c r="G11" s="1"/>
      <c r="H11" s="1"/>
      <c r="I11" s="1"/>
    </row>
    <row r="12" spans="1:12" x14ac:dyDescent="0.25">
      <c r="A12" s="11" t="s">
        <v>46</v>
      </c>
      <c r="B12" s="12">
        <v>2034658</v>
      </c>
      <c r="C12" s="12">
        <v>1709783</v>
      </c>
      <c r="D12" s="12">
        <v>11050569</v>
      </c>
      <c r="E12" s="12">
        <v>12093964</v>
      </c>
      <c r="F12" s="13">
        <f t="shared" si="0"/>
        <v>9.4420024887406271</v>
      </c>
      <c r="G12" s="1"/>
      <c r="H12" s="1"/>
      <c r="I12" s="1"/>
    </row>
    <row r="13" spans="1:12" x14ac:dyDescent="0.25">
      <c r="A13" s="8" t="s">
        <v>47</v>
      </c>
      <c r="B13" s="9">
        <v>14826102</v>
      </c>
      <c r="C13" s="9">
        <v>12823272</v>
      </c>
      <c r="D13" s="9">
        <v>64632121</v>
      </c>
      <c r="E13" s="9">
        <v>65461722</v>
      </c>
      <c r="F13" s="10">
        <f t="shared" si="0"/>
        <v>1.2835738440333699</v>
      </c>
      <c r="G13" s="1"/>
      <c r="H13" s="1"/>
      <c r="I13" s="1"/>
    </row>
    <row r="14" spans="1:12" x14ac:dyDescent="0.25">
      <c r="A14" s="11" t="s">
        <v>48</v>
      </c>
      <c r="B14" s="12">
        <v>22307566</v>
      </c>
      <c r="C14" s="12">
        <v>24000613</v>
      </c>
      <c r="D14" s="12">
        <v>109025990</v>
      </c>
      <c r="E14" s="12">
        <v>122034031</v>
      </c>
      <c r="F14" s="13">
        <f t="shared" si="0"/>
        <v>11.931137703954803</v>
      </c>
      <c r="G14" s="1"/>
      <c r="H14" s="1"/>
      <c r="I14" s="1"/>
    </row>
    <row r="15" spans="1:12" x14ac:dyDescent="0.25">
      <c r="A15" s="8" t="s">
        <v>49</v>
      </c>
      <c r="B15" s="9">
        <v>4103881</v>
      </c>
      <c r="C15" s="9">
        <v>4507650</v>
      </c>
      <c r="D15" s="9">
        <v>23023004</v>
      </c>
      <c r="E15" s="9">
        <v>24727621</v>
      </c>
      <c r="F15" s="10">
        <f t="shared" si="0"/>
        <v>7.4039730002218676</v>
      </c>
      <c r="G15" s="1"/>
      <c r="H15" s="1"/>
      <c r="I15" s="1"/>
    </row>
    <row r="16" spans="1:12" x14ac:dyDescent="0.25">
      <c r="A16" s="11" t="s">
        <v>50</v>
      </c>
      <c r="B16" s="12">
        <v>1976649</v>
      </c>
      <c r="C16" s="12">
        <v>2304301</v>
      </c>
      <c r="D16" s="12">
        <v>12416916</v>
      </c>
      <c r="E16" s="12">
        <v>14469342</v>
      </c>
      <c r="F16" s="13">
        <f t="shared" si="0"/>
        <v>16.529273452441814</v>
      </c>
      <c r="G16" s="1"/>
      <c r="H16" s="1"/>
      <c r="I16" s="1"/>
    </row>
    <row r="17" spans="1:9" x14ac:dyDescent="0.25">
      <c r="A17" s="8" t="s">
        <v>51</v>
      </c>
      <c r="B17" s="9">
        <v>1096473</v>
      </c>
      <c r="C17" s="9">
        <v>1110519</v>
      </c>
      <c r="D17" s="9">
        <v>6894419</v>
      </c>
      <c r="E17" s="9">
        <v>7347292</v>
      </c>
      <c r="F17" s="10">
        <f t="shared" si="0"/>
        <v>6.5686898344878699</v>
      </c>
      <c r="G17" s="1"/>
      <c r="H17" s="1"/>
      <c r="I17" s="1"/>
    </row>
    <row r="18" spans="1:9" x14ac:dyDescent="0.25">
      <c r="A18" s="11" t="s">
        <v>52</v>
      </c>
      <c r="B18" s="12">
        <v>6407075</v>
      </c>
      <c r="C18" s="12">
        <v>5486924</v>
      </c>
      <c r="D18" s="12">
        <v>35192122</v>
      </c>
      <c r="E18" s="12">
        <v>32795653</v>
      </c>
      <c r="F18" s="13">
        <f t="shared" si="0"/>
        <v>-6.8096746197913234</v>
      </c>
      <c r="G18" s="1"/>
      <c r="H18" s="1"/>
      <c r="I18" s="1"/>
    </row>
    <row r="19" spans="1:9" x14ac:dyDescent="0.25">
      <c r="A19" s="8" t="s">
        <v>53</v>
      </c>
      <c r="B19" s="9">
        <v>1197686</v>
      </c>
      <c r="C19" s="9">
        <v>1464950</v>
      </c>
      <c r="D19" s="9">
        <v>5648223</v>
      </c>
      <c r="E19" s="9">
        <v>7390260</v>
      </c>
      <c r="F19" s="10">
        <f t="shared" si="0"/>
        <v>30.842213559910789</v>
      </c>
      <c r="G19" s="1"/>
      <c r="H19" s="1"/>
      <c r="I19" s="1"/>
    </row>
    <row r="20" spans="1:9" x14ac:dyDescent="0.25">
      <c r="A20" s="11" t="s">
        <v>54</v>
      </c>
      <c r="B20" s="12">
        <v>1032985</v>
      </c>
      <c r="C20" s="12">
        <v>1348610</v>
      </c>
      <c r="D20" s="12">
        <v>6577925</v>
      </c>
      <c r="E20" s="12">
        <v>8181242</v>
      </c>
      <c r="F20" s="13">
        <f t="shared" si="0"/>
        <v>24.37420615163596</v>
      </c>
      <c r="G20" s="1"/>
      <c r="H20" s="1"/>
      <c r="I20" s="1"/>
    </row>
    <row r="21" spans="1:9" x14ac:dyDescent="0.25">
      <c r="A21" s="8" t="s">
        <v>55</v>
      </c>
      <c r="B21" s="9">
        <v>1491588</v>
      </c>
      <c r="C21" s="9">
        <v>1486226</v>
      </c>
      <c r="D21" s="9">
        <v>10070099</v>
      </c>
      <c r="E21" s="9">
        <v>11088379</v>
      </c>
      <c r="F21" s="10">
        <f t="shared" si="0"/>
        <v>10.111916476690055</v>
      </c>
      <c r="G21" s="1"/>
      <c r="H21" s="1"/>
      <c r="I21" s="1"/>
    </row>
    <row r="22" spans="1:9" x14ac:dyDescent="0.25">
      <c r="A22" s="11" t="s">
        <v>56</v>
      </c>
      <c r="B22" s="12">
        <v>12187338</v>
      </c>
      <c r="C22" s="12">
        <v>10884007</v>
      </c>
      <c r="D22" s="12">
        <v>67058112</v>
      </c>
      <c r="E22" s="12">
        <v>78551425</v>
      </c>
      <c r="F22" s="13">
        <f t="shared" si="0"/>
        <v>17.139332822254232</v>
      </c>
      <c r="G22" s="1"/>
      <c r="H22" s="1"/>
      <c r="I22" s="1"/>
    </row>
    <row r="23" spans="1:9" x14ac:dyDescent="0.25">
      <c r="A23" s="8" t="s">
        <v>57</v>
      </c>
      <c r="B23" s="9">
        <v>2910294</v>
      </c>
      <c r="C23" s="9">
        <v>2644968</v>
      </c>
      <c r="D23" s="9">
        <v>18011735</v>
      </c>
      <c r="E23" s="9">
        <v>16967204</v>
      </c>
      <c r="F23" s="10">
        <f t="shared" si="0"/>
        <v>-5.7991692638160686</v>
      </c>
      <c r="G23" s="1"/>
      <c r="H23" s="1"/>
      <c r="I23" s="1"/>
    </row>
    <row r="24" spans="1:9" x14ac:dyDescent="0.25">
      <c r="A24" s="11" t="s">
        <v>58</v>
      </c>
      <c r="B24" s="12">
        <v>264272</v>
      </c>
      <c r="C24" s="12">
        <v>254580</v>
      </c>
      <c r="D24" s="12">
        <v>1510930</v>
      </c>
      <c r="E24" s="12">
        <v>1450945</v>
      </c>
      <c r="F24" s="13">
        <f t="shared" si="0"/>
        <v>-3.9700714129708246</v>
      </c>
      <c r="G24" s="1"/>
      <c r="H24" s="1"/>
      <c r="I24" s="1"/>
    </row>
    <row r="25" spans="1:9" x14ac:dyDescent="0.25">
      <c r="A25" s="8" t="s">
        <v>59</v>
      </c>
      <c r="B25" s="9">
        <v>1235653</v>
      </c>
      <c r="C25" s="9">
        <v>1328230</v>
      </c>
      <c r="D25" s="9">
        <v>7238936</v>
      </c>
      <c r="E25" s="9">
        <v>6976427</v>
      </c>
      <c r="F25" s="10">
        <f t="shared" si="0"/>
        <v>-3.6263478500155202</v>
      </c>
      <c r="G25" s="1"/>
      <c r="H25" s="1"/>
      <c r="I25" s="1"/>
    </row>
    <row r="26" spans="1:9" x14ac:dyDescent="0.25">
      <c r="A26" s="11" t="s">
        <v>60</v>
      </c>
      <c r="B26" s="12">
        <v>300595</v>
      </c>
      <c r="C26" s="12">
        <v>241376</v>
      </c>
      <c r="D26" s="12">
        <v>1975463</v>
      </c>
      <c r="E26" s="12">
        <v>1681134</v>
      </c>
      <c r="F26" s="13">
        <f t="shared" si="0"/>
        <v>-14.899241342409354</v>
      </c>
      <c r="G26" s="1"/>
      <c r="H26" s="1"/>
      <c r="I26" s="1"/>
    </row>
    <row r="27" spans="1:9" x14ac:dyDescent="0.25">
      <c r="A27" s="8" t="s">
        <v>61</v>
      </c>
      <c r="B27" s="9">
        <v>828146</v>
      </c>
      <c r="C27" s="9">
        <v>720296</v>
      </c>
      <c r="D27" s="9">
        <v>4180280</v>
      </c>
      <c r="E27" s="9">
        <v>4056382</v>
      </c>
      <c r="F27" s="10">
        <f t="shared" si="0"/>
        <v>-2.9638684490034137</v>
      </c>
      <c r="G27" s="1"/>
      <c r="H27" s="1"/>
      <c r="I27" s="1"/>
    </row>
    <row r="28" spans="1:9" x14ac:dyDescent="0.25">
      <c r="A28" s="11" t="s">
        <v>62</v>
      </c>
      <c r="B28" s="12">
        <v>12131309</v>
      </c>
      <c r="C28" s="12">
        <v>13870003</v>
      </c>
      <c r="D28" s="12">
        <v>79878555</v>
      </c>
      <c r="E28" s="12">
        <v>88581806</v>
      </c>
      <c r="F28" s="13">
        <f t="shared" si="0"/>
        <v>10.895603957783166</v>
      </c>
      <c r="G28" s="1"/>
      <c r="H28" s="1"/>
      <c r="I28" s="1"/>
    </row>
    <row r="29" spans="1:9" x14ac:dyDescent="0.25">
      <c r="A29" s="8" t="s">
        <v>63</v>
      </c>
      <c r="B29" s="9">
        <v>2315274</v>
      </c>
      <c r="C29" s="9">
        <v>1880000</v>
      </c>
      <c r="D29" s="9">
        <v>12188164</v>
      </c>
      <c r="E29" s="9">
        <v>11305357</v>
      </c>
      <c r="F29" s="10">
        <f t="shared" si="0"/>
        <v>-7.2431499937152211</v>
      </c>
      <c r="G29" s="1"/>
      <c r="H29" s="1"/>
      <c r="I29" s="1"/>
    </row>
    <row r="30" spans="1:9" x14ac:dyDescent="0.25">
      <c r="A30" s="11" t="s">
        <v>64</v>
      </c>
      <c r="B30" s="12">
        <v>429498</v>
      </c>
      <c r="C30" s="12">
        <v>412335</v>
      </c>
      <c r="D30" s="12">
        <v>2582573</v>
      </c>
      <c r="E30" s="12">
        <v>2757081</v>
      </c>
      <c r="F30" s="13">
        <f t="shared" si="0"/>
        <v>6.7571371651449965</v>
      </c>
      <c r="G30" s="1"/>
      <c r="H30" s="1"/>
      <c r="I30" s="1"/>
    </row>
    <row r="31" spans="1:9" x14ac:dyDescent="0.25">
      <c r="A31" s="8" t="s">
        <v>65</v>
      </c>
      <c r="B31" s="9">
        <v>3968159</v>
      </c>
      <c r="C31" s="9">
        <v>2585439</v>
      </c>
      <c r="D31" s="9">
        <v>21334419</v>
      </c>
      <c r="E31" s="9">
        <v>18602990</v>
      </c>
      <c r="F31" s="10">
        <f t="shared" si="0"/>
        <v>-12.802921888803255</v>
      </c>
      <c r="G31" s="1"/>
      <c r="H31" s="1"/>
      <c r="I31" s="1"/>
    </row>
    <row r="32" spans="1:9" x14ac:dyDescent="0.25">
      <c r="A32" s="11" t="s">
        <v>66</v>
      </c>
      <c r="B32" s="12">
        <v>13323737</v>
      </c>
      <c r="C32" s="12">
        <v>14720562</v>
      </c>
      <c r="D32" s="12">
        <v>73238764</v>
      </c>
      <c r="E32" s="12">
        <v>79868642</v>
      </c>
      <c r="F32" s="13">
        <f t="shared" si="0"/>
        <v>9.0524165590779262</v>
      </c>
      <c r="G32" s="1"/>
      <c r="H32" s="1"/>
      <c r="I32" s="1"/>
    </row>
    <row r="33" spans="1:9" x14ac:dyDescent="0.25">
      <c r="A33" s="8" t="s">
        <v>67</v>
      </c>
      <c r="B33" s="9">
        <v>3117684</v>
      </c>
      <c r="C33" s="9">
        <v>3843278</v>
      </c>
      <c r="D33" s="9">
        <v>17774576</v>
      </c>
      <c r="E33" s="9">
        <v>19345324</v>
      </c>
      <c r="F33" s="10">
        <f t="shared" si="0"/>
        <v>8.8370490525343683</v>
      </c>
      <c r="G33" s="1"/>
      <c r="H33" s="1"/>
      <c r="I33" s="1"/>
    </row>
    <row r="34" spans="1:9" x14ac:dyDescent="0.25">
      <c r="A34" s="11" t="s">
        <v>68</v>
      </c>
      <c r="B34" s="12">
        <v>145526</v>
      </c>
      <c r="C34" s="12">
        <v>123990</v>
      </c>
      <c r="D34" s="12">
        <v>949717</v>
      </c>
      <c r="E34" s="12">
        <v>820464</v>
      </c>
      <c r="F34" s="13">
        <f t="shared" si="0"/>
        <v>-13.609633185464716</v>
      </c>
      <c r="G34" s="1"/>
      <c r="H34" s="1"/>
      <c r="I34" s="1"/>
    </row>
    <row r="35" spans="1:9" x14ac:dyDescent="0.25">
      <c r="A35" s="14" t="s">
        <v>69</v>
      </c>
      <c r="B35" s="15">
        <f>SUM(B7:B34)</f>
        <v>135247092</v>
      </c>
      <c r="C35" s="15">
        <f t="shared" ref="C35:E35" si="1">SUM(C7:C34)</f>
        <v>133746700</v>
      </c>
      <c r="D35" s="15">
        <f t="shared" si="1"/>
        <v>739576462</v>
      </c>
      <c r="E35" s="15">
        <f t="shared" si="1"/>
        <v>789165819</v>
      </c>
      <c r="F35" s="16">
        <f t="shared" si="0"/>
        <v>6.7051021155943715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7135297</v>
      </c>
      <c r="C38" s="41">
        <f>D7</f>
        <v>6252469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122786504</v>
      </c>
      <c r="G38" s="42">
        <f>LOOKUP(E38,$A$38:$A$65,$C$38:$C$65)</f>
        <v>120165139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6821514</v>
      </c>
      <c r="C39" s="41">
        <f t="shared" ref="C39:C65" si="5">D8</f>
        <v>5785632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122034031</v>
      </c>
      <c r="G39" s="42">
        <f t="shared" ref="G39:G65" si="8">LOOKUP(E39,$A$38:$A$65,$C$38:$C$65)</f>
        <v>109025990</v>
      </c>
    </row>
    <row r="40" spans="1:9" x14ac:dyDescent="0.25">
      <c r="A40" s="42" t="str">
        <f t="shared" si="3"/>
        <v>ALMERIA</v>
      </c>
      <c r="B40" s="41">
        <f t="shared" si="4"/>
        <v>13361433</v>
      </c>
      <c r="C40" s="41">
        <f t="shared" si="5"/>
        <v>12195124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88581806</v>
      </c>
      <c r="G40" s="42">
        <f t="shared" si="8"/>
        <v>79878555</v>
      </c>
    </row>
    <row r="41" spans="1:9" x14ac:dyDescent="0.25">
      <c r="A41" s="42" t="str">
        <f t="shared" si="3"/>
        <v>AVILES</v>
      </c>
      <c r="B41" s="41">
        <f t="shared" si="4"/>
        <v>2506384</v>
      </c>
      <c r="C41" s="41">
        <f t="shared" si="5"/>
        <v>2724486</v>
      </c>
      <c r="D41" s="41">
        <f t="shared" si="6"/>
        <v>25</v>
      </c>
      <c r="E41" s="42" t="str">
        <f t="shared" si="2"/>
        <v>VALENCIA</v>
      </c>
      <c r="F41" s="42">
        <f t="shared" si="7"/>
        <v>79868642</v>
      </c>
      <c r="G41" s="42">
        <f t="shared" si="8"/>
        <v>73238764</v>
      </c>
    </row>
    <row r="42" spans="1:9" x14ac:dyDescent="0.25">
      <c r="A42" s="42" t="str">
        <f t="shared" si="3"/>
        <v>BAHIA DE ALGECIRAS</v>
      </c>
      <c r="B42" s="41">
        <f t="shared" si="4"/>
        <v>122786504</v>
      </c>
      <c r="C42" s="41">
        <f t="shared" si="5"/>
        <v>120165139</v>
      </c>
      <c r="D42" s="41">
        <f t="shared" si="6"/>
        <v>1</v>
      </c>
      <c r="E42" s="42" t="str">
        <f t="shared" si="2"/>
        <v>LAS PALMAS</v>
      </c>
      <c r="F42" s="42">
        <f t="shared" si="7"/>
        <v>78551425</v>
      </c>
      <c r="G42" s="42">
        <f t="shared" si="8"/>
        <v>67058112</v>
      </c>
    </row>
    <row r="43" spans="1:9" x14ac:dyDescent="0.25">
      <c r="A43" s="42" t="str">
        <f t="shared" si="3"/>
        <v>BAHIA DE CADIZ</v>
      </c>
      <c r="B43" s="41">
        <f t="shared" si="4"/>
        <v>12093964</v>
      </c>
      <c r="C43" s="41">
        <f t="shared" si="5"/>
        <v>11050569</v>
      </c>
      <c r="D43" s="41">
        <f t="shared" si="6"/>
        <v>14</v>
      </c>
      <c r="E43" s="42" t="str">
        <f t="shared" si="2"/>
        <v>BALEARES</v>
      </c>
      <c r="F43" s="42">
        <f t="shared" si="7"/>
        <v>65461722</v>
      </c>
      <c r="G43" s="42">
        <f t="shared" si="8"/>
        <v>64632121</v>
      </c>
    </row>
    <row r="44" spans="1:9" x14ac:dyDescent="0.25">
      <c r="A44" s="42" t="str">
        <f t="shared" si="3"/>
        <v>BALEARES</v>
      </c>
      <c r="B44" s="41">
        <f t="shared" si="4"/>
        <v>65461722</v>
      </c>
      <c r="C44" s="41">
        <f t="shared" si="5"/>
        <v>64632121</v>
      </c>
      <c r="D44" s="41">
        <f t="shared" si="6"/>
        <v>6</v>
      </c>
      <c r="E44" s="42" t="str">
        <f t="shared" si="2"/>
        <v>CEUTA</v>
      </c>
      <c r="F44" s="42">
        <f t="shared" si="7"/>
        <v>32795653</v>
      </c>
      <c r="G44" s="42">
        <f t="shared" si="8"/>
        <v>35192122</v>
      </c>
    </row>
    <row r="45" spans="1:9" x14ac:dyDescent="0.25">
      <c r="A45" s="42" t="str">
        <f t="shared" si="3"/>
        <v>BARCELONA</v>
      </c>
      <c r="B45" s="41">
        <f t="shared" si="4"/>
        <v>122034031</v>
      </c>
      <c r="C45" s="41">
        <f t="shared" si="5"/>
        <v>109025990</v>
      </c>
      <c r="D45" s="41">
        <f t="shared" si="6"/>
        <v>2</v>
      </c>
      <c r="E45" s="42" t="str">
        <f t="shared" si="2"/>
        <v>BILBAO</v>
      </c>
      <c r="F45" s="42">
        <f t="shared" si="7"/>
        <v>24727621</v>
      </c>
      <c r="G45" s="42">
        <f t="shared" si="8"/>
        <v>23023004</v>
      </c>
    </row>
    <row r="46" spans="1:9" x14ac:dyDescent="0.25">
      <c r="A46" s="42" t="str">
        <f t="shared" si="3"/>
        <v>BILBAO</v>
      </c>
      <c r="B46" s="41">
        <f t="shared" si="4"/>
        <v>24727621</v>
      </c>
      <c r="C46" s="41">
        <f t="shared" si="5"/>
        <v>23023004</v>
      </c>
      <c r="D46" s="41">
        <f t="shared" si="6"/>
        <v>8</v>
      </c>
      <c r="E46" s="42" t="str">
        <f t="shared" si="2"/>
        <v>VIGO</v>
      </c>
      <c r="F46" s="42">
        <f t="shared" si="7"/>
        <v>19345324</v>
      </c>
      <c r="G46" s="42">
        <f t="shared" si="8"/>
        <v>17774576</v>
      </c>
    </row>
    <row r="47" spans="1:9" x14ac:dyDescent="0.25">
      <c r="A47" s="42" t="str">
        <f t="shared" si="3"/>
        <v>CARTAGENA</v>
      </c>
      <c r="B47" s="41">
        <f t="shared" si="4"/>
        <v>14469342</v>
      </c>
      <c r="C47" s="41">
        <f t="shared" si="5"/>
        <v>12416916</v>
      </c>
      <c r="D47" s="41">
        <f t="shared" si="6"/>
        <v>12</v>
      </c>
      <c r="E47" s="42" t="str">
        <f t="shared" si="2"/>
        <v>TARRAGONA</v>
      </c>
      <c r="F47" s="42">
        <f t="shared" si="7"/>
        <v>18602990</v>
      </c>
      <c r="G47" s="42">
        <f t="shared" si="8"/>
        <v>21334419</v>
      </c>
    </row>
    <row r="48" spans="1:9" x14ac:dyDescent="0.25">
      <c r="A48" s="42" t="str">
        <f t="shared" si="3"/>
        <v>CASTELLON</v>
      </c>
      <c r="B48" s="41">
        <f t="shared" si="4"/>
        <v>7347292</v>
      </c>
      <c r="C48" s="41">
        <f t="shared" si="5"/>
        <v>6894419</v>
      </c>
      <c r="D48" s="41">
        <f t="shared" si="6"/>
        <v>19</v>
      </c>
      <c r="E48" s="42" t="str">
        <f t="shared" si="2"/>
        <v>MALAGA</v>
      </c>
      <c r="F48" s="42">
        <f t="shared" si="7"/>
        <v>16967204</v>
      </c>
      <c r="G48" s="42">
        <f t="shared" si="8"/>
        <v>18011735</v>
      </c>
    </row>
    <row r="49" spans="1:7" x14ac:dyDescent="0.25">
      <c r="A49" s="42" t="str">
        <f t="shared" si="3"/>
        <v>CEUTA</v>
      </c>
      <c r="B49" s="41">
        <f t="shared" si="4"/>
        <v>32795653</v>
      </c>
      <c r="C49" s="41">
        <f t="shared" si="5"/>
        <v>35192122</v>
      </c>
      <c r="D49" s="41">
        <f t="shared" si="6"/>
        <v>7</v>
      </c>
      <c r="E49" s="42" t="str">
        <f t="shared" si="2"/>
        <v>CARTAGENA</v>
      </c>
      <c r="F49" s="42">
        <f t="shared" si="7"/>
        <v>14469342</v>
      </c>
      <c r="G49" s="42">
        <f t="shared" si="8"/>
        <v>12416916</v>
      </c>
    </row>
    <row r="50" spans="1:7" x14ac:dyDescent="0.25">
      <c r="A50" s="42" t="str">
        <f t="shared" si="3"/>
        <v>FERROL-SAN CIBRAO</v>
      </c>
      <c r="B50" s="41">
        <f t="shared" si="4"/>
        <v>7390260</v>
      </c>
      <c r="C50" s="41">
        <f t="shared" si="5"/>
        <v>5648223</v>
      </c>
      <c r="D50" s="41">
        <f t="shared" si="6"/>
        <v>18</v>
      </c>
      <c r="E50" s="42" t="str">
        <f t="shared" si="2"/>
        <v>ALMERIA</v>
      </c>
      <c r="F50" s="42">
        <f t="shared" si="7"/>
        <v>13361433</v>
      </c>
      <c r="G50" s="42">
        <f t="shared" si="8"/>
        <v>12195124</v>
      </c>
    </row>
    <row r="51" spans="1:7" x14ac:dyDescent="0.25">
      <c r="A51" s="42" t="str">
        <f t="shared" si="3"/>
        <v>GIJON</v>
      </c>
      <c r="B51" s="41">
        <f t="shared" si="4"/>
        <v>8181242</v>
      </c>
      <c r="C51" s="41">
        <f t="shared" si="5"/>
        <v>6577925</v>
      </c>
      <c r="D51" s="41">
        <f t="shared" si="6"/>
        <v>17</v>
      </c>
      <c r="E51" s="42" t="str">
        <f t="shared" si="2"/>
        <v>BAHIA DE CADIZ</v>
      </c>
      <c r="F51" s="42">
        <f t="shared" si="7"/>
        <v>12093964</v>
      </c>
      <c r="G51" s="42">
        <f t="shared" si="8"/>
        <v>11050569</v>
      </c>
    </row>
    <row r="52" spans="1:7" x14ac:dyDescent="0.25">
      <c r="A52" s="42" t="str">
        <f t="shared" si="3"/>
        <v>HUELVA</v>
      </c>
      <c r="B52" s="41">
        <f t="shared" si="4"/>
        <v>11088379</v>
      </c>
      <c r="C52" s="41">
        <f t="shared" si="5"/>
        <v>10070099</v>
      </c>
      <c r="D52" s="41">
        <f t="shared" si="6"/>
        <v>16</v>
      </c>
      <c r="E52" s="42" t="str">
        <f t="shared" si="2"/>
        <v>SANTANDER</v>
      </c>
      <c r="F52" s="42">
        <f t="shared" si="7"/>
        <v>11305357</v>
      </c>
      <c r="G52" s="42">
        <f t="shared" si="8"/>
        <v>12188164</v>
      </c>
    </row>
    <row r="53" spans="1:7" x14ac:dyDescent="0.25">
      <c r="A53" s="42" t="str">
        <f t="shared" si="3"/>
        <v>LAS PALMAS</v>
      </c>
      <c r="B53" s="41">
        <f t="shared" si="4"/>
        <v>78551425</v>
      </c>
      <c r="C53" s="41">
        <f t="shared" si="5"/>
        <v>67058112</v>
      </c>
      <c r="D53" s="41">
        <f t="shared" si="6"/>
        <v>5</v>
      </c>
      <c r="E53" s="42" t="str">
        <f t="shared" si="2"/>
        <v>HUELVA</v>
      </c>
      <c r="F53" s="42">
        <f t="shared" si="7"/>
        <v>11088379</v>
      </c>
      <c r="G53" s="42">
        <f t="shared" si="8"/>
        <v>10070099</v>
      </c>
    </row>
    <row r="54" spans="1:7" x14ac:dyDescent="0.25">
      <c r="A54" s="42" t="str">
        <f t="shared" si="3"/>
        <v>MALAGA</v>
      </c>
      <c r="B54" s="41">
        <f t="shared" si="4"/>
        <v>16967204</v>
      </c>
      <c r="C54" s="41">
        <f t="shared" si="5"/>
        <v>18011735</v>
      </c>
      <c r="D54" s="41">
        <f t="shared" si="6"/>
        <v>11</v>
      </c>
      <c r="E54" s="42" t="str">
        <f t="shared" si="2"/>
        <v>GIJON</v>
      </c>
      <c r="F54" s="42">
        <f t="shared" si="7"/>
        <v>8181242</v>
      </c>
      <c r="G54" s="42">
        <f t="shared" si="8"/>
        <v>6577925</v>
      </c>
    </row>
    <row r="55" spans="1:7" x14ac:dyDescent="0.25">
      <c r="A55" s="42" t="str">
        <f t="shared" si="3"/>
        <v>MARIN Y RIA DE PONTEVEDRA</v>
      </c>
      <c r="B55" s="41">
        <f t="shared" si="4"/>
        <v>1450945</v>
      </c>
      <c r="C55" s="41">
        <f t="shared" si="5"/>
        <v>1510930</v>
      </c>
      <c r="D55" s="41">
        <f t="shared" si="6"/>
        <v>27</v>
      </c>
      <c r="E55" s="42" t="str">
        <f t="shared" si="2"/>
        <v>FERROL-SAN CIBRAO</v>
      </c>
      <c r="F55" s="42">
        <f t="shared" ref="F55:F65" si="9">LOOKUP(E55,$A$38:$A$65,$B$38:$B$65)</f>
        <v>7390260</v>
      </c>
      <c r="G55" s="42">
        <f t="shared" si="8"/>
        <v>5648223</v>
      </c>
    </row>
    <row r="56" spans="1:7" x14ac:dyDescent="0.25">
      <c r="A56" s="42" t="str">
        <f t="shared" si="3"/>
        <v>MELILLA</v>
      </c>
      <c r="B56" s="41">
        <f t="shared" si="4"/>
        <v>6976427</v>
      </c>
      <c r="C56" s="41">
        <f t="shared" si="5"/>
        <v>7238936</v>
      </c>
      <c r="D56" s="41">
        <f t="shared" si="6"/>
        <v>21</v>
      </c>
      <c r="E56" s="42" t="str">
        <f t="shared" si="2"/>
        <v>CASTELLON</v>
      </c>
      <c r="F56" s="42">
        <f t="shared" si="9"/>
        <v>7347292</v>
      </c>
      <c r="G56" s="42">
        <f t="shared" si="8"/>
        <v>6894419</v>
      </c>
    </row>
    <row r="57" spans="1:7" x14ac:dyDescent="0.25">
      <c r="A57" s="42" t="str">
        <f t="shared" si="3"/>
        <v>MOTRIL</v>
      </c>
      <c r="B57" s="41">
        <f t="shared" si="4"/>
        <v>1681134</v>
      </c>
      <c r="C57" s="41">
        <f t="shared" si="5"/>
        <v>1975463</v>
      </c>
      <c r="D57" s="41">
        <f t="shared" si="6"/>
        <v>26</v>
      </c>
      <c r="E57" s="42" t="str">
        <f t="shared" si="2"/>
        <v>A CORUÑA</v>
      </c>
      <c r="F57" s="42">
        <f t="shared" si="9"/>
        <v>7135297</v>
      </c>
      <c r="G57" s="42">
        <f t="shared" si="8"/>
        <v>6252469</v>
      </c>
    </row>
    <row r="58" spans="1:7" x14ac:dyDescent="0.25">
      <c r="A58" s="42" t="str">
        <f t="shared" si="3"/>
        <v>PASAIA</v>
      </c>
      <c r="B58" s="41">
        <f t="shared" si="4"/>
        <v>4056382</v>
      </c>
      <c r="C58" s="41">
        <f t="shared" si="5"/>
        <v>4180280</v>
      </c>
      <c r="D58" s="41">
        <f t="shared" si="6"/>
        <v>23</v>
      </c>
      <c r="E58" s="42" t="str">
        <f t="shared" si="2"/>
        <v>MELILLA</v>
      </c>
      <c r="F58" s="42">
        <f t="shared" si="9"/>
        <v>6976427</v>
      </c>
      <c r="G58" s="42">
        <f t="shared" si="8"/>
        <v>7238936</v>
      </c>
    </row>
    <row r="59" spans="1:7" x14ac:dyDescent="0.25">
      <c r="A59" s="42" t="str">
        <f t="shared" si="3"/>
        <v>SANTA CRUZ DE TENERIFE</v>
      </c>
      <c r="B59" s="41">
        <f t="shared" si="4"/>
        <v>88581806</v>
      </c>
      <c r="C59" s="41">
        <f t="shared" si="5"/>
        <v>79878555</v>
      </c>
      <c r="D59" s="41">
        <f t="shared" si="6"/>
        <v>3</v>
      </c>
      <c r="E59" s="42" t="str">
        <f t="shared" si="2"/>
        <v>ALICANTE</v>
      </c>
      <c r="F59" s="42">
        <f t="shared" si="9"/>
        <v>6821514</v>
      </c>
      <c r="G59" s="42">
        <f t="shared" si="8"/>
        <v>5785632</v>
      </c>
    </row>
    <row r="60" spans="1:7" x14ac:dyDescent="0.25">
      <c r="A60" s="42" t="str">
        <f t="shared" si="3"/>
        <v>SANTANDER</v>
      </c>
      <c r="B60" s="41">
        <f t="shared" si="4"/>
        <v>11305357</v>
      </c>
      <c r="C60" s="41">
        <f t="shared" si="5"/>
        <v>12188164</v>
      </c>
      <c r="D60" s="41">
        <f t="shared" si="6"/>
        <v>15</v>
      </c>
      <c r="E60" s="42" t="str">
        <f t="shared" si="2"/>
        <v>PASAIA</v>
      </c>
      <c r="F60" s="42">
        <f t="shared" si="9"/>
        <v>4056382</v>
      </c>
      <c r="G60" s="42">
        <f t="shared" si="8"/>
        <v>4180280</v>
      </c>
    </row>
    <row r="61" spans="1:7" x14ac:dyDescent="0.25">
      <c r="A61" s="42" t="str">
        <f t="shared" si="3"/>
        <v>SEVILLA</v>
      </c>
      <c r="B61" s="41">
        <f t="shared" si="4"/>
        <v>2757081</v>
      </c>
      <c r="C61" s="41">
        <f t="shared" si="5"/>
        <v>2582573</v>
      </c>
      <c r="D61" s="41">
        <f t="shared" si="6"/>
        <v>24</v>
      </c>
      <c r="E61" s="42" t="str">
        <f t="shared" si="2"/>
        <v>SEVILLA</v>
      </c>
      <c r="F61" s="42">
        <f t="shared" si="9"/>
        <v>2757081</v>
      </c>
      <c r="G61" s="42">
        <f t="shared" si="8"/>
        <v>2582573</v>
      </c>
    </row>
    <row r="62" spans="1:7" x14ac:dyDescent="0.25">
      <c r="A62" s="42" t="str">
        <f t="shared" si="3"/>
        <v>TARRAGONA</v>
      </c>
      <c r="B62" s="41">
        <f t="shared" si="4"/>
        <v>18602990</v>
      </c>
      <c r="C62" s="41">
        <f t="shared" si="5"/>
        <v>21334419</v>
      </c>
      <c r="D62" s="41">
        <f t="shared" si="6"/>
        <v>10</v>
      </c>
      <c r="E62" s="42" t="str">
        <f t="shared" si="2"/>
        <v>AVILES</v>
      </c>
      <c r="F62" s="42">
        <f t="shared" si="9"/>
        <v>2506384</v>
      </c>
      <c r="G62" s="42">
        <f t="shared" si="8"/>
        <v>2724486</v>
      </c>
    </row>
    <row r="63" spans="1:7" x14ac:dyDescent="0.25">
      <c r="A63" s="42" t="str">
        <f t="shared" si="3"/>
        <v>VALENCIA</v>
      </c>
      <c r="B63" s="41">
        <f t="shared" si="4"/>
        <v>79868642</v>
      </c>
      <c r="C63" s="41">
        <f t="shared" si="5"/>
        <v>73238764</v>
      </c>
      <c r="D63" s="41">
        <f t="shared" si="6"/>
        <v>4</v>
      </c>
      <c r="E63" s="42" t="str">
        <f t="shared" si="2"/>
        <v>MOTRIL</v>
      </c>
      <c r="F63" s="42">
        <f t="shared" si="9"/>
        <v>1681134</v>
      </c>
      <c r="G63" s="42">
        <f t="shared" si="8"/>
        <v>1975463</v>
      </c>
    </row>
    <row r="64" spans="1:7" x14ac:dyDescent="0.25">
      <c r="A64" s="42" t="str">
        <f t="shared" si="3"/>
        <v>VIGO</v>
      </c>
      <c r="B64" s="41">
        <f t="shared" si="4"/>
        <v>19345324</v>
      </c>
      <c r="C64" s="41">
        <f t="shared" si="5"/>
        <v>17774576</v>
      </c>
      <c r="D64" s="41">
        <f t="shared" si="6"/>
        <v>9</v>
      </c>
      <c r="E64" s="42" t="str">
        <f t="shared" si="2"/>
        <v>MARIN Y RIA DE PONTEVEDRA</v>
      </c>
      <c r="F64" s="42">
        <f t="shared" si="9"/>
        <v>1450945</v>
      </c>
      <c r="G64" s="42">
        <f t="shared" si="8"/>
        <v>1510930</v>
      </c>
    </row>
    <row r="65" spans="1:7" x14ac:dyDescent="0.25">
      <c r="A65" s="42" t="str">
        <f t="shared" si="3"/>
        <v>VILAGARCIA</v>
      </c>
      <c r="B65" s="41">
        <f t="shared" si="4"/>
        <v>820464</v>
      </c>
      <c r="C65" s="41">
        <f t="shared" si="5"/>
        <v>949717</v>
      </c>
      <c r="D65" s="41">
        <f t="shared" si="6"/>
        <v>28</v>
      </c>
      <c r="E65" s="42" t="str">
        <f t="shared" si="2"/>
        <v>VILAGARCIA</v>
      </c>
      <c r="F65" s="42">
        <f t="shared" si="9"/>
        <v>820464</v>
      </c>
      <c r="G65" s="42">
        <f t="shared" si="8"/>
        <v>949717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abSelected="1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39666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5</v>
      </c>
      <c r="C7" s="9">
        <v>2</v>
      </c>
      <c r="D7" s="9">
        <v>25</v>
      </c>
      <c r="E7" s="9">
        <v>24</v>
      </c>
      <c r="F7" s="10">
        <f>((E7*100)/D7)-100</f>
        <v>-4</v>
      </c>
      <c r="G7" s="1"/>
      <c r="H7" s="1"/>
      <c r="I7" s="1"/>
    </row>
    <row r="8" spans="1:12" x14ac:dyDescent="0.25">
      <c r="A8" s="11" t="s">
        <v>42</v>
      </c>
      <c r="B8" s="12">
        <v>5</v>
      </c>
      <c r="C8" s="12">
        <v>2</v>
      </c>
      <c r="D8" s="12">
        <v>19</v>
      </c>
      <c r="E8" s="12">
        <v>34</v>
      </c>
      <c r="F8" s="13">
        <f t="shared" ref="F8:F35" si="0">((E8*100)/D8)-100</f>
        <v>78.94736842105263</v>
      </c>
      <c r="G8" s="1"/>
      <c r="H8" s="1"/>
      <c r="I8" s="1"/>
    </row>
    <row r="9" spans="1:12" x14ac:dyDescent="0.25">
      <c r="A9" s="8" t="s">
        <v>43</v>
      </c>
      <c r="B9" s="9">
        <v>4</v>
      </c>
      <c r="C9" s="9">
        <v>9</v>
      </c>
      <c r="D9" s="9">
        <v>18</v>
      </c>
      <c r="E9" s="9">
        <v>27</v>
      </c>
      <c r="F9" s="10">
        <f t="shared" si="0"/>
        <v>50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1</v>
      </c>
      <c r="E11" s="9">
        <v>2</v>
      </c>
      <c r="F11" s="18">
        <f t="shared" si="0"/>
        <v>100</v>
      </c>
      <c r="G11" s="1"/>
      <c r="H11" s="1"/>
      <c r="I11" s="1"/>
    </row>
    <row r="12" spans="1:12" x14ac:dyDescent="0.25">
      <c r="A12" s="11" t="s">
        <v>46</v>
      </c>
      <c r="B12" s="12">
        <v>18</v>
      </c>
      <c r="C12" s="12">
        <v>16</v>
      </c>
      <c r="D12" s="12">
        <v>98</v>
      </c>
      <c r="E12" s="12">
        <v>121</v>
      </c>
      <c r="F12" s="13">
        <f t="shared" si="0"/>
        <v>23.469387755102048</v>
      </c>
      <c r="G12" s="1"/>
      <c r="H12" s="1"/>
      <c r="I12" s="1"/>
    </row>
    <row r="13" spans="1:12" x14ac:dyDescent="0.25">
      <c r="A13" s="8" t="s">
        <v>47</v>
      </c>
      <c r="B13" s="9">
        <v>94</v>
      </c>
      <c r="C13" s="9">
        <v>98</v>
      </c>
      <c r="D13" s="9">
        <v>298</v>
      </c>
      <c r="E13" s="9">
        <v>313</v>
      </c>
      <c r="F13" s="10">
        <f t="shared" si="0"/>
        <v>5.0335570469798654</v>
      </c>
      <c r="G13" s="1"/>
      <c r="H13" s="1"/>
      <c r="I13" s="1"/>
    </row>
    <row r="14" spans="1:12" x14ac:dyDescent="0.25">
      <c r="A14" s="11" t="s">
        <v>48</v>
      </c>
      <c r="B14" s="12">
        <v>88</v>
      </c>
      <c r="C14" s="12">
        <v>108</v>
      </c>
      <c r="D14" s="12">
        <v>320</v>
      </c>
      <c r="E14" s="12">
        <v>361</v>
      </c>
      <c r="F14" s="13">
        <f t="shared" si="0"/>
        <v>12.8125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3</v>
      </c>
      <c r="D15" s="9">
        <v>8</v>
      </c>
      <c r="E15" s="9">
        <v>19</v>
      </c>
      <c r="F15" s="10">
        <f t="shared" si="0"/>
        <v>137.5</v>
      </c>
      <c r="G15" s="1"/>
      <c r="H15" s="1"/>
      <c r="I15" s="1"/>
    </row>
    <row r="16" spans="1:12" x14ac:dyDescent="0.25">
      <c r="A16" s="11" t="s">
        <v>50</v>
      </c>
      <c r="B16" s="12">
        <v>5</v>
      </c>
      <c r="C16" s="12">
        <v>1</v>
      </c>
      <c r="D16" s="12">
        <v>20</v>
      </c>
      <c r="E16" s="12">
        <v>16</v>
      </c>
      <c r="F16" s="13">
        <f t="shared" si="0"/>
        <v>-20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</v>
      </c>
      <c r="C18" s="12">
        <v>2</v>
      </c>
      <c r="D18" s="12">
        <v>6</v>
      </c>
      <c r="E18" s="12">
        <v>5</v>
      </c>
      <c r="F18" s="13">
        <f t="shared" si="0"/>
        <v>-16.666666666666671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2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</v>
      </c>
      <c r="E20" s="12">
        <v>3</v>
      </c>
      <c r="F20" s="13">
        <f t="shared" si="0"/>
        <v>200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</v>
      </c>
      <c r="F21" s="18">
        <f t="shared" si="0"/>
        <v>-50</v>
      </c>
      <c r="G21" s="1"/>
      <c r="H21" s="1"/>
      <c r="I21" s="1"/>
    </row>
    <row r="22" spans="1:9" x14ac:dyDescent="0.25">
      <c r="A22" s="11" t="s">
        <v>56</v>
      </c>
      <c r="B22" s="12">
        <v>14</v>
      </c>
      <c r="C22" s="12">
        <v>14</v>
      </c>
      <c r="D22" s="12">
        <v>213</v>
      </c>
      <c r="E22" s="12">
        <v>184</v>
      </c>
      <c r="F22" s="13">
        <f t="shared" si="0"/>
        <v>-13.6150234741784</v>
      </c>
      <c r="G22" s="1"/>
      <c r="H22" s="1"/>
      <c r="I22" s="1"/>
    </row>
    <row r="23" spans="1:9" x14ac:dyDescent="0.25">
      <c r="A23" s="8" t="s">
        <v>57</v>
      </c>
      <c r="B23" s="9">
        <v>13</v>
      </c>
      <c r="C23" s="9">
        <v>12</v>
      </c>
      <c r="D23" s="9">
        <v>93</v>
      </c>
      <c r="E23" s="9">
        <v>106</v>
      </c>
      <c r="F23" s="10">
        <f t="shared" si="0"/>
        <v>13.978494623655919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1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1</v>
      </c>
      <c r="E25" s="9">
        <v>1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1</v>
      </c>
      <c r="C26" s="12">
        <v>0</v>
      </c>
      <c r="D26" s="12">
        <v>13</v>
      </c>
      <c r="E26" s="12">
        <v>14</v>
      </c>
      <c r="F26" s="13">
        <f t="shared" si="0"/>
        <v>7.6923076923076934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</v>
      </c>
      <c r="C28" s="12">
        <v>5</v>
      </c>
      <c r="D28" s="12">
        <v>169</v>
      </c>
      <c r="E28" s="12">
        <v>151</v>
      </c>
      <c r="F28" s="13">
        <f t="shared" si="0"/>
        <v>-10.650887573964496</v>
      </c>
      <c r="G28" s="1"/>
      <c r="H28" s="1"/>
      <c r="I28" s="1"/>
    </row>
    <row r="29" spans="1:9" x14ac:dyDescent="0.25">
      <c r="A29" s="8" t="s">
        <v>63</v>
      </c>
      <c r="B29" s="9">
        <v>2</v>
      </c>
      <c r="C29" s="9">
        <v>0</v>
      </c>
      <c r="D29" s="9">
        <v>7</v>
      </c>
      <c r="E29" s="9">
        <v>4</v>
      </c>
      <c r="F29" s="10">
        <f t="shared" si="0"/>
        <v>-42.857142857142854</v>
      </c>
      <c r="G29" s="1"/>
      <c r="H29" s="1"/>
      <c r="I29" s="1"/>
    </row>
    <row r="30" spans="1:9" x14ac:dyDescent="0.25">
      <c r="A30" s="11" t="s">
        <v>64</v>
      </c>
      <c r="B30" s="12">
        <v>8</v>
      </c>
      <c r="C30" s="12">
        <v>8</v>
      </c>
      <c r="D30" s="12">
        <v>32</v>
      </c>
      <c r="E30" s="12">
        <v>41</v>
      </c>
      <c r="F30" s="13">
        <f t="shared" si="0"/>
        <v>28.125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1</v>
      </c>
      <c r="D31" s="9">
        <v>4</v>
      </c>
      <c r="E31" s="9">
        <v>5</v>
      </c>
      <c r="F31" s="10">
        <f t="shared" si="0"/>
        <v>25</v>
      </c>
      <c r="G31" s="1"/>
      <c r="H31" s="1"/>
      <c r="I31" s="1"/>
    </row>
    <row r="32" spans="1:9" x14ac:dyDescent="0.25">
      <c r="A32" s="11" t="s">
        <v>66</v>
      </c>
      <c r="B32" s="12">
        <v>16</v>
      </c>
      <c r="C32" s="12">
        <v>17</v>
      </c>
      <c r="D32" s="12">
        <v>69</v>
      </c>
      <c r="E32" s="12">
        <v>70</v>
      </c>
      <c r="F32" s="13">
        <f t="shared" si="0"/>
        <v>1.4492753623188435</v>
      </c>
      <c r="G32" s="1"/>
      <c r="H32" s="1"/>
      <c r="I32" s="1"/>
    </row>
    <row r="33" spans="1:9" x14ac:dyDescent="0.25">
      <c r="A33" s="8" t="s">
        <v>67</v>
      </c>
      <c r="B33" s="9">
        <v>7</v>
      </c>
      <c r="C33" s="9">
        <v>12</v>
      </c>
      <c r="D33" s="9">
        <v>36</v>
      </c>
      <c r="E33" s="9">
        <v>49</v>
      </c>
      <c r="F33" s="10">
        <f t="shared" si="0"/>
        <v>36.111111111111114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5</v>
      </c>
      <c r="E34" s="12">
        <v>4</v>
      </c>
      <c r="F34" s="13">
        <f t="shared" si="0"/>
        <v>-20</v>
      </c>
      <c r="G34" s="1"/>
      <c r="H34" s="1"/>
      <c r="I34" s="1"/>
    </row>
    <row r="35" spans="1:9" x14ac:dyDescent="0.25">
      <c r="A35" s="14" t="s">
        <v>69</v>
      </c>
      <c r="B35" s="15">
        <f>SUM(B7:B34)</f>
        <v>285</v>
      </c>
      <c r="C35" s="15">
        <f t="shared" ref="C35:E35" si="1">SUM(C7:C34)</f>
        <v>310</v>
      </c>
      <c r="D35" s="15">
        <f t="shared" si="1"/>
        <v>1460</v>
      </c>
      <c r="E35" s="15">
        <f t="shared" si="1"/>
        <v>1556</v>
      </c>
      <c r="F35" s="16">
        <f t="shared" si="0"/>
        <v>6.5753424657534225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24</v>
      </c>
      <c r="C38" s="41">
        <f>D7</f>
        <v>25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BARCELONA</v>
      </c>
      <c r="F38" s="42">
        <f>LOOKUP(E38,$A$38:$A$65,$B$38:$B$65)</f>
        <v>361</v>
      </c>
      <c r="G38" s="42">
        <f>LOOKUP(E38,$A$38:$A$65,$C$38:$C$65)</f>
        <v>320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</v>
      </c>
      <c r="C39" s="41">
        <f t="shared" ref="C39:C65" si="5">D8</f>
        <v>19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313</v>
      </c>
      <c r="G39" s="42">
        <f t="shared" ref="G39:G65" si="8">LOOKUP(E39,$A$38:$A$65,$C$38:$C$65)</f>
        <v>298</v>
      </c>
    </row>
    <row r="40" spans="1:9" x14ac:dyDescent="0.25">
      <c r="A40" s="42" t="str">
        <f t="shared" si="3"/>
        <v>ALMERIA</v>
      </c>
      <c r="B40" s="41">
        <f t="shared" si="4"/>
        <v>27</v>
      </c>
      <c r="C40" s="41">
        <f t="shared" si="5"/>
        <v>18</v>
      </c>
      <c r="D40" s="41">
        <f t="shared" si="6"/>
        <v>11</v>
      </c>
      <c r="E40" s="42" t="str">
        <f t="shared" si="2"/>
        <v>LAS PALMAS</v>
      </c>
      <c r="F40" s="42">
        <f t="shared" si="7"/>
        <v>184</v>
      </c>
      <c r="G40" s="42">
        <f t="shared" si="8"/>
        <v>213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151</v>
      </c>
      <c r="G41" s="42">
        <f t="shared" si="8"/>
        <v>169</v>
      </c>
    </row>
    <row r="42" spans="1:9" x14ac:dyDescent="0.25">
      <c r="A42" s="42" t="str">
        <f t="shared" si="3"/>
        <v>BAHIA DE ALGECIRAS</v>
      </c>
      <c r="B42" s="41">
        <f t="shared" si="4"/>
        <v>2</v>
      </c>
      <c r="C42" s="41">
        <f t="shared" si="5"/>
        <v>1</v>
      </c>
      <c r="D42" s="41">
        <f t="shared" si="6"/>
        <v>21</v>
      </c>
      <c r="E42" s="42" t="str">
        <f t="shared" si="2"/>
        <v>BAHIA DE CADIZ</v>
      </c>
      <c r="F42" s="42">
        <f t="shared" si="7"/>
        <v>121</v>
      </c>
      <c r="G42" s="42">
        <f t="shared" si="8"/>
        <v>98</v>
      </c>
    </row>
    <row r="43" spans="1:9" x14ac:dyDescent="0.25">
      <c r="A43" s="42" t="str">
        <f t="shared" si="3"/>
        <v>BAHIA DE CADIZ</v>
      </c>
      <c r="B43" s="41">
        <f t="shared" si="4"/>
        <v>121</v>
      </c>
      <c r="C43" s="41">
        <f t="shared" si="5"/>
        <v>98</v>
      </c>
      <c r="D43" s="41">
        <f t="shared" si="6"/>
        <v>5</v>
      </c>
      <c r="E43" s="42" t="str">
        <f t="shared" si="2"/>
        <v>MALAGA</v>
      </c>
      <c r="F43" s="42">
        <f t="shared" si="7"/>
        <v>106</v>
      </c>
      <c r="G43" s="42">
        <f t="shared" si="8"/>
        <v>93</v>
      </c>
    </row>
    <row r="44" spans="1:9" x14ac:dyDescent="0.25">
      <c r="A44" s="42" t="str">
        <f t="shared" si="3"/>
        <v>BALEARES</v>
      </c>
      <c r="B44" s="41">
        <f t="shared" si="4"/>
        <v>313</v>
      </c>
      <c r="C44" s="41">
        <f t="shared" si="5"/>
        <v>298</v>
      </c>
      <c r="D44" s="41">
        <f t="shared" si="6"/>
        <v>2</v>
      </c>
      <c r="E44" s="42" t="str">
        <f t="shared" si="2"/>
        <v>VALENCIA</v>
      </c>
      <c r="F44" s="42">
        <f t="shared" si="7"/>
        <v>70</v>
      </c>
      <c r="G44" s="42">
        <f t="shared" si="8"/>
        <v>69</v>
      </c>
    </row>
    <row r="45" spans="1:9" x14ac:dyDescent="0.25">
      <c r="A45" s="42" t="str">
        <f t="shared" si="3"/>
        <v>BARCELONA</v>
      </c>
      <c r="B45" s="41">
        <f t="shared" si="4"/>
        <v>361</v>
      </c>
      <c r="C45" s="41">
        <f t="shared" si="5"/>
        <v>320</v>
      </c>
      <c r="D45" s="41">
        <f t="shared" si="6"/>
        <v>1</v>
      </c>
      <c r="E45" s="42" t="str">
        <f t="shared" si="2"/>
        <v>VIGO</v>
      </c>
      <c r="F45" s="42">
        <f t="shared" si="7"/>
        <v>49</v>
      </c>
      <c r="G45" s="42">
        <f t="shared" si="8"/>
        <v>36</v>
      </c>
    </row>
    <row r="46" spans="1:9" x14ac:dyDescent="0.25">
      <c r="A46" s="42" t="str">
        <f t="shared" si="3"/>
        <v>BILBAO</v>
      </c>
      <c r="B46" s="41">
        <f t="shared" si="4"/>
        <v>19</v>
      </c>
      <c r="C46" s="41">
        <f t="shared" si="5"/>
        <v>8</v>
      </c>
      <c r="D46" s="41">
        <f t="shared" si="6"/>
        <v>13</v>
      </c>
      <c r="E46" s="42" t="str">
        <f t="shared" si="2"/>
        <v>SEVILLA</v>
      </c>
      <c r="F46" s="42">
        <f t="shared" si="7"/>
        <v>41</v>
      </c>
      <c r="G46" s="42">
        <f t="shared" si="8"/>
        <v>32</v>
      </c>
    </row>
    <row r="47" spans="1:9" x14ac:dyDescent="0.25">
      <c r="A47" s="42" t="str">
        <f t="shared" si="3"/>
        <v>CARTAGENA</v>
      </c>
      <c r="B47" s="41">
        <f t="shared" si="4"/>
        <v>16</v>
      </c>
      <c r="C47" s="41">
        <f t="shared" si="5"/>
        <v>20</v>
      </c>
      <c r="D47" s="41">
        <f t="shared" si="6"/>
        <v>14</v>
      </c>
      <c r="E47" s="42" t="str">
        <f t="shared" si="2"/>
        <v>ALICANTE</v>
      </c>
      <c r="F47" s="42">
        <f t="shared" si="7"/>
        <v>34</v>
      </c>
      <c r="G47" s="42">
        <f t="shared" si="8"/>
        <v>19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27</v>
      </c>
      <c r="G48" s="42">
        <f t="shared" si="8"/>
        <v>18</v>
      </c>
    </row>
    <row r="49" spans="1:7" x14ac:dyDescent="0.25">
      <c r="A49" s="42" t="str">
        <f t="shared" si="3"/>
        <v>CEUTA</v>
      </c>
      <c r="B49" s="41">
        <f t="shared" si="4"/>
        <v>5</v>
      </c>
      <c r="C49" s="41">
        <f t="shared" si="5"/>
        <v>6</v>
      </c>
      <c r="D49" s="41">
        <f t="shared" si="6"/>
        <v>17</v>
      </c>
      <c r="E49" s="42" t="str">
        <f t="shared" si="2"/>
        <v>A CORUÑA</v>
      </c>
      <c r="F49" s="42">
        <f t="shared" si="7"/>
        <v>24</v>
      </c>
      <c r="G49" s="42">
        <f t="shared" si="8"/>
        <v>25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</v>
      </c>
      <c r="D50" s="41">
        <f t="shared" si="6"/>
        <v>28</v>
      </c>
      <c r="E50" s="42" t="str">
        <f t="shared" si="2"/>
        <v>BILBAO</v>
      </c>
      <c r="F50" s="42">
        <f t="shared" si="7"/>
        <v>19</v>
      </c>
      <c r="G50" s="42">
        <f t="shared" si="8"/>
        <v>8</v>
      </c>
    </row>
    <row r="51" spans="1:7" x14ac:dyDescent="0.25">
      <c r="A51" s="42" t="str">
        <f t="shared" si="3"/>
        <v>GIJON</v>
      </c>
      <c r="B51" s="41">
        <f t="shared" si="4"/>
        <v>3</v>
      </c>
      <c r="C51" s="41">
        <f t="shared" si="5"/>
        <v>1</v>
      </c>
      <c r="D51" s="41">
        <f t="shared" si="6"/>
        <v>20</v>
      </c>
      <c r="E51" s="42" t="str">
        <f t="shared" si="2"/>
        <v>CARTAGENA</v>
      </c>
      <c r="F51" s="42">
        <f t="shared" si="7"/>
        <v>16</v>
      </c>
      <c r="G51" s="42">
        <f t="shared" si="8"/>
        <v>20</v>
      </c>
    </row>
    <row r="52" spans="1:7" x14ac:dyDescent="0.25">
      <c r="A52" s="42" t="str">
        <f t="shared" si="3"/>
        <v>HUELVA</v>
      </c>
      <c r="B52" s="41">
        <f t="shared" si="4"/>
        <v>1</v>
      </c>
      <c r="C52" s="41">
        <f t="shared" si="5"/>
        <v>2</v>
      </c>
      <c r="D52" s="41">
        <f t="shared" si="6"/>
        <v>24</v>
      </c>
      <c r="E52" s="42" t="str">
        <f t="shared" si="2"/>
        <v>MOTRIL</v>
      </c>
      <c r="F52" s="42">
        <f t="shared" si="7"/>
        <v>14</v>
      </c>
      <c r="G52" s="42">
        <f t="shared" si="8"/>
        <v>13</v>
      </c>
    </row>
    <row r="53" spans="1:7" x14ac:dyDescent="0.25">
      <c r="A53" s="42" t="str">
        <f t="shared" si="3"/>
        <v>LAS PALMAS</v>
      </c>
      <c r="B53" s="41">
        <f t="shared" si="4"/>
        <v>184</v>
      </c>
      <c r="C53" s="41">
        <f t="shared" si="5"/>
        <v>213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106</v>
      </c>
      <c r="C54" s="41">
        <f t="shared" si="5"/>
        <v>93</v>
      </c>
      <c r="D54" s="41">
        <f t="shared" si="6"/>
        <v>6</v>
      </c>
      <c r="E54" s="42" t="str">
        <f t="shared" si="2"/>
        <v>CEUTA</v>
      </c>
      <c r="F54" s="42">
        <f t="shared" si="7"/>
        <v>5</v>
      </c>
      <c r="G54" s="42">
        <f t="shared" si="8"/>
        <v>6</v>
      </c>
    </row>
    <row r="55" spans="1:7" x14ac:dyDescent="0.25">
      <c r="A55" s="42" t="str">
        <f t="shared" si="3"/>
        <v>MARIN Y RIA DE PONTEVEDRA</v>
      </c>
      <c r="B55" s="41">
        <f t="shared" si="4"/>
        <v>1</v>
      </c>
      <c r="C55" s="41">
        <f t="shared" si="5"/>
        <v>0</v>
      </c>
      <c r="D55" s="41">
        <f t="shared" si="6"/>
        <v>24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</v>
      </c>
      <c r="C56" s="41">
        <f t="shared" si="5"/>
        <v>1</v>
      </c>
      <c r="D56" s="41">
        <f t="shared" si="6"/>
        <v>24</v>
      </c>
      <c r="E56" s="42" t="str">
        <f t="shared" si="2"/>
        <v>SANTANDER</v>
      </c>
      <c r="F56" s="42">
        <f t="shared" si="9"/>
        <v>4</v>
      </c>
      <c r="G56" s="42">
        <f t="shared" si="8"/>
        <v>7</v>
      </c>
    </row>
    <row r="57" spans="1:7" x14ac:dyDescent="0.25">
      <c r="A57" s="42" t="str">
        <f t="shared" si="3"/>
        <v>MOTRIL</v>
      </c>
      <c r="B57" s="41">
        <f t="shared" si="4"/>
        <v>14</v>
      </c>
      <c r="C57" s="41">
        <f t="shared" si="5"/>
        <v>13</v>
      </c>
      <c r="D57" s="41">
        <f t="shared" si="6"/>
        <v>15</v>
      </c>
      <c r="E57" s="42" t="str">
        <f t="shared" si="2"/>
        <v>GIJON</v>
      </c>
      <c r="F57" s="42">
        <f t="shared" si="9"/>
        <v>3</v>
      </c>
      <c r="G57" s="42">
        <f t="shared" si="8"/>
        <v>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ALGECIRAS</v>
      </c>
      <c r="F58" s="42">
        <f t="shared" si="9"/>
        <v>2</v>
      </c>
      <c r="G58" s="42">
        <f t="shared" si="8"/>
        <v>1</v>
      </c>
    </row>
    <row r="59" spans="1:7" x14ac:dyDescent="0.25">
      <c r="A59" s="42" t="str">
        <f t="shared" si="3"/>
        <v>SANTA CRUZ DE TENERIFE</v>
      </c>
      <c r="B59" s="41">
        <f t="shared" si="4"/>
        <v>151</v>
      </c>
      <c r="C59" s="41">
        <f t="shared" si="5"/>
        <v>169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</v>
      </c>
      <c r="C60" s="41">
        <f t="shared" si="5"/>
        <v>7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41</v>
      </c>
      <c r="C61" s="41">
        <f t="shared" si="5"/>
        <v>32</v>
      </c>
      <c r="D61" s="41">
        <f t="shared" si="6"/>
        <v>9</v>
      </c>
      <c r="E61" s="42" t="str">
        <f t="shared" si="2"/>
        <v>HUELVA</v>
      </c>
      <c r="F61" s="42">
        <f t="shared" si="9"/>
        <v>1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5</v>
      </c>
      <c r="C62" s="41">
        <f t="shared" si="5"/>
        <v>4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70</v>
      </c>
      <c r="C63" s="41">
        <f t="shared" si="5"/>
        <v>69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49</v>
      </c>
      <c r="C64" s="41">
        <f t="shared" si="5"/>
        <v>36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</v>
      </c>
      <c r="C65" s="41">
        <f t="shared" si="5"/>
        <v>5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A08E67DA-D6F7-449A-A258-75DB3164556E}"/>
</file>

<file path=customXml/itemProps2.xml><?xml version="1.0" encoding="utf-8"?>
<ds:datastoreItem xmlns:ds="http://schemas.openxmlformats.org/officeDocument/2006/customXml" ds:itemID="{F73CA610-42F4-42D1-92D4-841B2C134398}"/>
</file>

<file path=customXml/itemProps3.xml><?xml version="1.0" encoding="utf-8"?>
<ds:datastoreItem xmlns:ds="http://schemas.openxmlformats.org/officeDocument/2006/customXml" ds:itemID="{0098BA44-569D-4F00-BB33-02598E526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2017-10-05T09:27:36Z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