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G19" i="4" l="1"/>
  <c r="D19" i="4"/>
  <c r="E19" i="4"/>
  <c r="F19" i="4"/>
  <c r="H19" i="4" l="1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9" i="21"/>
  <c r="F8" i="21"/>
  <c r="F34" i="22"/>
  <c r="F33" i="22"/>
  <c r="F32" i="22"/>
  <c r="F31" i="22"/>
  <c r="F30" i="22"/>
  <c r="F29" i="22"/>
  <c r="F28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G43" i="5" s="1"/>
  <c r="F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<sst xmlns="http://schemas.openxmlformats.org/spreadsheetml/2006/main" count="653" uniqueCount="92">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</sst>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44266990</c:v>
                </c:pt>
                <c:pt idx="1">
                  <c:v>34219329</c:v>
                </c:pt>
                <c:pt idx="2">
                  <c:v>31692224</c:v>
                </c:pt>
                <c:pt idx="3">
                  <c:v>22781137</c:v>
                </c:pt>
                <c:pt idx="4">
                  <c:v>20433127</c:v>
                </c:pt>
                <c:pt idx="5">
                  <c:v>16210241</c:v>
                </c:pt>
                <c:pt idx="6">
                  <c:v>15335839</c:v>
                </c:pt>
                <c:pt idx="7">
                  <c:v>12207484</c:v>
                </c:pt>
                <c:pt idx="8">
                  <c:v>11635276</c:v>
                </c:pt>
                <c:pt idx="9">
                  <c:v>11046802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42798607</c:v>
                </c:pt>
                <c:pt idx="1">
                  <c:v>31047116</c:v>
                </c:pt>
                <c:pt idx="2">
                  <c:v>29829051</c:v>
                </c:pt>
                <c:pt idx="3">
                  <c:v>22657874</c:v>
                </c:pt>
                <c:pt idx="4">
                  <c:v>20861144</c:v>
                </c:pt>
                <c:pt idx="5">
                  <c:v>13194993</c:v>
                </c:pt>
                <c:pt idx="6">
                  <c:v>15624013</c:v>
                </c:pt>
                <c:pt idx="7">
                  <c:v>11727576</c:v>
                </c:pt>
                <c:pt idx="8">
                  <c:v>11417553</c:v>
                </c:pt>
                <c:pt idx="9">
                  <c:v>11230370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41437582</c:v>
                </c:pt>
                <c:pt idx="1">
                  <c:v>34042117</c:v>
                </c:pt>
                <c:pt idx="2">
                  <c:v>31086654</c:v>
                </c:pt>
                <c:pt idx="3">
                  <c:v>22256614</c:v>
                </c:pt>
                <c:pt idx="4">
                  <c:v>20336192</c:v>
                </c:pt>
                <c:pt idx="5">
                  <c:v>16151896</c:v>
                </c:pt>
                <c:pt idx="6">
                  <c:v>14092575</c:v>
                </c:pt>
                <c:pt idx="7">
                  <c:v>12140370</c:v>
                </c:pt>
                <c:pt idx="8">
                  <c:v>11603305</c:v>
                </c:pt>
                <c:pt idx="9">
                  <c:v>10377084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39592700</c:v>
                </c:pt>
                <c:pt idx="1">
                  <c:v>30852126</c:v>
                </c:pt>
                <c:pt idx="2">
                  <c:v>29073906</c:v>
                </c:pt>
                <c:pt idx="3">
                  <c:v>21866756</c:v>
                </c:pt>
                <c:pt idx="4">
                  <c:v>20745534</c:v>
                </c:pt>
                <c:pt idx="5">
                  <c:v>13140729</c:v>
                </c:pt>
                <c:pt idx="6">
                  <c:v>14260838</c:v>
                </c:pt>
                <c:pt idx="7">
                  <c:v>11576878</c:v>
                </c:pt>
                <c:pt idx="8">
                  <c:v>11350552</c:v>
                </c:pt>
                <c:pt idx="9">
                  <c:v>10638528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13484039</c:v>
                </c:pt>
                <c:pt idx="1">
                  <c:v>12426385</c:v>
                </c:pt>
                <c:pt idx="2">
                  <c:v>12091378</c:v>
                </c:pt>
                <c:pt idx="3">
                  <c:v>11612758</c:v>
                </c:pt>
                <c:pt idx="4">
                  <c:v>7716473</c:v>
                </c:pt>
                <c:pt idx="5">
                  <c:v>7377392</c:v>
                </c:pt>
                <c:pt idx="6">
                  <c:v>5514884</c:v>
                </c:pt>
                <c:pt idx="7">
                  <c:v>4724135</c:v>
                </c:pt>
                <c:pt idx="8">
                  <c:v>4600220</c:v>
                </c:pt>
                <c:pt idx="9">
                  <c:v>3626417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13223792</c:v>
                </c:pt>
                <c:pt idx="1">
                  <c:v>9747901</c:v>
                </c:pt>
                <c:pt idx="2">
                  <c:v>11076105</c:v>
                </c:pt>
                <c:pt idx="3">
                  <c:v>12241469</c:v>
                </c:pt>
                <c:pt idx="4">
                  <c:v>7412849</c:v>
                </c:pt>
                <c:pt idx="5">
                  <c:v>6158561</c:v>
                </c:pt>
                <c:pt idx="6">
                  <c:v>5328586</c:v>
                </c:pt>
                <c:pt idx="7">
                  <c:v>4188388</c:v>
                </c:pt>
                <c:pt idx="8">
                  <c:v>4997712</c:v>
                </c:pt>
                <c:pt idx="9">
                  <c:v>3075618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BILBAO</c:v>
                </c:pt>
                <c:pt idx="6">
                  <c:v>CARTAGENA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10748762</c:v>
                </c:pt>
                <c:pt idx="1">
                  <c:v>7760021</c:v>
                </c:pt>
                <c:pt idx="2">
                  <c:v>5945305</c:v>
                </c:pt>
                <c:pt idx="3">
                  <c:v>3648786</c:v>
                </c:pt>
                <c:pt idx="4">
                  <c:v>3313305</c:v>
                </c:pt>
                <c:pt idx="5">
                  <c:v>3157774</c:v>
                </c:pt>
                <c:pt idx="6">
                  <c:v>3152518</c:v>
                </c:pt>
                <c:pt idx="7">
                  <c:v>3002138</c:v>
                </c:pt>
                <c:pt idx="8">
                  <c:v>2664943</c:v>
                </c:pt>
                <c:pt idx="9">
                  <c:v>2279503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BILBAO</c:v>
                </c:pt>
                <c:pt idx="6">
                  <c:v>CARTAGENA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10295545</c:v>
                </c:pt>
                <c:pt idx="1">
                  <c:v>7512985</c:v>
                </c:pt>
                <c:pt idx="2">
                  <c:v>4964930</c:v>
                </c:pt>
                <c:pt idx="3">
                  <c:v>3569136</c:v>
                </c:pt>
                <c:pt idx="4">
                  <c:v>4056894</c:v>
                </c:pt>
                <c:pt idx="5">
                  <c:v>3118221</c:v>
                </c:pt>
                <c:pt idx="6">
                  <c:v>2792628</c:v>
                </c:pt>
                <c:pt idx="7">
                  <c:v>3405550</c:v>
                </c:pt>
                <c:pt idx="8">
                  <c:v>2360316</c:v>
                </c:pt>
                <c:pt idx="9">
                  <c:v>2415082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28309403</c:v>
                </c:pt>
                <c:pt idx="1">
                  <c:v>27102395</c:v>
                </c:pt>
                <c:pt idx="2">
                  <c:v>21738389</c:v>
                </c:pt>
                <c:pt idx="3">
                  <c:v>10550059</c:v>
                </c:pt>
                <c:pt idx="4">
                  <c:v>5737100</c:v>
                </c:pt>
                <c:pt idx="5">
                  <c:v>5614801</c:v>
                </c:pt>
                <c:pt idx="6">
                  <c:v>3876112</c:v>
                </c:pt>
                <c:pt idx="7">
                  <c:v>2551083</c:v>
                </c:pt>
                <c:pt idx="8">
                  <c:v>1801909</c:v>
                </c:pt>
                <c:pt idx="9">
                  <c:v>1612324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26900067</c:v>
                </c:pt>
                <c:pt idx="1">
                  <c:v>23719614</c:v>
                </c:pt>
                <c:pt idx="2">
                  <c:v>20674785</c:v>
                </c:pt>
                <c:pt idx="3">
                  <c:v>10334473</c:v>
                </c:pt>
                <c:pt idx="4">
                  <c:v>6099961</c:v>
                </c:pt>
                <c:pt idx="5">
                  <c:v>5524743</c:v>
                </c:pt>
                <c:pt idx="6">
                  <c:v>4407714</c:v>
                </c:pt>
                <c:pt idx="7">
                  <c:v>2595113</c:v>
                </c:pt>
                <c:pt idx="8">
                  <c:v>2728095</c:v>
                </c:pt>
                <c:pt idx="9">
                  <c:v>1486497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45376</c:v>
                </c:pt>
                <c:pt idx="1">
                  <c:v>17811</c:v>
                </c:pt>
                <c:pt idx="2">
                  <c:v>9894</c:v>
                </c:pt>
                <c:pt idx="3">
                  <c:v>8508</c:v>
                </c:pt>
                <c:pt idx="4">
                  <c:v>7058</c:v>
                </c:pt>
                <c:pt idx="5">
                  <c:v>5394</c:v>
                </c:pt>
                <c:pt idx="6">
                  <c:v>4690</c:v>
                </c:pt>
                <c:pt idx="7">
                  <c:v>4608</c:v>
                </c:pt>
                <c:pt idx="8">
                  <c:v>3062</c:v>
                </c:pt>
                <c:pt idx="9">
                  <c:v>2328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45079</c:v>
                </c:pt>
                <c:pt idx="1">
                  <c:v>19393</c:v>
                </c:pt>
                <c:pt idx="2">
                  <c:v>12269</c:v>
                </c:pt>
                <c:pt idx="3">
                  <c:v>6665</c:v>
                </c:pt>
                <c:pt idx="4">
                  <c:v>6342</c:v>
                </c:pt>
                <c:pt idx="5">
                  <c:v>6099</c:v>
                </c:pt>
                <c:pt idx="6">
                  <c:v>2353</c:v>
                </c:pt>
                <c:pt idx="7">
                  <c:v>4513</c:v>
                </c:pt>
                <c:pt idx="8">
                  <c:v>2816</c:v>
                </c:pt>
                <c:pt idx="9">
                  <c:v>3709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1735141</c:v>
                </c:pt>
                <c:pt idx="1">
                  <c:v>1242107</c:v>
                </c:pt>
                <c:pt idx="2">
                  <c:v>605570</c:v>
                </c:pt>
                <c:pt idx="3">
                  <c:v>603312</c:v>
                </c:pt>
                <c:pt idx="4">
                  <c:v>344796</c:v>
                </c:pt>
                <c:pt idx="5">
                  <c:v>205633</c:v>
                </c:pt>
                <c:pt idx="6">
                  <c:v>176487</c:v>
                </c:pt>
                <c:pt idx="7">
                  <c:v>118230</c:v>
                </c:pt>
                <c:pt idx="8">
                  <c:v>92245</c:v>
                </c:pt>
                <c:pt idx="9">
                  <c:v>91386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1853926</c:v>
                </c:pt>
                <c:pt idx="1">
                  <c:v>1360831</c:v>
                </c:pt>
                <c:pt idx="2">
                  <c:v>752638</c:v>
                </c:pt>
                <c:pt idx="3">
                  <c:v>571735</c:v>
                </c:pt>
                <c:pt idx="4">
                  <c:v>329275</c:v>
                </c:pt>
                <c:pt idx="5">
                  <c:v>229783</c:v>
                </c:pt>
                <c:pt idx="6">
                  <c:v>194277</c:v>
                </c:pt>
                <c:pt idx="7">
                  <c:v>121097</c:v>
                </c:pt>
                <c:pt idx="8">
                  <c:v>113257</c:v>
                </c:pt>
                <c:pt idx="9">
                  <c:v>84880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24206704</c:v>
                </c:pt>
                <c:pt idx="1">
                  <c:v>11981829</c:v>
                </c:pt>
                <c:pt idx="2">
                  <c:v>7854646</c:v>
                </c:pt>
                <c:pt idx="3">
                  <c:v>6672134</c:v>
                </c:pt>
                <c:pt idx="4">
                  <c:v>2499298</c:v>
                </c:pt>
                <c:pt idx="5">
                  <c:v>1468614</c:v>
                </c:pt>
                <c:pt idx="6">
                  <c:v>608200</c:v>
                </c:pt>
                <c:pt idx="7">
                  <c:v>419439</c:v>
                </c:pt>
                <c:pt idx="8">
                  <c:v>299112</c:v>
                </c:pt>
                <c:pt idx="9">
                  <c:v>132116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22845627</c:v>
                </c:pt>
                <c:pt idx="1">
                  <c:v>8094751</c:v>
                </c:pt>
                <c:pt idx="2">
                  <c:v>7016543</c:v>
                </c:pt>
                <c:pt idx="3">
                  <c:v>6052208</c:v>
                </c:pt>
                <c:pt idx="4">
                  <c:v>2098030</c:v>
                </c:pt>
                <c:pt idx="5">
                  <c:v>976375</c:v>
                </c:pt>
                <c:pt idx="6">
                  <c:v>518550</c:v>
                </c:pt>
                <c:pt idx="7">
                  <c:v>536875</c:v>
                </c:pt>
                <c:pt idx="8">
                  <c:v>161345</c:v>
                </c:pt>
                <c:pt idx="9">
                  <c:v>81946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24111959</c:v>
                </c:pt>
                <c:pt idx="1">
                  <c:v>11946442</c:v>
                </c:pt>
                <c:pt idx="2">
                  <c:v>7455573</c:v>
                </c:pt>
                <c:pt idx="3">
                  <c:v>6554547</c:v>
                </c:pt>
                <c:pt idx="4">
                  <c:v>1467030</c:v>
                </c:pt>
                <c:pt idx="5">
                  <c:v>133497</c:v>
                </c:pt>
                <c:pt idx="6">
                  <c:v>71681</c:v>
                </c:pt>
                <c:pt idx="7">
                  <c:v>24255</c:v>
                </c:pt>
                <c:pt idx="8">
                  <c:v>5044</c:v>
                </c:pt>
                <c:pt idx="9">
                  <c:v>2951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22686695</c:v>
                </c:pt>
                <c:pt idx="1">
                  <c:v>8068937</c:v>
                </c:pt>
                <c:pt idx="2">
                  <c:v>6743057</c:v>
                </c:pt>
                <c:pt idx="3">
                  <c:v>6013576</c:v>
                </c:pt>
                <c:pt idx="4">
                  <c:v>976375</c:v>
                </c:pt>
                <c:pt idx="5">
                  <c:v>43639</c:v>
                </c:pt>
                <c:pt idx="6">
                  <c:v>188744</c:v>
                </c:pt>
                <c:pt idx="7">
                  <c:v>19182</c:v>
                </c:pt>
                <c:pt idx="8">
                  <c:v>1199</c:v>
                </c:pt>
                <c:pt idx="9">
                  <c:v>8747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25284574</c:v>
                </c:pt>
                <c:pt idx="1">
                  <c:v>22413041</c:v>
                </c:pt>
                <c:pt idx="2">
                  <c:v>15607266</c:v>
                </c:pt>
                <c:pt idx="3">
                  <c:v>8665160</c:v>
                </c:pt>
                <c:pt idx="4">
                  <c:v>3553103</c:v>
                </c:pt>
                <c:pt idx="5">
                  <c:v>1860832</c:v>
                </c:pt>
                <c:pt idx="6">
                  <c:v>1539900</c:v>
                </c:pt>
                <c:pt idx="7">
                  <c:v>1473347</c:v>
                </c:pt>
                <c:pt idx="8">
                  <c:v>779174</c:v>
                </c:pt>
                <c:pt idx="9">
                  <c:v>773533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23913406</c:v>
                </c:pt>
                <c:pt idx="1">
                  <c:v>18883727</c:v>
                </c:pt>
                <c:pt idx="2">
                  <c:v>14852738</c:v>
                </c:pt>
                <c:pt idx="3">
                  <c:v>8340567</c:v>
                </c:pt>
                <c:pt idx="4">
                  <c:v>3303190</c:v>
                </c:pt>
                <c:pt idx="5">
                  <c:v>2234319</c:v>
                </c:pt>
                <c:pt idx="6">
                  <c:v>2453233</c:v>
                </c:pt>
                <c:pt idx="7">
                  <c:v>1439243</c:v>
                </c:pt>
                <c:pt idx="8">
                  <c:v>718545</c:v>
                </c:pt>
                <c:pt idx="9">
                  <c:v>764742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6467072</c:v>
                </c:pt>
                <c:pt idx="1">
                  <c:v>5658495</c:v>
                </c:pt>
                <c:pt idx="2">
                  <c:v>3037020</c:v>
                </c:pt>
                <c:pt idx="3">
                  <c:v>2837377</c:v>
                </c:pt>
                <c:pt idx="4">
                  <c:v>2130129</c:v>
                </c:pt>
                <c:pt idx="5">
                  <c:v>1565795</c:v>
                </c:pt>
                <c:pt idx="6">
                  <c:v>910819</c:v>
                </c:pt>
                <c:pt idx="7">
                  <c:v>826614</c:v>
                </c:pt>
                <c:pt idx="8">
                  <c:v>646300</c:v>
                </c:pt>
                <c:pt idx="9">
                  <c:v>633576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6144431</c:v>
                </c:pt>
                <c:pt idx="1">
                  <c:v>6020752</c:v>
                </c:pt>
                <c:pt idx="2">
                  <c:v>2887905</c:v>
                </c:pt>
                <c:pt idx="3">
                  <c:v>2827788</c:v>
                </c:pt>
                <c:pt idx="4">
                  <c:v>2263205</c:v>
                </c:pt>
                <c:pt idx="5">
                  <c:v>1625273</c:v>
                </c:pt>
                <c:pt idx="6">
                  <c:v>828863</c:v>
                </c:pt>
                <c:pt idx="7">
                  <c:v>764273</c:v>
                </c:pt>
                <c:pt idx="8">
                  <c:v>572604</c:v>
                </c:pt>
                <c:pt idx="9">
                  <c:v>553597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1974251</c:v>
                </c:pt>
                <c:pt idx="1">
                  <c:v>1925715</c:v>
                </c:pt>
                <c:pt idx="2">
                  <c:v>1578062.5</c:v>
                </c:pt>
                <c:pt idx="3">
                  <c:v>764948</c:v>
                </c:pt>
                <c:pt idx="4">
                  <c:v>325812.5</c:v>
                </c:pt>
                <c:pt idx="5">
                  <c:v>242959</c:v>
                </c:pt>
                <c:pt idx="6">
                  <c:v>214135</c:v>
                </c:pt>
                <c:pt idx="7">
                  <c:v>158117</c:v>
                </c:pt>
                <c:pt idx="8">
                  <c:v>112754</c:v>
                </c:pt>
                <c:pt idx="9">
                  <c:v>93639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1747514</c:v>
                </c:pt>
                <c:pt idx="1">
                  <c:v>1973806</c:v>
                </c:pt>
                <c:pt idx="2">
                  <c:v>1509880.5</c:v>
                </c:pt>
                <c:pt idx="3">
                  <c:v>763365</c:v>
                </c:pt>
                <c:pt idx="4">
                  <c:v>310419</c:v>
                </c:pt>
                <c:pt idx="5">
                  <c:v>288604</c:v>
                </c:pt>
                <c:pt idx="6">
                  <c:v>335950</c:v>
                </c:pt>
                <c:pt idx="7">
                  <c:v>138494</c:v>
                </c:pt>
                <c:pt idx="8">
                  <c:v>121750</c:v>
                </c:pt>
                <c:pt idx="9">
                  <c:v>106571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1832237</c:v>
                </c:pt>
                <c:pt idx="1">
                  <c:v>816421</c:v>
                </c:pt>
                <c:pt idx="2">
                  <c:v>636089</c:v>
                </c:pt>
                <c:pt idx="3">
                  <c:v>484022</c:v>
                </c:pt>
                <c:pt idx="4">
                  <c:v>205142</c:v>
                </c:pt>
                <c:pt idx="5">
                  <c:v>8801</c:v>
                </c:pt>
                <c:pt idx="6">
                  <c:v>5895</c:v>
                </c:pt>
                <c:pt idx="7">
                  <c:v>1877</c:v>
                </c:pt>
                <c:pt idx="8">
                  <c:v>746</c:v>
                </c:pt>
                <c:pt idx="9">
                  <c:v>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1878550</c:v>
                </c:pt>
                <c:pt idx="1">
                  <c:v>588479</c:v>
                </c:pt>
                <c:pt idx="2">
                  <c:v>568027</c:v>
                </c:pt>
                <c:pt idx="3">
                  <c:v>455760</c:v>
                </c:pt>
                <c:pt idx="4">
                  <c:v>326510</c:v>
                </c:pt>
                <c:pt idx="5">
                  <c:v>3031</c:v>
                </c:pt>
                <c:pt idx="6">
                  <c:v>13939</c:v>
                </c:pt>
                <c:pt idx="7">
                  <c:v>1533</c:v>
                </c:pt>
                <c:pt idx="8">
                  <c:v>3819</c:v>
                </c:pt>
                <c:pt idx="9">
                  <c:v>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2950183</c:v>
                </c:pt>
                <c:pt idx="1">
                  <c:v>2698553</c:v>
                </c:pt>
                <c:pt idx="2">
                  <c:v>2653172</c:v>
                </c:pt>
                <c:pt idx="3">
                  <c:v>1640573</c:v>
                </c:pt>
                <c:pt idx="4">
                  <c:v>1433744</c:v>
                </c:pt>
                <c:pt idx="5">
                  <c:v>635819</c:v>
                </c:pt>
                <c:pt idx="6">
                  <c:v>586082</c:v>
                </c:pt>
                <c:pt idx="7">
                  <c:v>312071</c:v>
                </c:pt>
                <c:pt idx="8">
                  <c:v>290614</c:v>
                </c:pt>
                <c:pt idx="9">
                  <c:v>239151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3210798</c:v>
                </c:pt>
                <c:pt idx="1">
                  <c:v>2781718</c:v>
                </c:pt>
                <c:pt idx="2">
                  <c:v>2677445</c:v>
                </c:pt>
                <c:pt idx="3">
                  <c:v>1445575</c:v>
                </c:pt>
                <c:pt idx="4">
                  <c:v>1364951</c:v>
                </c:pt>
                <c:pt idx="5">
                  <c:v>394128</c:v>
                </c:pt>
                <c:pt idx="6">
                  <c:v>552464</c:v>
                </c:pt>
                <c:pt idx="7">
                  <c:v>277758</c:v>
                </c:pt>
                <c:pt idx="8">
                  <c:v>272707</c:v>
                </c:pt>
                <c:pt idx="9">
                  <c:v>231956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1021349</c:v>
                </c:pt>
                <c:pt idx="1">
                  <c:v>690844</c:v>
                </c:pt>
                <c:pt idx="2">
                  <c:v>303446</c:v>
                </c:pt>
                <c:pt idx="3">
                  <c:v>268068</c:v>
                </c:pt>
                <c:pt idx="4">
                  <c:v>153265</c:v>
                </c:pt>
                <c:pt idx="5">
                  <c:v>117578</c:v>
                </c:pt>
                <c:pt idx="6">
                  <c:v>107881</c:v>
                </c:pt>
                <c:pt idx="7">
                  <c:v>101782</c:v>
                </c:pt>
                <c:pt idx="8">
                  <c:v>47915</c:v>
                </c:pt>
                <c:pt idx="9">
                  <c:v>34185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862012</c:v>
                </c:pt>
                <c:pt idx="1">
                  <c:v>625067</c:v>
                </c:pt>
                <c:pt idx="2">
                  <c:v>226332</c:v>
                </c:pt>
                <c:pt idx="3">
                  <c:v>242832</c:v>
                </c:pt>
                <c:pt idx="4">
                  <c:v>118345</c:v>
                </c:pt>
                <c:pt idx="5">
                  <c:v>81376</c:v>
                </c:pt>
                <c:pt idx="6">
                  <c:v>88282</c:v>
                </c:pt>
                <c:pt idx="7">
                  <c:v>72641</c:v>
                </c:pt>
                <c:pt idx="8">
                  <c:v>25056</c:v>
                </c:pt>
                <c:pt idx="9">
                  <c:v>16840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693679</c:v>
                </c:pt>
                <c:pt idx="1">
                  <c:v>390117</c:v>
                </c:pt>
                <c:pt idx="2">
                  <c:v>377987</c:v>
                </c:pt>
                <c:pt idx="3">
                  <c:v>260405</c:v>
                </c:pt>
                <c:pt idx="4">
                  <c:v>131129</c:v>
                </c:pt>
                <c:pt idx="5">
                  <c:v>120711</c:v>
                </c:pt>
                <c:pt idx="6">
                  <c:v>115902</c:v>
                </c:pt>
                <c:pt idx="7">
                  <c:v>47417</c:v>
                </c:pt>
                <c:pt idx="8">
                  <c:v>38034</c:v>
                </c:pt>
                <c:pt idx="9">
                  <c:v>29723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640690</c:v>
                </c:pt>
                <c:pt idx="1">
                  <c:v>400959</c:v>
                </c:pt>
                <c:pt idx="2">
                  <c:v>281166</c:v>
                </c:pt>
                <c:pt idx="3">
                  <c:v>288194</c:v>
                </c:pt>
                <c:pt idx="4">
                  <c:v>124133</c:v>
                </c:pt>
                <c:pt idx="5">
                  <c:v>122002</c:v>
                </c:pt>
                <c:pt idx="6">
                  <c:v>63093</c:v>
                </c:pt>
                <c:pt idx="7">
                  <c:v>46543</c:v>
                </c:pt>
                <c:pt idx="8">
                  <c:v>35304</c:v>
                </c:pt>
                <c:pt idx="9">
                  <c:v>23665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13623</c:v>
                </c:pt>
                <c:pt idx="1">
                  <c:v>10490</c:v>
                </c:pt>
                <c:pt idx="2">
                  <c:v>7209</c:v>
                </c:pt>
                <c:pt idx="3">
                  <c:v>6185</c:v>
                </c:pt>
                <c:pt idx="4">
                  <c:v>5912</c:v>
                </c:pt>
                <c:pt idx="5">
                  <c:v>5721</c:v>
                </c:pt>
                <c:pt idx="6">
                  <c:v>4213</c:v>
                </c:pt>
                <c:pt idx="7">
                  <c:v>2150</c:v>
                </c:pt>
                <c:pt idx="8">
                  <c:v>1563</c:v>
                </c:pt>
                <c:pt idx="9">
                  <c:v>1521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14623</c:v>
                </c:pt>
                <c:pt idx="1">
                  <c:v>10248</c:v>
                </c:pt>
                <c:pt idx="2">
                  <c:v>8060</c:v>
                </c:pt>
                <c:pt idx="3">
                  <c:v>6114</c:v>
                </c:pt>
                <c:pt idx="4">
                  <c:v>6744</c:v>
                </c:pt>
                <c:pt idx="5">
                  <c:v>5656</c:v>
                </c:pt>
                <c:pt idx="6">
                  <c:v>4186</c:v>
                </c:pt>
                <c:pt idx="7">
                  <c:v>2011</c:v>
                </c:pt>
                <c:pt idx="8">
                  <c:v>1739</c:v>
                </c:pt>
                <c:pt idx="9">
                  <c:v>1504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147247819</c:v>
                </c:pt>
                <c:pt idx="1">
                  <c:v>146086152</c:v>
                </c:pt>
                <c:pt idx="2">
                  <c:v>103909574</c:v>
                </c:pt>
                <c:pt idx="3">
                  <c:v>94340012</c:v>
                </c:pt>
                <c:pt idx="4">
                  <c:v>90462714</c:v>
                </c:pt>
                <c:pt idx="5">
                  <c:v>79154995</c:v>
                </c:pt>
                <c:pt idx="6">
                  <c:v>39419501</c:v>
                </c:pt>
                <c:pt idx="7">
                  <c:v>28747058</c:v>
                </c:pt>
                <c:pt idx="8">
                  <c:v>22521895</c:v>
                </c:pt>
                <c:pt idx="9">
                  <c:v>21556902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145644763</c:v>
                </c:pt>
                <c:pt idx="1">
                  <c:v>132424327</c:v>
                </c:pt>
                <c:pt idx="2">
                  <c:v>93205640</c:v>
                </c:pt>
                <c:pt idx="3">
                  <c:v>86747899</c:v>
                </c:pt>
                <c:pt idx="4">
                  <c:v>77683054</c:v>
                </c:pt>
                <c:pt idx="5">
                  <c:v>80361152</c:v>
                </c:pt>
                <c:pt idx="6">
                  <c:v>42851947</c:v>
                </c:pt>
                <c:pt idx="7">
                  <c:v>27207178</c:v>
                </c:pt>
                <c:pt idx="8">
                  <c:v>20898208</c:v>
                </c:pt>
                <c:pt idx="9">
                  <c:v>25046400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451</c:v>
                </c:pt>
                <c:pt idx="1">
                  <c:v>398</c:v>
                </c:pt>
                <c:pt idx="2">
                  <c:v>204</c:v>
                </c:pt>
                <c:pt idx="3">
                  <c:v>156</c:v>
                </c:pt>
                <c:pt idx="4">
                  <c:v>135</c:v>
                </c:pt>
                <c:pt idx="5">
                  <c:v>118</c:v>
                </c:pt>
                <c:pt idx="6">
                  <c:v>88</c:v>
                </c:pt>
                <c:pt idx="7">
                  <c:v>55</c:v>
                </c:pt>
                <c:pt idx="8">
                  <c:v>48</c:v>
                </c:pt>
                <c:pt idx="9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412</c:v>
                </c:pt>
                <c:pt idx="1">
                  <c:v>383</c:v>
                </c:pt>
                <c:pt idx="2">
                  <c:v>231</c:v>
                </c:pt>
                <c:pt idx="3">
                  <c:v>176</c:v>
                </c:pt>
                <c:pt idx="4">
                  <c:v>115</c:v>
                </c:pt>
                <c:pt idx="5">
                  <c:v>105</c:v>
                </c:pt>
                <c:pt idx="6">
                  <c:v>88</c:v>
                </c:pt>
                <c:pt idx="7">
                  <c:v>43</c:v>
                </c:pt>
                <c:pt idx="8">
                  <c:v>41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39723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2007</v>
      </c>
      <c r="E7" s="58">
        <v>2008</v>
      </c>
      <c r="F7" s="58">
        <v>2007</v>
      </c>
      <c r="G7" s="58">
        <v>2008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12467703</v>
      </c>
      <c r="E8" s="61">
        <v>12839853</v>
      </c>
      <c r="F8" s="61">
        <v>86028482</v>
      </c>
      <c r="G8" s="61">
        <v>92082615</v>
      </c>
      <c r="H8" s="61">
        <v>6054133</v>
      </c>
      <c r="I8" s="62">
        <f>((G8*100/F8)-100)</f>
        <v>7.0373588598250478</v>
      </c>
    </row>
    <row r="9" spans="1:9" x14ac:dyDescent="0.25">
      <c r="A9" s="63"/>
      <c r="B9" s="64"/>
      <c r="C9" s="60" t="s">
        <v>15</v>
      </c>
      <c r="D9" s="61">
        <v>10358421</v>
      </c>
      <c r="E9" s="61">
        <v>8767700</v>
      </c>
      <c r="F9" s="61">
        <v>65266467</v>
      </c>
      <c r="G9" s="61">
        <v>63014777</v>
      </c>
      <c r="H9" s="61">
        <v>-2251690</v>
      </c>
      <c r="I9" s="62">
        <f t="shared" ref="I9:I19" si="0">((G9*100/F9)-100)</f>
        <v>-3.4499952326207506</v>
      </c>
    </row>
    <row r="10" spans="1:9" x14ac:dyDescent="0.25">
      <c r="A10" s="63"/>
      <c r="B10" s="59" t="s">
        <v>16</v>
      </c>
      <c r="C10" s="60" t="s">
        <v>17</v>
      </c>
      <c r="D10" s="61">
        <v>5439567</v>
      </c>
      <c r="E10" s="61">
        <v>5623153</v>
      </c>
      <c r="F10" s="61">
        <v>36853419</v>
      </c>
      <c r="G10" s="61">
        <v>36177287</v>
      </c>
      <c r="H10" s="61">
        <v>-676132</v>
      </c>
      <c r="I10" s="62">
        <f t="shared" si="0"/>
        <v>-1.8346520305212408</v>
      </c>
    </row>
    <row r="11" spans="1:9" x14ac:dyDescent="0.25">
      <c r="A11" s="63"/>
      <c r="B11" s="63"/>
      <c r="C11" s="60" t="s">
        <v>18</v>
      </c>
      <c r="D11" s="61">
        <v>12222604</v>
      </c>
      <c r="E11" s="61">
        <v>13142916</v>
      </c>
      <c r="F11" s="61">
        <v>79995120</v>
      </c>
      <c r="G11" s="61">
        <v>84806503</v>
      </c>
      <c r="H11" s="61">
        <v>4811383</v>
      </c>
      <c r="I11" s="62">
        <f t="shared" si="0"/>
        <v>6.0145956403340648</v>
      </c>
    </row>
    <row r="12" spans="1:9" x14ac:dyDescent="0.25">
      <c r="A12" s="64"/>
      <c r="B12" s="64"/>
      <c r="C12" s="60" t="s">
        <v>2</v>
      </c>
      <c r="D12" s="61">
        <v>17662171</v>
      </c>
      <c r="E12" s="61">
        <v>18766069</v>
      </c>
      <c r="F12" s="61">
        <v>116848539</v>
      </c>
      <c r="G12" s="61">
        <v>120983790</v>
      </c>
      <c r="H12" s="61">
        <v>4135251</v>
      </c>
      <c r="I12" s="62">
        <f t="shared" si="0"/>
        <v>3.5389839148951552</v>
      </c>
    </row>
    <row r="13" spans="1:9" x14ac:dyDescent="0.25">
      <c r="A13" s="65"/>
      <c r="B13" s="65"/>
      <c r="C13" s="66" t="s">
        <v>2</v>
      </c>
      <c r="D13" s="67">
        <v>40488295</v>
      </c>
      <c r="E13" s="67">
        <v>40373622</v>
      </c>
      <c r="F13" s="67">
        <v>268143488</v>
      </c>
      <c r="G13" s="67">
        <v>276081182</v>
      </c>
      <c r="H13" s="67">
        <v>7937694</v>
      </c>
      <c r="I13" s="68">
        <f t="shared" si="0"/>
        <v>2.9602411974293403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22380</v>
      </c>
      <c r="E14" s="61">
        <v>23241</v>
      </c>
      <c r="F14" s="61">
        <v>128997</v>
      </c>
      <c r="G14" s="61">
        <v>121495</v>
      </c>
      <c r="H14" s="61">
        <v>-7502</v>
      </c>
      <c r="I14" s="62">
        <f t="shared" si="0"/>
        <v>-5.8156391233904685</v>
      </c>
    </row>
    <row r="15" spans="1:9" x14ac:dyDescent="0.25">
      <c r="A15" s="63"/>
      <c r="B15" s="59" t="s">
        <v>7</v>
      </c>
      <c r="C15" s="60" t="s">
        <v>8</v>
      </c>
      <c r="D15" s="61">
        <v>641880</v>
      </c>
      <c r="E15" s="61">
        <v>602785</v>
      </c>
      <c r="F15" s="61">
        <v>4531505</v>
      </c>
      <c r="G15" s="61">
        <v>4162591</v>
      </c>
      <c r="H15" s="61">
        <v>-368914</v>
      </c>
      <c r="I15" s="62">
        <f t="shared" si="0"/>
        <v>-8.1410921978459641</v>
      </c>
    </row>
    <row r="16" spans="1:9" x14ac:dyDescent="0.25">
      <c r="A16" s="63"/>
      <c r="B16" s="64"/>
      <c r="C16" s="60" t="s">
        <v>9</v>
      </c>
      <c r="D16" s="61">
        <v>291206</v>
      </c>
      <c r="E16" s="61">
        <v>203456</v>
      </c>
      <c r="F16" s="61">
        <v>1784088</v>
      </c>
      <c r="G16" s="61">
        <v>1598167</v>
      </c>
      <c r="H16" s="61">
        <v>-185921</v>
      </c>
      <c r="I16" s="62">
        <f t="shared" si="0"/>
        <v>-10.421066673841196</v>
      </c>
    </row>
    <row r="17" spans="1:9" x14ac:dyDescent="0.25">
      <c r="A17" s="64"/>
      <c r="B17" s="69" t="s">
        <v>10</v>
      </c>
      <c r="C17" s="60" t="s">
        <v>11</v>
      </c>
      <c r="D17" s="61">
        <v>271854</v>
      </c>
      <c r="E17" s="61">
        <v>258981</v>
      </c>
      <c r="F17" s="61">
        <v>2273208</v>
      </c>
      <c r="G17" s="61">
        <v>1825184</v>
      </c>
      <c r="H17" s="61">
        <v>-448024</v>
      </c>
      <c r="I17" s="62">
        <f t="shared" si="0"/>
        <v>-19.70888717618449</v>
      </c>
    </row>
    <row r="18" spans="1:9" x14ac:dyDescent="0.25">
      <c r="A18" s="70"/>
      <c r="B18" s="70"/>
      <c r="C18" s="66" t="s">
        <v>2</v>
      </c>
      <c r="D18" s="67">
        <v>1227320</v>
      </c>
      <c r="E18" s="67">
        <v>1088463</v>
      </c>
      <c r="F18" s="67">
        <v>8717798</v>
      </c>
      <c r="G18" s="67">
        <v>7707437</v>
      </c>
      <c r="H18" s="67">
        <v>-1010361</v>
      </c>
      <c r="I18" s="68">
        <f t="shared" si="0"/>
        <v>-11.589635364343152</v>
      </c>
    </row>
    <row r="19" spans="1:9" x14ac:dyDescent="0.25">
      <c r="A19" s="71"/>
      <c r="B19" s="71"/>
      <c r="C19" s="72" t="s">
        <v>1</v>
      </c>
      <c r="D19" s="73">
        <f>+D13+D18</f>
        <v>41715615</v>
      </c>
      <c r="E19" s="73">
        <f t="shared" ref="E19:G19" si="1">+E13+E18</f>
        <v>41462085</v>
      </c>
      <c r="F19" s="73">
        <f t="shared" si="1"/>
        <v>276861286</v>
      </c>
      <c r="G19" s="73">
        <f t="shared" si="1"/>
        <v>283788619</v>
      </c>
      <c r="H19" s="73">
        <f t="shared" ref="H19" si="2">G19-F19</f>
        <v>6927333</v>
      </c>
      <c r="I19" s="74">
        <f t="shared" si="0"/>
        <v>2.5020952189032357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7812091</v>
      </c>
      <c r="E21" s="61">
        <v>8637599</v>
      </c>
      <c r="F21" s="61">
        <v>50001949</v>
      </c>
      <c r="G21" s="61">
        <v>56538412</v>
      </c>
      <c r="H21" s="61">
        <v>6536463</v>
      </c>
      <c r="I21" s="62">
        <f t="shared" ref="I21:I31" si="3">((G21*100/F21)-100)</f>
        <v>13.072416437207281</v>
      </c>
    </row>
    <row r="22" spans="1:9" x14ac:dyDescent="0.25">
      <c r="A22" s="63"/>
      <c r="B22" s="64"/>
      <c r="C22" s="60" t="s">
        <v>22</v>
      </c>
      <c r="D22" s="61">
        <v>6984495</v>
      </c>
      <c r="E22" s="61">
        <v>8054175</v>
      </c>
      <c r="F22" s="61">
        <v>44764927</v>
      </c>
      <c r="G22" s="61">
        <v>51779754</v>
      </c>
      <c r="H22" s="61">
        <v>7014827</v>
      </c>
      <c r="I22" s="62">
        <f t="shared" si="3"/>
        <v>15.670363988307187</v>
      </c>
    </row>
    <row r="23" spans="1:9" x14ac:dyDescent="0.25">
      <c r="A23" s="63"/>
      <c r="B23" s="69" t="s">
        <v>23</v>
      </c>
      <c r="C23" s="60" t="s">
        <v>24</v>
      </c>
      <c r="D23" s="61">
        <v>4106742</v>
      </c>
      <c r="E23" s="61">
        <v>4204622</v>
      </c>
      <c r="F23" s="61">
        <v>27033362</v>
      </c>
      <c r="G23" s="61">
        <v>27151271</v>
      </c>
      <c r="H23" s="61">
        <v>117909</v>
      </c>
      <c r="I23" s="62">
        <f t="shared" si="3"/>
        <v>0.43616106646298647</v>
      </c>
    </row>
    <row r="24" spans="1:9" x14ac:dyDescent="0.25">
      <c r="A24" s="63"/>
      <c r="B24" s="59" t="s">
        <v>25</v>
      </c>
      <c r="C24" s="60" t="s">
        <v>26</v>
      </c>
      <c r="D24" s="61">
        <v>1153262.5</v>
      </c>
      <c r="E24" s="61">
        <v>1203477</v>
      </c>
      <c r="F24" s="61">
        <v>7630710</v>
      </c>
      <c r="G24" s="61">
        <v>7720917</v>
      </c>
      <c r="H24" s="61">
        <v>90207</v>
      </c>
      <c r="I24" s="62">
        <f t="shared" si="3"/>
        <v>1.1821573615037124</v>
      </c>
    </row>
    <row r="25" spans="1:9" x14ac:dyDescent="0.25">
      <c r="A25" s="63"/>
      <c r="B25" s="63"/>
      <c r="C25" s="60" t="s">
        <v>21</v>
      </c>
      <c r="D25" s="61">
        <v>584030.5</v>
      </c>
      <c r="E25" s="61">
        <v>629208.5</v>
      </c>
      <c r="F25" s="61">
        <v>3841554</v>
      </c>
      <c r="G25" s="61">
        <v>3993041</v>
      </c>
      <c r="H25" s="61">
        <v>151487</v>
      </c>
      <c r="I25" s="62">
        <f t="shared" si="3"/>
        <v>3.9433781224993822</v>
      </c>
    </row>
    <row r="26" spans="1:9" x14ac:dyDescent="0.25">
      <c r="A26" s="63"/>
      <c r="B26" s="59" t="s">
        <v>27</v>
      </c>
      <c r="C26" s="60" t="s">
        <v>28</v>
      </c>
      <c r="D26" s="61">
        <v>3585993</v>
      </c>
      <c r="E26" s="61">
        <v>3410389</v>
      </c>
      <c r="F26" s="61">
        <v>13773593</v>
      </c>
      <c r="G26" s="61">
        <v>14093169</v>
      </c>
      <c r="H26" s="61">
        <v>319576</v>
      </c>
      <c r="I26" s="62">
        <f t="shared" si="3"/>
        <v>2.3202079515490226</v>
      </c>
    </row>
    <row r="27" spans="1:9" x14ac:dyDescent="0.25">
      <c r="A27" s="63"/>
      <c r="B27" s="64"/>
      <c r="C27" s="60" t="s">
        <v>29</v>
      </c>
      <c r="D27" s="61">
        <v>556015</v>
      </c>
      <c r="E27" s="61">
        <v>570933</v>
      </c>
      <c r="F27" s="61">
        <v>2431394</v>
      </c>
      <c r="G27" s="61">
        <v>2948492</v>
      </c>
      <c r="H27" s="61">
        <v>517098</v>
      </c>
      <c r="I27" s="62">
        <f t="shared" si="3"/>
        <v>21.267552687881931</v>
      </c>
    </row>
    <row r="28" spans="1:9" x14ac:dyDescent="0.25">
      <c r="A28" s="63"/>
      <c r="B28" s="69" t="s">
        <v>30</v>
      </c>
      <c r="C28" s="60" t="s">
        <v>31</v>
      </c>
      <c r="D28" s="61">
        <v>629714</v>
      </c>
      <c r="E28" s="61">
        <v>593781</v>
      </c>
      <c r="F28" s="61">
        <v>2109107</v>
      </c>
      <c r="G28" s="61">
        <v>2282253</v>
      </c>
      <c r="H28" s="61">
        <v>173146</v>
      </c>
      <c r="I28" s="62">
        <f t="shared" si="3"/>
        <v>8.2094459882784463</v>
      </c>
    </row>
    <row r="29" spans="1:9" x14ac:dyDescent="0.25">
      <c r="A29" s="63"/>
      <c r="B29" s="59" t="s">
        <v>32</v>
      </c>
      <c r="C29" s="60" t="s">
        <v>33</v>
      </c>
      <c r="D29" s="61">
        <v>12713</v>
      </c>
      <c r="E29" s="61">
        <v>11494</v>
      </c>
      <c r="F29" s="61">
        <v>74959</v>
      </c>
      <c r="G29" s="61">
        <v>72418</v>
      </c>
      <c r="H29" s="61">
        <v>-2541</v>
      </c>
      <c r="I29" s="62">
        <f t="shared" si="3"/>
        <v>-3.3898531197054353</v>
      </c>
    </row>
    <row r="30" spans="1:9" x14ac:dyDescent="0.25">
      <c r="A30" s="63"/>
      <c r="B30" s="63"/>
      <c r="C30" s="60" t="s">
        <v>34</v>
      </c>
      <c r="D30" s="61">
        <v>147863228</v>
      </c>
      <c r="E30" s="61">
        <v>146211175</v>
      </c>
      <c r="F30" s="61">
        <v>887439690</v>
      </c>
      <c r="G30" s="61">
        <v>935376844</v>
      </c>
      <c r="H30" s="61">
        <v>47937154</v>
      </c>
      <c r="I30" s="62">
        <f t="shared" si="3"/>
        <v>5.4017365394148698</v>
      </c>
    </row>
    <row r="31" spans="1:9" x14ac:dyDescent="0.25">
      <c r="A31" s="76"/>
      <c r="B31" s="77"/>
      <c r="C31" s="60" t="s">
        <v>35</v>
      </c>
      <c r="D31" s="61">
        <v>296</v>
      </c>
      <c r="E31" s="61">
        <v>275</v>
      </c>
      <c r="F31" s="61">
        <v>1756</v>
      </c>
      <c r="G31" s="61">
        <v>1831</v>
      </c>
      <c r="H31" s="61">
        <v>75</v>
      </c>
      <c r="I31" s="62">
        <f t="shared" si="3"/>
        <v>4.2710706150341622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1229861</v>
      </c>
      <c r="C7" s="37">
        <v>1180564</v>
      </c>
      <c r="D7" s="37">
        <v>8346064</v>
      </c>
      <c r="E7" s="37">
        <v>7779672</v>
      </c>
      <c r="F7" s="10">
        <f>((E7*100)/D7)-100</f>
        <v>-6.7863366492277066</v>
      </c>
      <c r="G7" s="1"/>
      <c r="H7" s="1"/>
      <c r="I7" s="1"/>
    </row>
    <row r="8" spans="1:12" x14ac:dyDescent="0.25">
      <c r="A8" s="11" t="s">
        <v>42</v>
      </c>
      <c r="B8" s="38">
        <v>245039</v>
      </c>
      <c r="C8" s="38">
        <v>246905</v>
      </c>
      <c r="D8" s="38">
        <v>2319513</v>
      </c>
      <c r="E8" s="38">
        <v>1804088</v>
      </c>
      <c r="F8" s="13">
        <f t="shared" ref="F8:F35" si="0">((E8*100)/D8)-100</f>
        <v>-22.221259376429444</v>
      </c>
      <c r="G8" s="1"/>
      <c r="H8" s="1"/>
      <c r="I8" s="1"/>
    </row>
    <row r="9" spans="1:12" x14ac:dyDescent="0.25">
      <c r="A9" s="8" t="s">
        <v>43</v>
      </c>
      <c r="B9" s="37">
        <v>612223</v>
      </c>
      <c r="C9" s="37">
        <v>497124</v>
      </c>
      <c r="D9" s="37">
        <v>3856795</v>
      </c>
      <c r="E9" s="37">
        <v>3535408</v>
      </c>
      <c r="F9" s="10">
        <f t="shared" si="0"/>
        <v>-8.3330070693412495</v>
      </c>
      <c r="G9" s="1"/>
      <c r="H9" s="1"/>
      <c r="I9" s="1"/>
    </row>
    <row r="10" spans="1:12" x14ac:dyDescent="0.25">
      <c r="A10" s="11" t="s">
        <v>44</v>
      </c>
      <c r="B10" s="38">
        <v>458055</v>
      </c>
      <c r="C10" s="38">
        <v>396578</v>
      </c>
      <c r="D10" s="38">
        <v>3074519</v>
      </c>
      <c r="E10" s="38">
        <v>2875761</v>
      </c>
      <c r="F10" s="13">
        <f t="shared" si="0"/>
        <v>-6.4646860208052033</v>
      </c>
      <c r="G10" s="1"/>
      <c r="H10" s="1"/>
      <c r="I10" s="1"/>
    </row>
    <row r="11" spans="1:12" x14ac:dyDescent="0.25">
      <c r="A11" s="8" t="s">
        <v>45</v>
      </c>
      <c r="B11" s="37">
        <v>6215929</v>
      </c>
      <c r="C11" s="37">
        <v>5976520</v>
      </c>
      <c r="D11" s="37">
        <v>42798607</v>
      </c>
      <c r="E11" s="37">
        <v>44266990</v>
      </c>
      <c r="F11" s="10">
        <f t="shared" si="0"/>
        <v>3.4309130668668786</v>
      </c>
      <c r="G11" s="1"/>
      <c r="H11" s="1"/>
      <c r="I11" s="1"/>
    </row>
    <row r="12" spans="1:12" x14ac:dyDescent="0.25">
      <c r="A12" s="11" t="s">
        <v>46</v>
      </c>
      <c r="B12" s="38">
        <v>660588</v>
      </c>
      <c r="C12" s="38">
        <v>572293</v>
      </c>
      <c r="D12" s="38">
        <v>4367427</v>
      </c>
      <c r="E12" s="38">
        <v>3062474</v>
      </c>
      <c r="F12" s="13">
        <f t="shared" si="0"/>
        <v>-29.879217214162935</v>
      </c>
      <c r="G12" s="1"/>
      <c r="H12" s="1"/>
      <c r="I12" s="1"/>
    </row>
    <row r="13" spans="1:12" x14ac:dyDescent="0.25">
      <c r="A13" s="8" t="s">
        <v>47</v>
      </c>
      <c r="B13" s="37">
        <v>1362127</v>
      </c>
      <c r="C13" s="37">
        <v>1455645</v>
      </c>
      <c r="D13" s="37">
        <v>8879871</v>
      </c>
      <c r="E13" s="37">
        <v>8372394</v>
      </c>
      <c r="F13" s="10">
        <f t="shared" si="0"/>
        <v>-5.7149141017927008</v>
      </c>
      <c r="G13" s="1"/>
      <c r="H13" s="1"/>
      <c r="I13" s="1"/>
    </row>
    <row r="14" spans="1:12" x14ac:dyDescent="0.25">
      <c r="A14" s="11" t="s">
        <v>48</v>
      </c>
      <c r="B14" s="38">
        <v>4683504</v>
      </c>
      <c r="C14" s="38">
        <v>4741320</v>
      </c>
      <c r="D14" s="38">
        <v>29829051</v>
      </c>
      <c r="E14" s="38">
        <v>31692224</v>
      </c>
      <c r="F14" s="13">
        <f t="shared" si="0"/>
        <v>6.246169212691342</v>
      </c>
      <c r="G14" s="1"/>
      <c r="H14" s="1"/>
      <c r="I14" s="1"/>
    </row>
    <row r="15" spans="1:12" x14ac:dyDescent="0.25">
      <c r="A15" s="8" t="s">
        <v>49</v>
      </c>
      <c r="B15" s="37">
        <v>3254392</v>
      </c>
      <c r="C15" s="37">
        <v>3215787</v>
      </c>
      <c r="D15" s="37">
        <v>22657874</v>
      </c>
      <c r="E15" s="37">
        <v>22781137</v>
      </c>
      <c r="F15" s="10">
        <f t="shared" si="0"/>
        <v>0.5440183840725723</v>
      </c>
      <c r="G15" s="1"/>
      <c r="H15" s="1"/>
      <c r="I15" s="1"/>
    </row>
    <row r="16" spans="1:12" x14ac:dyDescent="0.25">
      <c r="A16" s="11" t="s">
        <v>50</v>
      </c>
      <c r="B16" s="38">
        <v>1981248</v>
      </c>
      <c r="C16" s="38">
        <v>1875392</v>
      </c>
      <c r="D16" s="38">
        <v>13194993</v>
      </c>
      <c r="E16" s="38">
        <v>16210241</v>
      </c>
      <c r="F16" s="13">
        <f t="shared" si="0"/>
        <v>22.851455851473361</v>
      </c>
      <c r="G16" s="1"/>
      <c r="H16" s="1"/>
      <c r="I16" s="1"/>
    </row>
    <row r="17" spans="1:9" x14ac:dyDescent="0.25">
      <c r="A17" s="8" t="s">
        <v>51</v>
      </c>
      <c r="B17" s="37">
        <v>948591</v>
      </c>
      <c r="C17" s="37">
        <v>1205472</v>
      </c>
      <c r="D17" s="37">
        <v>7637194</v>
      </c>
      <c r="E17" s="37">
        <v>8480962</v>
      </c>
      <c r="F17" s="10">
        <f t="shared" si="0"/>
        <v>11.048141503279865</v>
      </c>
      <c r="G17" s="1"/>
      <c r="H17" s="1"/>
      <c r="I17" s="1"/>
    </row>
    <row r="18" spans="1:9" x14ac:dyDescent="0.25">
      <c r="A18" s="11" t="s">
        <v>52</v>
      </c>
      <c r="B18" s="38">
        <v>219160</v>
      </c>
      <c r="C18" s="38">
        <v>277299</v>
      </c>
      <c r="D18" s="38">
        <v>1539547</v>
      </c>
      <c r="E18" s="38">
        <v>1681048</v>
      </c>
      <c r="F18" s="13">
        <f t="shared" si="0"/>
        <v>9.191080233341367</v>
      </c>
      <c r="G18" s="1"/>
      <c r="H18" s="1"/>
      <c r="I18" s="1"/>
    </row>
    <row r="19" spans="1:9" x14ac:dyDescent="0.25">
      <c r="A19" s="8" t="s">
        <v>53</v>
      </c>
      <c r="B19" s="37">
        <v>1097591</v>
      </c>
      <c r="C19" s="37">
        <v>1155886</v>
      </c>
      <c r="D19" s="37">
        <v>6250248</v>
      </c>
      <c r="E19" s="37">
        <v>7823819</v>
      </c>
      <c r="F19" s="10">
        <f t="shared" si="0"/>
        <v>25.176137010883409</v>
      </c>
      <c r="G19" s="1"/>
      <c r="H19" s="1"/>
      <c r="I19" s="1"/>
    </row>
    <row r="20" spans="1:9" x14ac:dyDescent="0.25">
      <c r="A20" s="11" t="s">
        <v>54</v>
      </c>
      <c r="B20" s="38">
        <v>2289516</v>
      </c>
      <c r="C20" s="38">
        <v>1744064</v>
      </c>
      <c r="D20" s="38">
        <v>11727576</v>
      </c>
      <c r="E20" s="38">
        <v>12207484</v>
      </c>
      <c r="F20" s="13">
        <f t="shared" si="0"/>
        <v>4.0921329352289035</v>
      </c>
      <c r="G20" s="1"/>
      <c r="H20" s="1"/>
      <c r="I20" s="1"/>
    </row>
    <row r="21" spans="1:9" x14ac:dyDescent="0.25">
      <c r="A21" s="8" t="s">
        <v>55</v>
      </c>
      <c r="B21" s="37">
        <v>1805992</v>
      </c>
      <c r="C21" s="37">
        <v>1746241</v>
      </c>
      <c r="D21" s="37">
        <v>11417553</v>
      </c>
      <c r="E21" s="37">
        <v>11635276</v>
      </c>
      <c r="F21" s="10">
        <f t="shared" si="0"/>
        <v>1.9069147303279408</v>
      </c>
      <c r="G21" s="1"/>
      <c r="H21" s="1"/>
      <c r="I21" s="1"/>
    </row>
    <row r="22" spans="1:9" x14ac:dyDescent="0.25">
      <c r="A22" s="11" t="s">
        <v>56</v>
      </c>
      <c r="B22" s="38">
        <v>2721859</v>
      </c>
      <c r="C22" s="38">
        <v>2418305</v>
      </c>
      <c r="D22" s="38">
        <v>15624013</v>
      </c>
      <c r="E22" s="38">
        <v>15335839</v>
      </c>
      <c r="F22" s="13">
        <f t="shared" si="0"/>
        <v>-1.8444301089611201</v>
      </c>
      <c r="G22" s="1"/>
      <c r="H22" s="1"/>
      <c r="I22" s="1"/>
    </row>
    <row r="23" spans="1:9" x14ac:dyDescent="0.25">
      <c r="A23" s="8" t="s">
        <v>57</v>
      </c>
      <c r="B23" s="37">
        <v>670830</v>
      </c>
      <c r="C23" s="37">
        <v>265323</v>
      </c>
      <c r="D23" s="37">
        <v>3693878</v>
      </c>
      <c r="E23" s="37">
        <v>2829676</v>
      </c>
      <c r="F23" s="10">
        <f t="shared" si="0"/>
        <v>-23.395520913251602</v>
      </c>
      <c r="G23" s="1"/>
      <c r="H23" s="1"/>
      <c r="I23" s="1"/>
    </row>
    <row r="24" spans="1:9" x14ac:dyDescent="0.25">
      <c r="A24" s="11" t="s">
        <v>58</v>
      </c>
      <c r="B24" s="38">
        <v>174944</v>
      </c>
      <c r="C24" s="38">
        <v>117586</v>
      </c>
      <c r="D24" s="38">
        <v>1078631</v>
      </c>
      <c r="E24" s="38">
        <v>946645</v>
      </c>
      <c r="F24" s="13">
        <f t="shared" si="0"/>
        <v>-12.236436742500445</v>
      </c>
      <c r="G24" s="1"/>
      <c r="H24" s="1"/>
      <c r="I24" s="1"/>
    </row>
    <row r="25" spans="1:9" x14ac:dyDescent="0.25">
      <c r="A25" s="8" t="s">
        <v>59</v>
      </c>
      <c r="B25" s="37">
        <v>75851</v>
      </c>
      <c r="C25" s="37">
        <v>66679</v>
      </c>
      <c r="D25" s="37">
        <v>482028</v>
      </c>
      <c r="E25" s="37">
        <v>445584</v>
      </c>
      <c r="F25" s="10">
        <f t="shared" si="0"/>
        <v>-7.5605566481615227</v>
      </c>
      <c r="G25" s="1"/>
      <c r="H25" s="1"/>
      <c r="I25" s="1"/>
    </row>
    <row r="26" spans="1:9" x14ac:dyDescent="0.25">
      <c r="A26" s="11" t="s">
        <v>60</v>
      </c>
      <c r="B26" s="38">
        <v>243210</v>
      </c>
      <c r="C26" s="38">
        <v>256069</v>
      </c>
      <c r="D26" s="38">
        <v>1644727</v>
      </c>
      <c r="E26" s="38">
        <v>1520955</v>
      </c>
      <c r="F26" s="13">
        <f t="shared" si="0"/>
        <v>-7.5253826318896699</v>
      </c>
      <c r="G26" s="1"/>
      <c r="H26" s="1"/>
      <c r="I26" s="1"/>
    </row>
    <row r="27" spans="1:9" x14ac:dyDescent="0.25">
      <c r="A27" s="8" t="s">
        <v>61</v>
      </c>
      <c r="B27" s="37">
        <v>354690</v>
      </c>
      <c r="C27" s="37">
        <v>455067</v>
      </c>
      <c r="D27" s="37">
        <v>3000257</v>
      </c>
      <c r="E27" s="37">
        <v>3005374</v>
      </c>
      <c r="F27" s="10">
        <f t="shared" si="0"/>
        <v>0.17055205604053469</v>
      </c>
      <c r="G27" s="1"/>
      <c r="H27" s="1"/>
      <c r="I27" s="1"/>
    </row>
    <row r="28" spans="1:9" x14ac:dyDescent="0.25">
      <c r="A28" s="11" t="s">
        <v>62</v>
      </c>
      <c r="B28" s="38">
        <v>1734517</v>
      </c>
      <c r="C28" s="38">
        <v>1455045</v>
      </c>
      <c r="D28" s="38">
        <v>11230370</v>
      </c>
      <c r="E28" s="38">
        <v>11046802</v>
      </c>
      <c r="F28" s="13">
        <f t="shared" si="0"/>
        <v>-1.6345676945639411</v>
      </c>
      <c r="G28" s="1"/>
      <c r="H28" s="1"/>
      <c r="I28" s="1"/>
    </row>
    <row r="29" spans="1:9" x14ac:dyDescent="0.25">
      <c r="A29" s="8" t="s">
        <v>63</v>
      </c>
      <c r="B29" s="37">
        <v>452338</v>
      </c>
      <c r="C29" s="37">
        <v>494514</v>
      </c>
      <c r="D29" s="37">
        <v>3547659</v>
      </c>
      <c r="E29" s="37">
        <v>3327756</v>
      </c>
      <c r="F29" s="10">
        <f t="shared" si="0"/>
        <v>-6.1985382473343691</v>
      </c>
      <c r="G29" s="1"/>
      <c r="H29" s="1"/>
      <c r="I29" s="1"/>
    </row>
    <row r="30" spans="1:9" x14ac:dyDescent="0.25">
      <c r="A30" s="11" t="s">
        <v>64</v>
      </c>
      <c r="B30" s="38">
        <v>410491</v>
      </c>
      <c r="C30" s="38">
        <v>431184</v>
      </c>
      <c r="D30" s="38">
        <v>2783162</v>
      </c>
      <c r="E30" s="38">
        <v>2731515</v>
      </c>
      <c r="F30" s="13">
        <f t="shared" si="0"/>
        <v>-1.8556950691336027</v>
      </c>
      <c r="G30" s="1"/>
      <c r="H30" s="1"/>
      <c r="I30" s="1"/>
    </row>
    <row r="31" spans="1:9" x14ac:dyDescent="0.25">
      <c r="A31" s="8" t="s">
        <v>65</v>
      </c>
      <c r="B31" s="37">
        <v>2785251</v>
      </c>
      <c r="C31" s="37">
        <v>2892271</v>
      </c>
      <c r="D31" s="37">
        <v>20861144</v>
      </c>
      <c r="E31" s="37">
        <v>20433127</v>
      </c>
      <c r="F31" s="10">
        <f t="shared" si="0"/>
        <v>-2.0517427040434626</v>
      </c>
      <c r="G31" s="1"/>
      <c r="H31" s="1"/>
      <c r="I31" s="1"/>
    </row>
    <row r="32" spans="1:9" x14ac:dyDescent="0.25">
      <c r="A32" s="11" t="s">
        <v>66</v>
      </c>
      <c r="B32" s="38">
        <v>4434045</v>
      </c>
      <c r="C32" s="38">
        <v>5716791</v>
      </c>
      <c r="D32" s="38">
        <v>31047116</v>
      </c>
      <c r="E32" s="38">
        <v>34219329</v>
      </c>
      <c r="F32" s="13">
        <f t="shared" si="0"/>
        <v>10.21741600733543</v>
      </c>
      <c r="G32" s="1"/>
      <c r="H32" s="1"/>
      <c r="I32" s="1"/>
    </row>
    <row r="33" spans="1:9" x14ac:dyDescent="0.25">
      <c r="A33" s="8" t="s">
        <v>67</v>
      </c>
      <c r="B33" s="37">
        <v>484481</v>
      </c>
      <c r="C33" s="37">
        <v>467068</v>
      </c>
      <c r="D33" s="37">
        <v>3300409</v>
      </c>
      <c r="E33" s="37">
        <v>3120178</v>
      </c>
      <c r="F33" s="10">
        <f t="shared" si="0"/>
        <v>-5.4608686377960964</v>
      </c>
      <c r="G33" s="1"/>
      <c r="H33" s="1"/>
      <c r="I33" s="1"/>
    </row>
    <row r="34" spans="1:9" x14ac:dyDescent="0.25">
      <c r="A34" s="11" t="s">
        <v>68</v>
      </c>
      <c r="B34" s="38">
        <v>109292</v>
      </c>
      <c r="C34" s="38">
        <v>139093</v>
      </c>
      <c r="D34" s="38">
        <v>671060</v>
      </c>
      <c r="E34" s="38">
        <v>616861</v>
      </c>
      <c r="F34" s="13">
        <f t="shared" si="0"/>
        <v>-8.0766250409799483</v>
      </c>
      <c r="G34" s="1"/>
      <c r="H34" s="1"/>
      <c r="I34" s="1"/>
    </row>
    <row r="35" spans="1:9" x14ac:dyDescent="0.25">
      <c r="A35" s="14" t="s">
        <v>69</v>
      </c>
      <c r="B35" s="15">
        <f>SUM(B7:B34)</f>
        <v>41715615</v>
      </c>
      <c r="C35" s="15">
        <f t="shared" ref="C35:E35" si="1">SUM(C7:C34)</f>
        <v>41462085</v>
      </c>
      <c r="D35" s="15">
        <f t="shared" si="1"/>
        <v>276861286</v>
      </c>
      <c r="E35" s="15">
        <f t="shared" si="1"/>
        <v>283788619</v>
      </c>
      <c r="F35" s="16">
        <f t="shared" si="0"/>
        <v>2.5020952189032357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7779672</v>
      </c>
      <c r="C38" s="41">
        <f>D7</f>
        <v>8346064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44266990</v>
      </c>
      <c r="G38" s="42">
        <f>LOOKUP(E38,$A$38:$A$65,$C$38:$C$65)</f>
        <v>42798607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1804088</v>
      </c>
      <c r="C39" s="41">
        <f t="shared" ref="C39:C65" si="5">D8</f>
        <v>2319513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34219329</v>
      </c>
      <c r="G39" s="42">
        <f t="shared" ref="G39:G65" si="8">LOOKUP(E39,$A$38:$A$65,$C$38:$C$65)</f>
        <v>31047116</v>
      </c>
    </row>
    <row r="40" spans="1:9" x14ac:dyDescent="0.25">
      <c r="A40" s="42" t="str">
        <f t="shared" si="3"/>
        <v>ALMERIA</v>
      </c>
      <c r="B40" s="41">
        <f t="shared" si="4"/>
        <v>3535408</v>
      </c>
      <c r="C40" s="41">
        <f t="shared" si="5"/>
        <v>3856795</v>
      </c>
      <c r="D40" s="41">
        <f t="shared" si="6"/>
        <v>15</v>
      </c>
      <c r="E40" s="42" t="str">
        <f t="shared" si="2"/>
        <v>BARCELONA</v>
      </c>
      <c r="F40" s="42">
        <f t="shared" si="7"/>
        <v>31692224</v>
      </c>
      <c r="G40" s="42">
        <f t="shared" si="8"/>
        <v>29829051</v>
      </c>
    </row>
    <row r="41" spans="1:9" x14ac:dyDescent="0.25">
      <c r="A41" s="42" t="str">
        <f t="shared" si="3"/>
        <v>AVILES</v>
      </c>
      <c r="B41" s="41">
        <f t="shared" si="4"/>
        <v>2875761</v>
      </c>
      <c r="C41" s="41">
        <f t="shared" si="5"/>
        <v>3074519</v>
      </c>
      <c r="D41" s="41">
        <f t="shared" si="6"/>
        <v>20</v>
      </c>
      <c r="E41" s="42" t="str">
        <f t="shared" si="2"/>
        <v>BILBAO</v>
      </c>
      <c r="F41" s="42">
        <f t="shared" si="7"/>
        <v>22781137</v>
      </c>
      <c r="G41" s="42">
        <f t="shared" si="8"/>
        <v>22657874</v>
      </c>
    </row>
    <row r="42" spans="1:9" x14ac:dyDescent="0.25">
      <c r="A42" s="42" t="str">
        <f t="shared" si="3"/>
        <v>BAHIA DE ALGECIRAS</v>
      </c>
      <c r="B42" s="41">
        <f t="shared" si="4"/>
        <v>44266990</v>
      </c>
      <c r="C42" s="41">
        <f t="shared" si="5"/>
        <v>42798607</v>
      </c>
      <c r="D42" s="41">
        <f t="shared" si="6"/>
        <v>1</v>
      </c>
      <c r="E42" s="42" t="str">
        <f t="shared" si="2"/>
        <v>TARRAGONA</v>
      </c>
      <c r="F42" s="42">
        <f t="shared" si="7"/>
        <v>20433127</v>
      </c>
      <c r="G42" s="42">
        <f t="shared" si="8"/>
        <v>20861144</v>
      </c>
    </row>
    <row r="43" spans="1:9" x14ac:dyDescent="0.25">
      <c r="A43" s="42" t="str">
        <f t="shared" si="3"/>
        <v>BAHIA DE CADIZ</v>
      </c>
      <c r="B43" s="41">
        <f t="shared" si="4"/>
        <v>3062474</v>
      </c>
      <c r="C43" s="41">
        <f t="shared" si="5"/>
        <v>4367427</v>
      </c>
      <c r="D43" s="41">
        <f t="shared" si="6"/>
        <v>18</v>
      </c>
      <c r="E43" s="42" t="str">
        <f t="shared" si="2"/>
        <v>CARTAGENA</v>
      </c>
      <c r="F43" s="42">
        <f t="shared" si="7"/>
        <v>16210241</v>
      </c>
      <c r="G43" s="42">
        <f t="shared" si="8"/>
        <v>13194993</v>
      </c>
    </row>
    <row r="44" spans="1:9" x14ac:dyDescent="0.25">
      <c r="A44" s="42" t="str">
        <f t="shared" si="3"/>
        <v>BALEARES</v>
      </c>
      <c r="B44" s="41">
        <f t="shared" si="4"/>
        <v>8372394</v>
      </c>
      <c r="C44" s="41">
        <f t="shared" si="5"/>
        <v>8879871</v>
      </c>
      <c r="D44" s="41">
        <f t="shared" si="6"/>
        <v>12</v>
      </c>
      <c r="E44" s="42" t="str">
        <f t="shared" si="2"/>
        <v>LAS PALMAS</v>
      </c>
      <c r="F44" s="42">
        <f t="shared" si="7"/>
        <v>15335839</v>
      </c>
      <c r="G44" s="42">
        <f t="shared" si="8"/>
        <v>15624013</v>
      </c>
    </row>
    <row r="45" spans="1:9" x14ac:dyDescent="0.25">
      <c r="A45" s="42" t="str">
        <f t="shared" si="3"/>
        <v>BARCELONA</v>
      </c>
      <c r="B45" s="41">
        <f t="shared" si="4"/>
        <v>31692224</v>
      </c>
      <c r="C45" s="41">
        <f t="shared" si="5"/>
        <v>29829051</v>
      </c>
      <c r="D45" s="41">
        <f t="shared" si="6"/>
        <v>3</v>
      </c>
      <c r="E45" s="42" t="str">
        <f t="shared" si="2"/>
        <v>GIJON</v>
      </c>
      <c r="F45" s="42">
        <f t="shared" si="7"/>
        <v>12207484</v>
      </c>
      <c r="G45" s="42">
        <f t="shared" si="8"/>
        <v>11727576</v>
      </c>
    </row>
    <row r="46" spans="1:9" x14ac:dyDescent="0.25">
      <c r="A46" s="42" t="str">
        <f t="shared" si="3"/>
        <v>BILBAO</v>
      </c>
      <c r="B46" s="41">
        <f t="shared" si="4"/>
        <v>22781137</v>
      </c>
      <c r="C46" s="41">
        <f t="shared" si="5"/>
        <v>22657874</v>
      </c>
      <c r="D46" s="41">
        <f t="shared" si="6"/>
        <v>4</v>
      </c>
      <c r="E46" s="42" t="str">
        <f t="shared" si="2"/>
        <v>HUELVA</v>
      </c>
      <c r="F46" s="42">
        <f t="shared" si="7"/>
        <v>11635276</v>
      </c>
      <c r="G46" s="42">
        <f t="shared" si="8"/>
        <v>11417553</v>
      </c>
    </row>
    <row r="47" spans="1:9" x14ac:dyDescent="0.25">
      <c r="A47" s="42" t="str">
        <f t="shared" si="3"/>
        <v>CARTAGENA</v>
      </c>
      <c r="B47" s="41">
        <f t="shared" si="4"/>
        <v>16210241</v>
      </c>
      <c r="C47" s="41">
        <f t="shared" si="5"/>
        <v>13194993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11046802</v>
      </c>
      <c r="G47" s="42">
        <f t="shared" si="8"/>
        <v>11230370</v>
      </c>
    </row>
    <row r="48" spans="1:9" x14ac:dyDescent="0.25">
      <c r="A48" s="42" t="str">
        <f t="shared" si="3"/>
        <v>CASTELLON</v>
      </c>
      <c r="B48" s="41">
        <f t="shared" si="4"/>
        <v>8480962</v>
      </c>
      <c r="C48" s="41">
        <f t="shared" si="5"/>
        <v>7637194</v>
      </c>
      <c r="D48" s="41">
        <f t="shared" si="6"/>
        <v>11</v>
      </c>
      <c r="E48" s="42" t="str">
        <f t="shared" si="2"/>
        <v>CASTELLON</v>
      </c>
      <c r="F48" s="42">
        <f t="shared" si="7"/>
        <v>8480962</v>
      </c>
      <c r="G48" s="42">
        <f t="shared" si="8"/>
        <v>7637194</v>
      </c>
    </row>
    <row r="49" spans="1:7" x14ac:dyDescent="0.25">
      <c r="A49" s="42" t="str">
        <f t="shared" si="3"/>
        <v>CEUTA</v>
      </c>
      <c r="B49" s="41">
        <f t="shared" si="4"/>
        <v>1681048</v>
      </c>
      <c r="C49" s="41">
        <f t="shared" si="5"/>
        <v>1539547</v>
      </c>
      <c r="D49" s="41">
        <f t="shared" si="6"/>
        <v>24</v>
      </c>
      <c r="E49" s="42" t="str">
        <f t="shared" si="2"/>
        <v>BALEARES</v>
      </c>
      <c r="F49" s="42">
        <f t="shared" si="7"/>
        <v>8372394</v>
      </c>
      <c r="G49" s="42">
        <f t="shared" si="8"/>
        <v>8879871</v>
      </c>
    </row>
    <row r="50" spans="1:7" x14ac:dyDescent="0.25">
      <c r="A50" s="42" t="str">
        <f t="shared" si="3"/>
        <v>FERROL-SAN CIBRAO</v>
      </c>
      <c r="B50" s="41">
        <f t="shared" si="4"/>
        <v>7823819</v>
      </c>
      <c r="C50" s="41">
        <f t="shared" si="5"/>
        <v>6250248</v>
      </c>
      <c r="D50" s="41">
        <f t="shared" si="6"/>
        <v>13</v>
      </c>
      <c r="E50" s="42" t="str">
        <f t="shared" si="2"/>
        <v>FERROL-SAN CIBRAO</v>
      </c>
      <c r="F50" s="42">
        <f t="shared" si="7"/>
        <v>7823819</v>
      </c>
      <c r="G50" s="42">
        <f t="shared" si="8"/>
        <v>6250248</v>
      </c>
    </row>
    <row r="51" spans="1:7" x14ac:dyDescent="0.25">
      <c r="A51" s="42" t="str">
        <f t="shared" si="3"/>
        <v>GIJON</v>
      </c>
      <c r="B51" s="41">
        <f t="shared" si="4"/>
        <v>12207484</v>
      </c>
      <c r="C51" s="41">
        <f t="shared" si="5"/>
        <v>11727576</v>
      </c>
      <c r="D51" s="41">
        <f t="shared" si="6"/>
        <v>8</v>
      </c>
      <c r="E51" s="42" t="str">
        <f t="shared" si="2"/>
        <v>A CORUÑA</v>
      </c>
      <c r="F51" s="42">
        <f t="shared" si="7"/>
        <v>7779672</v>
      </c>
      <c r="G51" s="42">
        <f t="shared" si="8"/>
        <v>8346064</v>
      </c>
    </row>
    <row r="52" spans="1:7" x14ac:dyDescent="0.25">
      <c r="A52" s="42" t="str">
        <f t="shared" si="3"/>
        <v>HUELVA</v>
      </c>
      <c r="B52" s="41">
        <f t="shared" si="4"/>
        <v>11635276</v>
      </c>
      <c r="C52" s="41">
        <f t="shared" si="5"/>
        <v>11417553</v>
      </c>
      <c r="D52" s="41">
        <f t="shared" si="6"/>
        <v>9</v>
      </c>
      <c r="E52" s="42" t="str">
        <f t="shared" si="2"/>
        <v>ALMERIA</v>
      </c>
      <c r="F52" s="42">
        <f t="shared" si="7"/>
        <v>3535408</v>
      </c>
      <c r="G52" s="42">
        <f t="shared" si="8"/>
        <v>3856795</v>
      </c>
    </row>
    <row r="53" spans="1:7" x14ac:dyDescent="0.25">
      <c r="A53" s="42" t="str">
        <f t="shared" si="3"/>
        <v>LAS PALMAS</v>
      </c>
      <c r="B53" s="41">
        <f t="shared" si="4"/>
        <v>15335839</v>
      </c>
      <c r="C53" s="41">
        <f t="shared" si="5"/>
        <v>15624013</v>
      </c>
      <c r="D53" s="41">
        <f t="shared" si="6"/>
        <v>7</v>
      </c>
      <c r="E53" s="42" t="str">
        <f t="shared" si="2"/>
        <v>SANTANDER</v>
      </c>
      <c r="F53" s="42">
        <f t="shared" si="7"/>
        <v>3327756</v>
      </c>
      <c r="G53" s="42">
        <f t="shared" si="8"/>
        <v>3547659</v>
      </c>
    </row>
    <row r="54" spans="1:7" x14ac:dyDescent="0.25">
      <c r="A54" s="42" t="str">
        <f t="shared" si="3"/>
        <v>MALAGA</v>
      </c>
      <c r="B54" s="41">
        <f t="shared" si="4"/>
        <v>2829676</v>
      </c>
      <c r="C54" s="41">
        <f t="shared" si="5"/>
        <v>3693878</v>
      </c>
      <c r="D54" s="41">
        <f t="shared" si="6"/>
        <v>21</v>
      </c>
      <c r="E54" s="42" t="str">
        <f t="shared" si="2"/>
        <v>VIGO</v>
      </c>
      <c r="F54" s="42">
        <f t="shared" si="7"/>
        <v>3120178</v>
      </c>
      <c r="G54" s="42">
        <f t="shared" si="8"/>
        <v>3300409</v>
      </c>
    </row>
    <row r="55" spans="1:7" x14ac:dyDescent="0.25">
      <c r="A55" s="42" t="str">
        <f t="shared" si="3"/>
        <v>MARIN Y RIA DE PONTEVEDRA</v>
      </c>
      <c r="B55" s="41">
        <f t="shared" si="4"/>
        <v>946645</v>
      </c>
      <c r="C55" s="41">
        <f t="shared" si="5"/>
        <v>1078631</v>
      </c>
      <c r="D55" s="41">
        <f t="shared" si="6"/>
        <v>26</v>
      </c>
      <c r="E55" s="42" t="str">
        <f t="shared" si="2"/>
        <v>BAHIA DE CADIZ</v>
      </c>
      <c r="F55" s="42">
        <f t="shared" si="7"/>
        <v>3062474</v>
      </c>
      <c r="G55" s="42">
        <f t="shared" si="8"/>
        <v>4367427</v>
      </c>
    </row>
    <row r="56" spans="1:7" x14ac:dyDescent="0.25">
      <c r="A56" s="42" t="str">
        <f t="shared" si="3"/>
        <v>MELILLA</v>
      </c>
      <c r="B56" s="41">
        <f t="shared" si="4"/>
        <v>445584</v>
      </c>
      <c r="C56" s="41">
        <f t="shared" si="5"/>
        <v>482028</v>
      </c>
      <c r="D56" s="41">
        <f t="shared" si="6"/>
        <v>28</v>
      </c>
      <c r="E56" s="42" t="str">
        <f t="shared" si="2"/>
        <v>PASAIA</v>
      </c>
      <c r="F56" s="42">
        <f t="shared" si="7"/>
        <v>3005374</v>
      </c>
      <c r="G56" s="42">
        <f t="shared" si="8"/>
        <v>3000257</v>
      </c>
    </row>
    <row r="57" spans="1:7" x14ac:dyDescent="0.25">
      <c r="A57" s="42" t="str">
        <f t="shared" si="3"/>
        <v>MOTRIL</v>
      </c>
      <c r="B57" s="41">
        <f t="shared" si="4"/>
        <v>1520955</v>
      </c>
      <c r="C57" s="41">
        <f t="shared" si="5"/>
        <v>1644727</v>
      </c>
      <c r="D57" s="41">
        <f t="shared" si="6"/>
        <v>25</v>
      </c>
      <c r="E57" s="42" t="str">
        <f t="shared" si="2"/>
        <v>AVILES</v>
      </c>
      <c r="F57" s="42">
        <f t="shared" si="7"/>
        <v>2875761</v>
      </c>
      <c r="G57" s="42">
        <f t="shared" si="8"/>
        <v>3074519</v>
      </c>
    </row>
    <row r="58" spans="1:7" x14ac:dyDescent="0.25">
      <c r="A58" s="42" t="str">
        <f t="shared" si="3"/>
        <v>PASAIA</v>
      </c>
      <c r="B58" s="41">
        <f t="shared" si="4"/>
        <v>3005374</v>
      </c>
      <c r="C58" s="41">
        <f t="shared" si="5"/>
        <v>3000257</v>
      </c>
      <c r="D58" s="41">
        <f t="shared" si="6"/>
        <v>19</v>
      </c>
      <c r="E58" s="42" t="str">
        <f t="shared" si="2"/>
        <v>MALAGA</v>
      </c>
      <c r="F58" s="42">
        <f t="shared" si="7"/>
        <v>2829676</v>
      </c>
      <c r="G58" s="42">
        <f t="shared" si="8"/>
        <v>3693878</v>
      </c>
    </row>
    <row r="59" spans="1:7" x14ac:dyDescent="0.25">
      <c r="A59" s="42" t="str">
        <f t="shared" si="3"/>
        <v>SANTA CRUZ DE TENERIFE</v>
      </c>
      <c r="B59" s="41">
        <f t="shared" si="4"/>
        <v>11046802</v>
      </c>
      <c r="C59" s="41">
        <f t="shared" si="5"/>
        <v>11230370</v>
      </c>
      <c r="D59" s="41">
        <f t="shared" si="6"/>
        <v>10</v>
      </c>
      <c r="E59" s="42" t="str">
        <f t="shared" si="2"/>
        <v>SEVILLA</v>
      </c>
      <c r="F59" s="42">
        <f t="shared" si="7"/>
        <v>2731515</v>
      </c>
      <c r="G59" s="42">
        <f t="shared" si="8"/>
        <v>2783162</v>
      </c>
    </row>
    <row r="60" spans="1:7" x14ac:dyDescent="0.25">
      <c r="A60" s="42" t="str">
        <f t="shared" si="3"/>
        <v>SANTANDER</v>
      </c>
      <c r="B60" s="41">
        <f t="shared" si="4"/>
        <v>3327756</v>
      </c>
      <c r="C60" s="41">
        <f t="shared" si="5"/>
        <v>3547659</v>
      </c>
      <c r="D60" s="41">
        <f t="shared" si="6"/>
        <v>16</v>
      </c>
      <c r="E60" s="42" t="str">
        <f t="shared" si="2"/>
        <v>ALICANTE</v>
      </c>
      <c r="F60" s="42">
        <f t="shared" si="7"/>
        <v>1804088</v>
      </c>
      <c r="G60" s="42">
        <f t="shared" si="8"/>
        <v>2319513</v>
      </c>
    </row>
    <row r="61" spans="1:7" x14ac:dyDescent="0.25">
      <c r="A61" s="42" t="str">
        <f t="shared" si="3"/>
        <v>SEVILLA</v>
      </c>
      <c r="B61" s="41">
        <f t="shared" si="4"/>
        <v>2731515</v>
      </c>
      <c r="C61" s="41">
        <f t="shared" si="5"/>
        <v>2783162</v>
      </c>
      <c r="D61" s="41">
        <f t="shared" si="6"/>
        <v>22</v>
      </c>
      <c r="E61" s="42" t="str">
        <f t="shared" si="2"/>
        <v>CEUTA</v>
      </c>
      <c r="F61" s="42">
        <f t="shared" si="7"/>
        <v>1681048</v>
      </c>
      <c r="G61" s="42">
        <f t="shared" si="8"/>
        <v>1539547</v>
      </c>
    </row>
    <row r="62" spans="1:7" x14ac:dyDescent="0.25">
      <c r="A62" s="42" t="str">
        <f t="shared" si="3"/>
        <v>TARRAGONA</v>
      </c>
      <c r="B62" s="41">
        <f t="shared" si="4"/>
        <v>20433127</v>
      </c>
      <c r="C62" s="41">
        <f t="shared" si="5"/>
        <v>20861144</v>
      </c>
      <c r="D62" s="41">
        <f t="shared" si="6"/>
        <v>5</v>
      </c>
      <c r="E62" s="42" t="str">
        <f t="shared" si="2"/>
        <v>MOTRIL</v>
      </c>
      <c r="F62" s="42">
        <f t="shared" si="7"/>
        <v>1520955</v>
      </c>
      <c r="G62" s="42">
        <f t="shared" si="8"/>
        <v>1644727</v>
      </c>
    </row>
    <row r="63" spans="1:7" x14ac:dyDescent="0.25">
      <c r="A63" s="42" t="str">
        <f t="shared" si="3"/>
        <v>VALENCIA</v>
      </c>
      <c r="B63" s="41">
        <f t="shared" si="4"/>
        <v>34219329</v>
      </c>
      <c r="C63" s="41">
        <f t="shared" si="5"/>
        <v>31047116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946645</v>
      </c>
      <c r="G63" s="42">
        <f t="shared" si="8"/>
        <v>1078631</v>
      </c>
    </row>
    <row r="64" spans="1:7" x14ac:dyDescent="0.25">
      <c r="A64" s="42" t="str">
        <f t="shared" si="3"/>
        <v>VIGO</v>
      </c>
      <c r="B64" s="41">
        <f t="shared" si="4"/>
        <v>3120178</v>
      </c>
      <c r="C64" s="41">
        <f t="shared" si="5"/>
        <v>3300409</v>
      </c>
      <c r="D64" s="41">
        <f t="shared" si="6"/>
        <v>17</v>
      </c>
      <c r="E64" s="42" t="str">
        <f t="shared" si="2"/>
        <v>VILAGARCIA</v>
      </c>
      <c r="F64" s="42">
        <f t="shared" si="7"/>
        <v>616861</v>
      </c>
      <c r="G64" s="42">
        <f t="shared" si="8"/>
        <v>671060</v>
      </c>
    </row>
    <row r="65" spans="1:7" x14ac:dyDescent="0.25">
      <c r="A65" s="42" t="str">
        <f t="shared" si="3"/>
        <v>VILAGARCIA</v>
      </c>
      <c r="B65" s="41">
        <f t="shared" si="4"/>
        <v>616861</v>
      </c>
      <c r="C65" s="41">
        <f t="shared" si="5"/>
        <v>671060</v>
      </c>
      <c r="D65" s="41">
        <f t="shared" si="6"/>
        <v>27</v>
      </c>
      <c r="E65" s="42" t="str">
        <f t="shared" si="2"/>
        <v>MELILLA</v>
      </c>
      <c r="F65" s="42">
        <f t="shared" si="7"/>
        <v>445584</v>
      </c>
      <c r="G65" s="42">
        <f t="shared" si="8"/>
        <v>482028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1192075</v>
      </c>
      <c r="C7" s="37">
        <v>1149495</v>
      </c>
      <c r="D7" s="37">
        <v>8095991</v>
      </c>
      <c r="E7" s="37">
        <v>7568175</v>
      </c>
      <c r="F7" s="10">
        <f>((E7*100)/D7)-100</f>
        <v>-6.519473650600645</v>
      </c>
      <c r="G7" s="1"/>
      <c r="H7" s="1"/>
      <c r="I7" s="1"/>
    </row>
    <row r="8" spans="1:12" x14ac:dyDescent="0.25">
      <c r="A8" s="11" t="s">
        <v>42</v>
      </c>
      <c r="B8" s="38">
        <v>240967</v>
      </c>
      <c r="C8" s="38">
        <v>238467</v>
      </c>
      <c r="D8" s="38">
        <v>2283522</v>
      </c>
      <c r="E8" s="38">
        <v>1780284</v>
      </c>
      <c r="F8" s="13">
        <f t="shared" ref="F8:F35" si="0">((E8*100)/D8)-100</f>
        <v>-22.037799504449708</v>
      </c>
      <c r="G8" s="1"/>
      <c r="H8" s="1"/>
      <c r="I8" s="1"/>
    </row>
    <row r="9" spans="1:12" x14ac:dyDescent="0.25">
      <c r="A9" s="8" t="s">
        <v>43</v>
      </c>
      <c r="B9" s="37">
        <v>588484</v>
      </c>
      <c r="C9" s="37">
        <v>473148</v>
      </c>
      <c r="D9" s="37">
        <v>3776921</v>
      </c>
      <c r="E9" s="37">
        <v>3380224</v>
      </c>
      <c r="F9" s="10">
        <f t="shared" si="0"/>
        <v>-10.503185001751433</v>
      </c>
      <c r="G9" s="1"/>
      <c r="H9" s="1"/>
      <c r="I9" s="1"/>
    </row>
    <row r="10" spans="1:12" x14ac:dyDescent="0.25">
      <c r="A10" s="11" t="s">
        <v>44</v>
      </c>
      <c r="B10" s="38">
        <v>451545</v>
      </c>
      <c r="C10" s="38">
        <v>389390</v>
      </c>
      <c r="D10" s="38">
        <v>3039443</v>
      </c>
      <c r="E10" s="38">
        <v>2838841</v>
      </c>
      <c r="F10" s="13">
        <f t="shared" si="0"/>
        <v>-6.599959268852885</v>
      </c>
      <c r="G10" s="1"/>
      <c r="H10" s="1"/>
      <c r="I10" s="1"/>
    </row>
    <row r="11" spans="1:12" x14ac:dyDescent="0.25">
      <c r="A11" s="8" t="s">
        <v>45</v>
      </c>
      <c r="B11" s="37">
        <v>5855267</v>
      </c>
      <c r="C11" s="37">
        <v>5439511</v>
      </c>
      <c r="D11" s="37">
        <v>39592700</v>
      </c>
      <c r="E11" s="37">
        <v>41437582</v>
      </c>
      <c r="F11" s="10">
        <f t="shared" si="0"/>
        <v>4.6596519055280368</v>
      </c>
      <c r="G11" s="1"/>
      <c r="H11" s="1"/>
      <c r="I11" s="1"/>
    </row>
    <row r="12" spans="1:12" x14ac:dyDescent="0.25">
      <c r="A12" s="11" t="s">
        <v>46</v>
      </c>
      <c r="B12" s="38">
        <v>651943</v>
      </c>
      <c r="C12" s="38">
        <v>562264</v>
      </c>
      <c r="D12" s="38">
        <v>4308627</v>
      </c>
      <c r="E12" s="38">
        <v>3006954</v>
      </c>
      <c r="F12" s="13">
        <f t="shared" si="0"/>
        <v>-30.210853712795284</v>
      </c>
      <c r="G12" s="1"/>
      <c r="H12" s="1"/>
      <c r="I12" s="1"/>
    </row>
    <row r="13" spans="1:12" x14ac:dyDescent="0.25">
      <c r="A13" s="8" t="s">
        <v>47</v>
      </c>
      <c r="B13" s="37">
        <v>1334013</v>
      </c>
      <c r="C13" s="37">
        <v>1423779</v>
      </c>
      <c r="D13" s="37">
        <v>8757087</v>
      </c>
      <c r="E13" s="37">
        <v>8252676</v>
      </c>
      <c r="F13" s="10">
        <f t="shared" si="0"/>
        <v>-5.7600318462063882</v>
      </c>
      <c r="G13" s="1"/>
      <c r="H13" s="1"/>
      <c r="I13" s="1"/>
    </row>
    <row r="14" spans="1:12" x14ac:dyDescent="0.25">
      <c r="A14" s="11" t="s">
        <v>48</v>
      </c>
      <c r="B14" s="38">
        <v>4539098</v>
      </c>
      <c r="C14" s="38">
        <v>4741320</v>
      </c>
      <c r="D14" s="38">
        <v>29073906</v>
      </c>
      <c r="E14" s="38">
        <v>31086654</v>
      </c>
      <c r="F14" s="13">
        <f t="shared" si="0"/>
        <v>6.922867536271184</v>
      </c>
      <c r="G14" s="1"/>
      <c r="H14" s="1"/>
      <c r="I14" s="1"/>
    </row>
    <row r="15" spans="1:12" x14ac:dyDescent="0.25">
      <c r="A15" s="8" t="s">
        <v>49</v>
      </c>
      <c r="B15" s="37">
        <v>3128828</v>
      </c>
      <c r="C15" s="37">
        <v>3190447</v>
      </c>
      <c r="D15" s="37">
        <v>21866756</v>
      </c>
      <c r="E15" s="37">
        <v>22256614</v>
      </c>
      <c r="F15" s="10">
        <f t="shared" si="0"/>
        <v>1.7828799114052458</v>
      </c>
      <c r="G15" s="1"/>
      <c r="H15" s="1"/>
      <c r="I15" s="1"/>
    </row>
    <row r="16" spans="1:12" x14ac:dyDescent="0.25">
      <c r="A16" s="11" t="s">
        <v>50</v>
      </c>
      <c r="B16" s="38">
        <v>1974273</v>
      </c>
      <c r="C16" s="38">
        <v>1868072</v>
      </c>
      <c r="D16" s="38">
        <v>13140729</v>
      </c>
      <c r="E16" s="38">
        <v>16151896</v>
      </c>
      <c r="F16" s="13">
        <f t="shared" si="0"/>
        <v>22.9147637090758</v>
      </c>
      <c r="G16" s="1"/>
      <c r="H16" s="1"/>
      <c r="I16" s="1"/>
    </row>
    <row r="17" spans="1:9" x14ac:dyDescent="0.25">
      <c r="A17" s="8" t="s">
        <v>51</v>
      </c>
      <c r="B17" s="37">
        <v>943672</v>
      </c>
      <c r="C17" s="37">
        <v>1199954</v>
      </c>
      <c r="D17" s="37">
        <v>7601024</v>
      </c>
      <c r="E17" s="37">
        <v>8443397</v>
      </c>
      <c r="F17" s="10">
        <f t="shared" si="0"/>
        <v>11.08236206069077</v>
      </c>
      <c r="G17" s="1"/>
      <c r="H17" s="1"/>
      <c r="I17" s="1"/>
    </row>
    <row r="18" spans="1:9" x14ac:dyDescent="0.25">
      <c r="A18" s="11" t="s">
        <v>52</v>
      </c>
      <c r="B18" s="38">
        <v>166948</v>
      </c>
      <c r="C18" s="38">
        <v>224819</v>
      </c>
      <c r="D18" s="38">
        <v>1210165</v>
      </c>
      <c r="E18" s="38">
        <v>1335084</v>
      </c>
      <c r="F18" s="13">
        <f t="shared" si="0"/>
        <v>10.322476687063329</v>
      </c>
      <c r="G18" s="1"/>
      <c r="H18" s="1"/>
      <c r="I18" s="1"/>
    </row>
    <row r="19" spans="1:9" x14ac:dyDescent="0.25">
      <c r="A19" s="8" t="s">
        <v>53</v>
      </c>
      <c r="B19" s="37">
        <v>1096122</v>
      </c>
      <c r="C19" s="37">
        <v>1153574</v>
      </c>
      <c r="D19" s="37">
        <v>6236527</v>
      </c>
      <c r="E19" s="37">
        <v>7806037</v>
      </c>
      <c r="F19" s="10">
        <f t="shared" si="0"/>
        <v>25.166410728278734</v>
      </c>
      <c r="G19" s="1"/>
      <c r="H19" s="1"/>
      <c r="I19" s="1"/>
    </row>
    <row r="20" spans="1:9" x14ac:dyDescent="0.25">
      <c r="A20" s="11" t="s">
        <v>54</v>
      </c>
      <c r="B20" s="38">
        <v>2266752</v>
      </c>
      <c r="C20" s="38">
        <v>1733547</v>
      </c>
      <c r="D20" s="38">
        <v>11576878</v>
      </c>
      <c r="E20" s="38">
        <v>12140370</v>
      </c>
      <c r="F20" s="13">
        <f t="shared" si="0"/>
        <v>4.8673917095783565</v>
      </c>
      <c r="G20" s="1"/>
      <c r="H20" s="1"/>
      <c r="I20" s="1"/>
    </row>
    <row r="21" spans="1:9" x14ac:dyDescent="0.25">
      <c r="A21" s="8" t="s">
        <v>55</v>
      </c>
      <c r="B21" s="37">
        <v>1797216</v>
      </c>
      <c r="C21" s="37">
        <v>1743277</v>
      </c>
      <c r="D21" s="37">
        <v>11350552</v>
      </c>
      <c r="E21" s="37">
        <v>11603305</v>
      </c>
      <c r="F21" s="10">
        <f t="shared" si="0"/>
        <v>2.2267903798863671</v>
      </c>
      <c r="G21" s="1"/>
      <c r="H21" s="1"/>
      <c r="I21" s="1"/>
    </row>
    <row r="22" spans="1:9" x14ac:dyDescent="0.25">
      <c r="A22" s="11" t="s">
        <v>56</v>
      </c>
      <c r="B22" s="38">
        <v>2536741</v>
      </c>
      <c r="C22" s="38">
        <v>2277390</v>
      </c>
      <c r="D22" s="38">
        <v>14260838</v>
      </c>
      <c r="E22" s="38">
        <v>14092575</v>
      </c>
      <c r="F22" s="13">
        <f t="shared" si="0"/>
        <v>-1.1798955994030678</v>
      </c>
      <c r="G22" s="1"/>
      <c r="H22" s="1"/>
      <c r="I22" s="1"/>
    </row>
    <row r="23" spans="1:9" x14ac:dyDescent="0.25">
      <c r="A23" s="8" t="s">
        <v>57</v>
      </c>
      <c r="B23" s="37">
        <v>662547</v>
      </c>
      <c r="C23" s="37">
        <v>258933</v>
      </c>
      <c r="D23" s="37">
        <v>3647955</v>
      </c>
      <c r="E23" s="37">
        <v>2786945</v>
      </c>
      <c r="F23" s="10">
        <f t="shared" si="0"/>
        <v>-23.602538956757968</v>
      </c>
      <c r="G23" s="1"/>
      <c r="H23" s="1"/>
      <c r="I23" s="1"/>
    </row>
    <row r="24" spans="1:9" x14ac:dyDescent="0.25">
      <c r="A24" s="11" t="s">
        <v>58</v>
      </c>
      <c r="B24" s="38">
        <v>170171</v>
      </c>
      <c r="C24" s="38">
        <v>115618</v>
      </c>
      <c r="D24" s="38">
        <v>1043576</v>
      </c>
      <c r="E24" s="38">
        <v>922501</v>
      </c>
      <c r="F24" s="13">
        <f t="shared" si="0"/>
        <v>-11.601934118837534</v>
      </c>
      <c r="G24" s="1"/>
      <c r="H24" s="1"/>
      <c r="I24" s="1"/>
    </row>
    <row r="25" spans="1:9" x14ac:dyDescent="0.25">
      <c r="A25" s="8" t="s">
        <v>59</v>
      </c>
      <c r="B25" s="37">
        <v>74313</v>
      </c>
      <c r="C25" s="37">
        <v>66576</v>
      </c>
      <c r="D25" s="37">
        <v>468019</v>
      </c>
      <c r="E25" s="37">
        <v>445388</v>
      </c>
      <c r="F25" s="10">
        <f t="shared" si="0"/>
        <v>-4.8354874481591565</v>
      </c>
      <c r="G25" s="1"/>
      <c r="H25" s="1"/>
      <c r="I25" s="1"/>
    </row>
    <row r="26" spans="1:9" x14ac:dyDescent="0.25">
      <c r="A26" s="11" t="s">
        <v>60</v>
      </c>
      <c r="B26" s="38">
        <v>240988</v>
      </c>
      <c r="C26" s="38">
        <v>254253</v>
      </c>
      <c r="D26" s="38">
        <v>1633385</v>
      </c>
      <c r="E26" s="38">
        <v>1509932</v>
      </c>
      <c r="F26" s="13">
        <f t="shared" si="0"/>
        <v>-7.5581078557719081</v>
      </c>
      <c r="G26" s="1"/>
      <c r="H26" s="1"/>
      <c r="I26" s="1"/>
    </row>
    <row r="27" spans="1:9" x14ac:dyDescent="0.25">
      <c r="A27" s="8" t="s">
        <v>61</v>
      </c>
      <c r="B27" s="37">
        <v>350722</v>
      </c>
      <c r="C27" s="37">
        <v>450109</v>
      </c>
      <c r="D27" s="37">
        <v>2967628</v>
      </c>
      <c r="E27" s="37">
        <v>2973282</v>
      </c>
      <c r="F27" s="10">
        <f t="shared" si="0"/>
        <v>0.19052253179981449</v>
      </c>
      <c r="G27" s="1"/>
      <c r="H27" s="1"/>
      <c r="I27" s="1"/>
    </row>
    <row r="28" spans="1:9" x14ac:dyDescent="0.25">
      <c r="A28" s="11" t="s">
        <v>62</v>
      </c>
      <c r="B28" s="38">
        <v>1648344</v>
      </c>
      <c r="C28" s="38">
        <v>1366722</v>
      </c>
      <c r="D28" s="38">
        <v>10638528</v>
      </c>
      <c r="E28" s="38">
        <v>10377084</v>
      </c>
      <c r="F28" s="13">
        <f t="shared" si="0"/>
        <v>-2.457520438917868</v>
      </c>
      <c r="G28" s="1"/>
      <c r="H28" s="1"/>
      <c r="I28" s="1"/>
    </row>
    <row r="29" spans="1:9" x14ac:dyDescent="0.25">
      <c r="A29" s="8" t="s">
        <v>63</v>
      </c>
      <c r="B29" s="37">
        <v>446224</v>
      </c>
      <c r="C29" s="37">
        <v>491608</v>
      </c>
      <c r="D29" s="37">
        <v>3500368</v>
      </c>
      <c r="E29" s="37">
        <v>3292097</v>
      </c>
      <c r="F29" s="10">
        <f t="shared" si="0"/>
        <v>-5.9499744026913675</v>
      </c>
      <c r="G29" s="1"/>
      <c r="H29" s="1"/>
      <c r="I29" s="1"/>
    </row>
    <row r="30" spans="1:9" x14ac:dyDescent="0.25">
      <c r="A30" s="11" t="s">
        <v>64</v>
      </c>
      <c r="B30" s="38">
        <v>410491</v>
      </c>
      <c r="C30" s="38">
        <v>431184</v>
      </c>
      <c r="D30" s="38">
        <v>2783162</v>
      </c>
      <c r="E30" s="38">
        <v>2731515</v>
      </c>
      <c r="F30" s="13">
        <f t="shared" si="0"/>
        <v>-1.8556950691336027</v>
      </c>
      <c r="G30" s="1"/>
      <c r="H30" s="1"/>
      <c r="I30" s="1"/>
    </row>
    <row r="31" spans="1:9" x14ac:dyDescent="0.25">
      <c r="A31" s="8" t="s">
        <v>65</v>
      </c>
      <c r="B31" s="37">
        <v>2769579</v>
      </c>
      <c r="C31" s="37">
        <v>2878593</v>
      </c>
      <c r="D31" s="37">
        <v>20745534</v>
      </c>
      <c r="E31" s="37">
        <v>20336192</v>
      </c>
      <c r="F31" s="10">
        <f t="shared" si="0"/>
        <v>-1.9731572106073543</v>
      </c>
      <c r="G31" s="1"/>
      <c r="H31" s="1"/>
      <c r="I31" s="1"/>
    </row>
    <row r="32" spans="1:9" x14ac:dyDescent="0.25">
      <c r="A32" s="11" t="s">
        <v>66</v>
      </c>
      <c r="B32" s="38">
        <v>4402721</v>
      </c>
      <c r="C32" s="38">
        <v>5683447</v>
      </c>
      <c r="D32" s="38">
        <v>30852126</v>
      </c>
      <c r="E32" s="38">
        <v>34042117</v>
      </c>
      <c r="F32" s="13">
        <f t="shared" si="0"/>
        <v>10.339614845343235</v>
      </c>
      <c r="G32" s="1"/>
      <c r="H32" s="1"/>
      <c r="I32" s="1"/>
    </row>
    <row r="33" spans="1:9" x14ac:dyDescent="0.25">
      <c r="A33" s="8" t="s">
        <v>67</v>
      </c>
      <c r="B33" s="37">
        <v>439193</v>
      </c>
      <c r="C33" s="37">
        <v>429541</v>
      </c>
      <c r="D33" s="37">
        <v>3025195</v>
      </c>
      <c r="E33" s="37">
        <v>2868685</v>
      </c>
      <c r="F33" s="10">
        <f t="shared" si="0"/>
        <v>-5.1735507958991036</v>
      </c>
      <c r="G33" s="1"/>
      <c r="H33" s="1"/>
      <c r="I33" s="1"/>
    </row>
    <row r="34" spans="1:9" x14ac:dyDescent="0.25">
      <c r="A34" s="11" t="s">
        <v>68</v>
      </c>
      <c r="B34" s="38">
        <v>109058</v>
      </c>
      <c r="C34" s="38">
        <v>138584</v>
      </c>
      <c r="D34" s="38">
        <v>666346</v>
      </c>
      <c r="E34" s="38">
        <v>614776</v>
      </c>
      <c r="F34" s="13">
        <f t="shared" si="0"/>
        <v>-7.7392225660542664</v>
      </c>
      <c r="G34" s="1"/>
      <c r="H34" s="1"/>
      <c r="I34" s="1"/>
    </row>
    <row r="35" spans="1:9" x14ac:dyDescent="0.25">
      <c r="A35" s="14" t="s">
        <v>69</v>
      </c>
      <c r="B35" s="15">
        <f>SUM(B7:B34)</f>
        <v>40488295</v>
      </c>
      <c r="C35" s="15">
        <f t="shared" ref="C35:E35" si="1">SUM(C7:C34)</f>
        <v>40373622</v>
      </c>
      <c r="D35" s="15">
        <f t="shared" si="1"/>
        <v>268143488</v>
      </c>
      <c r="E35" s="15">
        <f t="shared" si="1"/>
        <v>276081182</v>
      </c>
      <c r="F35" s="16">
        <f t="shared" si="0"/>
        <v>2.9602411974293403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7568175</v>
      </c>
      <c r="C38" s="41">
        <f>D7</f>
        <v>8095991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41437582</v>
      </c>
      <c r="G38" s="42">
        <f>LOOKUP(E38,$A$38:$A$65,$C$38:$C$65)</f>
        <v>39592700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1780284</v>
      </c>
      <c r="C39" s="41">
        <f t="shared" ref="C39:C65" si="5">D8</f>
        <v>2283522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34042117</v>
      </c>
      <c r="G39" s="42">
        <f t="shared" ref="G39:G65" si="8">LOOKUP(E39,$A$38:$A$65,$C$38:$C$65)</f>
        <v>30852126</v>
      </c>
    </row>
    <row r="40" spans="1:9" x14ac:dyDescent="0.25">
      <c r="A40" s="42" t="str">
        <f t="shared" si="3"/>
        <v>ALMERIA</v>
      </c>
      <c r="B40" s="41">
        <f t="shared" si="4"/>
        <v>3380224</v>
      </c>
      <c r="C40" s="41">
        <f t="shared" si="5"/>
        <v>3776921</v>
      </c>
      <c r="D40" s="41">
        <f t="shared" si="6"/>
        <v>15</v>
      </c>
      <c r="E40" s="42" t="str">
        <f t="shared" si="2"/>
        <v>BARCELONA</v>
      </c>
      <c r="F40" s="42">
        <f t="shared" si="7"/>
        <v>31086654</v>
      </c>
      <c r="G40" s="42">
        <f t="shared" si="8"/>
        <v>29073906</v>
      </c>
    </row>
    <row r="41" spans="1:9" x14ac:dyDescent="0.25">
      <c r="A41" s="42" t="str">
        <f t="shared" si="3"/>
        <v>AVILES</v>
      </c>
      <c r="B41" s="41">
        <f t="shared" si="4"/>
        <v>2838841</v>
      </c>
      <c r="C41" s="41">
        <f t="shared" si="5"/>
        <v>3039443</v>
      </c>
      <c r="D41" s="41">
        <f t="shared" si="6"/>
        <v>20</v>
      </c>
      <c r="E41" s="42" t="str">
        <f t="shared" si="2"/>
        <v>BILBAO</v>
      </c>
      <c r="F41" s="42">
        <f t="shared" si="7"/>
        <v>22256614</v>
      </c>
      <c r="G41" s="42">
        <f t="shared" si="8"/>
        <v>21866756</v>
      </c>
    </row>
    <row r="42" spans="1:9" x14ac:dyDescent="0.25">
      <c r="A42" s="42" t="str">
        <f t="shared" si="3"/>
        <v>BAHIA DE ALGECIRAS</v>
      </c>
      <c r="B42" s="41">
        <f t="shared" si="4"/>
        <v>41437582</v>
      </c>
      <c r="C42" s="41">
        <f t="shared" si="5"/>
        <v>39592700</v>
      </c>
      <c r="D42" s="41">
        <f t="shared" si="6"/>
        <v>1</v>
      </c>
      <c r="E42" s="42" t="str">
        <f t="shared" si="2"/>
        <v>TARRAGONA</v>
      </c>
      <c r="F42" s="42">
        <f t="shared" si="7"/>
        <v>20336192</v>
      </c>
      <c r="G42" s="42">
        <f t="shared" si="8"/>
        <v>20745534</v>
      </c>
    </row>
    <row r="43" spans="1:9" x14ac:dyDescent="0.25">
      <c r="A43" s="42" t="str">
        <f t="shared" si="3"/>
        <v>BAHIA DE CADIZ</v>
      </c>
      <c r="B43" s="41">
        <f t="shared" si="4"/>
        <v>3006954</v>
      </c>
      <c r="C43" s="41">
        <f t="shared" si="5"/>
        <v>4308627</v>
      </c>
      <c r="D43" s="41">
        <f t="shared" si="6"/>
        <v>17</v>
      </c>
      <c r="E43" s="42" t="str">
        <f t="shared" si="2"/>
        <v>CARTAGENA</v>
      </c>
      <c r="F43" s="42">
        <f t="shared" si="7"/>
        <v>16151896</v>
      </c>
      <c r="G43" s="42">
        <f t="shared" si="8"/>
        <v>13140729</v>
      </c>
    </row>
    <row r="44" spans="1:9" x14ac:dyDescent="0.25">
      <c r="A44" s="42" t="str">
        <f t="shared" si="3"/>
        <v>BALEARES</v>
      </c>
      <c r="B44" s="41">
        <f t="shared" si="4"/>
        <v>8252676</v>
      </c>
      <c r="C44" s="41">
        <f t="shared" si="5"/>
        <v>8757087</v>
      </c>
      <c r="D44" s="41">
        <f t="shared" si="6"/>
        <v>12</v>
      </c>
      <c r="E44" s="42" t="str">
        <f t="shared" si="2"/>
        <v>LAS PALMAS</v>
      </c>
      <c r="F44" s="42">
        <f t="shared" si="7"/>
        <v>14092575</v>
      </c>
      <c r="G44" s="42">
        <f t="shared" si="8"/>
        <v>14260838</v>
      </c>
    </row>
    <row r="45" spans="1:9" x14ac:dyDescent="0.25">
      <c r="A45" s="42" t="str">
        <f t="shared" si="3"/>
        <v>BARCELONA</v>
      </c>
      <c r="B45" s="41">
        <f t="shared" si="4"/>
        <v>31086654</v>
      </c>
      <c r="C45" s="41">
        <f t="shared" si="5"/>
        <v>29073906</v>
      </c>
      <c r="D45" s="41">
        <f t="shared" si="6"/>
        <v>3</v>
      </c>
      <c r="E45" s="42" t="str">
        <f t="shared" si="2"/>
        <v>GIJON</v>
      </c>
      <c r="F45" s="42">
        <f t="shared" si="7"/>
        <v>12140370</v>
      </c>
      <c r="G45" s="42">
        <f t="shared" si="8"/>
        <v>11576878</v>
      </c>
    </row>
    <row r="46" spans="1:9" x14ac:dyDescent="0.25">
      <c r="A46" s="42" t="str">
        <f t="shared" si="3"/>
        <v>BILBAO</v>
      </c>
      <c r="B46" s="41">
        <f t="shared" si="4"/>
        <v>22256614</v>
      </c>
      <c r="C46" s="41">
        <f t="shared" si="5"/>
        <v>21866756</v>
      </c>
      <c r="D46" s="41">
        <f t="shared" si="6"/>
        <v>4</v>
      </c>
      <c r="E46" s="42" t="str">
        <f t="shared" si="2"/>
        <v>HUELVA</v>
      </c>
      <c r="F46" s="42">
        <f t="shared" si="7"/>
        <v>11603305</v>
      </c>
      <c r="G46" s="42">
        <f t="shared" si="8"/>
        <v>11350552</v>
      </c>
    </row>
    <row r="47" spans="1:9" x14ac:dyDescent="0.25">
      <c r="A47" s="42" t="str">
        <f t="shared" si="3"/>
        <v>CARTAGENA</v>
      </c>
      <c r="B47" s="41">
        <f t="shared" si="4"/>
        <v>16151896</v>
      </c>
      <c r="C47" s="41">
        <f t="shared" si="5"/>
        <v>13140729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10377084</v>
      </c>
      <c r="G47" s="42">
        <f t="shared" si="8"/>
        <v>10638528</v>
      </c>
    </row>
    <row r="48" spans="1:9" x14ac:dyDescent="0.25">
      <c r="A48" s="42" t="str">
        <f t="shared" si="3"/>
        <v>CASTELLON</v>
      </c>
      <c r="B48" s="41">
        <f t="shared" si="4"/>
        <v>8443397</v>
      </c>
      <c r="C48" s="41">
        <f t="shared" si="5"/>
        <v>7601024</v>
      </c>
      <c r="D48" s="41">
        <f t="shared" si="6"/>
        <v>11</v>
      </c>
      <c r="E48" s="42" t="str">
        <f t="shared" si="2"/>
        <v>CASTELLON</v>
      </c>
      <c r="F48" s="42">
        <f t="shared" si="7"/>
        <v>8443397</v>
      </c>
      <c r="G48" s="42">
        <f t="shared" si="8"/>
        <v>7601024</v>
      </c>
    </row>
    <row r="49" spans="1:7" x14ac:dyDescent="0.25">
      <c r="A49" s="42" t="str">
        <f t="shared" si="3"/>
        <v>CEUTA</v>
      </c>
      <c r="B49" s="41">
        <f t="shared" si="4"/>
        <v>1335084</v>
      </c>
      <c r="C49" s="41">
        <f t="shared" si="5"/>
        <v>1210165</v>
      </c>
      <c r="D49" s="41">
        <f t="shared" si="6"/>
        <v>25</v>
      </c>
      <c r="E49" s="42" t="str">
        <f t="shared" si="2"/>
        <v>BALEARES</v>
      </c>
      <c r="F49" s="42">
        <f t="shared" si="7"/>
        <v>8252676</v>
      </c>
      <c r="G49" s="42">
        <f t="shared" si="8"/>
        <v>8757087</v>
      </c>
    </row>
    <row r="50" spans="1:7" x14ac:dyDescent="0.25">
      <c r="A50" s="42" t="str">
        <f t="shared" si="3"/>
        <v>FERROL-SAN CIBRAO</v>
      </c>
      <c r="B50" s="41">
        <f t="shared" si="4"/>
        <v>7806037</v>
      </c>
      <c r="C50" s="41">
        <f t="shared" si="5"/>
        <v>6236527</v>
      </c>
      <c r="D50" s="41">
        <f t="shared" si="6"/>
        <v>13</v>
      </c>
      <c r="E50" s="42" t="str">
        <f t="shared" si="2"/>
        <v>FERROL-SAN CIBRAO</v>
      </c>
      <c r="F50" s="42">
        <f t="shared" si="7"/>
        <v>7806037</v>
      </c>
      <c r="G50" s="42">
        <f t="shared" si="8"/>
        <v>6236527</v>
      </c>
    </row>
    <row r="51" spans="1:7" x14ac:dyDescent="0.25">
      <c r="A51" s="42" t="str">
        <f t="shared" si="3"/>
        <v>GIJON</v>
      </c>
      <c r="B51" s="41">
        <f t="shared" si="4"/>
        <v>12140370</v>
      </c>
      <c r="C51" s="41">
        <f t="shared" si="5"/>
        <v>11576878</v>
      </c>
      <c r="D51" s="41">
        <f t="shared" si="6"/>
        <v>8</v>
      </c>
      <c r="E51" s="42" t="str">
        <f t="shared" si="2"/>
        <v>A CORUÑA</v>
      </c>
      <c r="F51" s="42">
        <f t="shared" si="7"/>
        <v>7568175</v>
      </c>
      <c r="G51" s="42">
        <f t="shared" si="8"/>
        <v>8095991</v>
      </c>
    </row>
    <row r="52" spans="1:7" x14ac:dyDescent="0.25">
      <c r="A52" s="42" t="str">
        <f t="shared" si="3"/>
        <v>HUELVA</v>
      </c>
      <c r="B52" s="41">
        <f t="shared" si="4"/>
        <v>11603305</v>
      </c>
      <c r="C52" s="41">
        <f t="shared" si="5"/>
        <v>11350552</v>
      </c>
      <c r="D52" s="41">
        <f t="shared" si="6"/>
        <v>9</v>
      </c>
      <c r="E52" s="42" t="str">
        <f t="shared" si="2"/>
        <v>ALMERIA</v>
      </c>
      <c r="F52" s="42">
        <f t="shared" si="7"/>
        <v>3380224</v>
      </c>
      <c r="G52" s="42">
        <f t="shared" si="8"/>
        <v>3776921</v>
      </c>
    </row>
    <row r="53" spans="1:7" x14ac:dyDescent="0.25">
      <c r="A53" s="42" t="str">
        <f t="shared" si="3"/>
        <v>LAS PALMAS</v>
      </c>
      <c r="B53" s="41">
        <f t="shared" si="4"/>
        <v>14092575</v>
      </c>
      <c r="C53" s="41">
        <f t="shared" si="5"/>
        <v>14260838</v>
      </c>
      <c r="D53" s="41">
        <f t="shared" si="6"/>
        <v>7</v>
      </c>
      <c r="E53" s="42" t="str">
        <f t="shared" si="2"/>
        <v>SANTANDER</v>
      </c>
      <c r="F53" s="42">
        <f t="shared" si="7"/>
        <v>3292097</v>
      </c>
      <c r="G53" s="42">
        <f t="shared" si="8"/>
        <v>3500368</v>
      </c>
    </row>
    <row r="54" spans="1:7" x14ac:dyDescent="0.25">
      <c r="A54" s="42" t="str">
        <f t="shared" si="3"/>
        <v>MALAGA</v>
      </c>
      <c r="B54" s="41">
        <f t="shared" si="4"/>
        <v>2786945</v>
      </c>
      <c r="C54" s="41">
        <f t="shared" si="5"/>
        <v>3647955</v>
      </c>
      <c r="D54" s="41">
        <f t="shared" si="6"/>
        <v>21</v>
      </c>
      <c r="E54" s="42" t="str">
        <f t="shared" si="2"/>
        <v>BAHIA DE CADIZ</v>
      </c>
      <c r="F54" s="42">
        <f t="shared" si="7"/>
        <v>3006954</v>
      </c>
      <c r="G54" s="42">
        <f t="shared" si="8"/>
        <v>4308627</v>
      </c>
    </row>
    <row r="55" spans="1:7" x14ac:dyDescent="0.25">
      <c r="A55" s="42" t="str">
        <f t="shared" si="3"/>
        <v>MARIN Y RIA DE PONTEVEDRA</v>
      </c>
      <c r="B55" s="41">
        <f t="shared" si="4"/>
        <v>922501</v>
      </c>
      <c r="C55" s="41">
        <f t="shared" si="5"/>
        <v>1043576</v>
      </c>
      <c r="D55" s="41">
        <f t="shared" si="6"/>
        <v>26</v>
      </c>
      <c r="E55" s="42" t="str">
        <f t="shared" si="2"/>
        <v>PASAIA</v>
      </c>
      <c r="F55" s="42">
        <f t="shared" ref="F55:F65" si="9">LOOKUP(E55,$A$38:$A$65,$B$38:$B$65)</f>
        <v>2973282</v>
      </c>
      <c r="G55" s="42">
        <f t="shared" si="8"/>
        <v>2967628</v>
      </c>
    </row>
    <row r="56" spans="1:7" x14ac:dyDescent="0.25">
      <c r="A56" s="42" t="str">
        <f t="shared" si="3"/>
        <v>MELILLA</v>
      </c>
      <c r="B56" s="41">
        <f t="shared" si="4"/>
        <v>445388</v>
      </c>
      <c r="C56" s="41">
        <f t="shared" si="5"/>
        <v>468019</v>
      </c>
      <c r="D56" s="41">
        <f t="shared" si="6"/>
        <v>28</v>
      </c>
      <c r="E56" s="42" t="str">
        <f t="shared" si="2"/>
        <v>VIGO</v>
      </c>
      <c r="F56" s="42">
        <f t="shared" si="9"/>
        <v>2868685</v>
      </c>
      <c r="G56" s="42">
        <f t="shared" si="8"/>
        <v>3025195</v>
      </c>
    </row>
    <row r="57" spans="1:7" x14ac:dyDescent="0.25">
      <c r="A57" s="42" t="str">
        <f t="shared" si="3"/>
        <v>MOTRIL</v>
      </c>
      <c r="B57" s="41">
        <f t="shared" si="4"/>
        <v>1509932</v>
      </c>
      <c r="C57" s="41">
        <f t="shared" si="5"/>
        <v>1633385</v>
      </c>
      <c r="D57" s="41">
        <f t="shared" si="6"/>
        <v>24</v>
      </c>
      <c r="E57" s="42" t="str">
        <f t="shared" si="2"/>
        <v>AVILES</v>
      </c>
      <c r="F57" s="42">
        <f t="shared" si="9"/>
        <v>2838841</v>
      </c>
      <c r="G57" s="42">
        <f t="shared" si="8"/>
        <v>3039443</v>
      </c>
    </row>
    <row r="58" spans="1:7" x14ac:dyDescent="0.25">
      <c r="A58" s="42" t="str">
        <f t="shared" si="3"/>
        <v>PASAIA</v>
      </c>
      <c r="B58" s="41">
        <f t="shared" si="4"/>
        <v>2973282</v>
      </c>
      <c r="C58" s="41">
        <f t="shared" si="5"/>
        <v>2967628</v>
      </c>
      <c r="D58" s="41">
        <f t="shared" si="6"/>
        <v>18</v>
      </c>
      <c r="E58" s="42" t="str">
        <f t="shared" si="2"/>
        <v>MALAGA</v>
      </c>
      <c r="F58" s="42">
        <f t="shared" si="9"/>
        <v>2786945</v>
      </c>
      <c r="G58" s="42">
        <f t="shared" si="8"/>
        <v>3647955</v>
      </c>
    </row>
    <row r="59" spans="1:7" x14ac:dyDescent="0.25">
      <c r="A59" s="42" t="str">
        <f t="shared" si="3"/>
        <v>SANTA CRUZ DE TENERIFE</v>
      </c>
      <c r="B59" s="41">
        <f t="shared" si="4"/>
        <v>10377084</v>
      </c>
      <c r="C59" s="41">
        <f t="shared" si="5"/>
        <v>10638528</v>
      </c>
      <c r="D59" s="41">
        <f t="shared" si="6"/>
        <v>10</v>
      </c>
      <c r="E59" s="42" t="str">
        <f t="shared" si="2"/>
        <v>SEVILLA</v>
      </c>
      <c r="F59" s="42">
        <f t="shared" si="9"/>
        <v>2731515</v>
      </c>
      <c r="G59" s="42">
        <f t="shared" si="8"/>
        <v>2783162</v>
      </c>
    </row>
    <row r="60" spans="1:7" x14ac:dyDescent="0.25">
      <c r="A60" s="42" t="str">
        <f t="shared" si="3"/>
        <v>SANTANDER</v>
      </c>
      <c r="B60" s="41">
        <f t="shared" si="4"/>
        <v>3292097</v>
      </c>
      <c r="C60" s="41">
        <f t="shared" si="5"/>
        <v>3500368</v>
      </c>
      <c r="D60" s="41">
        <f t="shared" si="6"/>
        <v>16</v>
      </c>
      <c r="E60" s="42" t="str">
        <f t="shared" si="2"/>
        <v>ALICANTE</v>
      </c>
      <c r="F60" s="42">
        <f t="shared" si="9"/>
        <v>1780284</v>
      </c>
      <c r="G60" s="42">
        <f t="shared" si="8"/>
        <v>2283522</v>
      </c>
    </row>
    <row r="61" spans="1:7" x14ac:dyDescent="0.25">
      <c r="A61" s="42" t="str">
        <f t="shared" si="3"/>
        <v>SEVILLA</v>
      </c>
      <c r="B61" s="41">
        <f t="shared" si="4"/>
        <v>2731515</v>
      </c>
      <c r="C61" s="41">
        <f t="shared" si="5"/>
        <v>2783162</v>
      </c>
      <c r="D61" s="41">
        <f t="shared" si="6"/>
        <v>22</v>
      </c>
      <c r="E61" s="42" t="str">
        <f t="shared" si="2"/>
        <v>MOTRIL</v>
      </c>
      <c r="F61" s="42">
        <f t="shared" si="9"/>
        <v>1509932</v>
      </c>
      <c r="G61" s="42">
        <f t="shared" si="8"/>
        <v>1633385</v>
      </c>
    </row>
    <row r="62" spans="1:7" x14ac:dyDescent="0.25">
      <c r="A62" s="42" t="str">
        <f t="shared" si="3"/>
        <v>TARRAGONA</v>
      </c>
      <c r="B62" s="41">
        <f t="shared" si="4"/>
        <v>20336192</v>
      </c>
      <c r="C62" s="41">
        <f t="shared" si="5"/>
        <v>20745534</v>
      </c>
      <c r="D62" s="41">
        <f t="shared" si="6"/>
        <v>5</v>
      </c>
      <c r="E62" s="42" t="str">
        <f t="shared" si="2"/>
        <v>CEUTA</v>
      </c>
      <c r="F62" s="42">
        <f t="shared" si="9"/>
        <v>1335084</v>
      </c>
      <c r="G62" s="42">
        <f t="shared" si="8"/>
        <v>1210165</v>
      </c>
    </row>
    <row r="63" spans="1:7" x14ac:dyDescent="0.25">
      <c r="A63" s="42" t="str">
        <f t="shared" si="3"/>
        <v>VALENCIA</v>
      </c>
      <c r="B63" s="41">
        <f t="shared" si="4"/>
        <v>34042117</v>
      </c>
      <c r="C63" s="41">
        <f t="shared" si="5"/>
        <v>30852126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922501</v>
      </c>
      <c r="G63" s="42">
        <f t="shared" si="8"/>
        <v>1043576</v>
      </c>
    </row>
    <row r="64" spans="1:7" x14ac:dyDescent="0.25">
      <c r="A64" s="42" t="str">
        <f t="shared" si="3"/>
        <v>VIGO</v>
      </c>
      <c r="B64" s="41">
        <f t="shared" si="4"/>
        <v>2868685</v>
      </c>
      <c r="C64" s="41">
        <f t="shared" si="5"/>
        <v>3025195</v>
      </c>
      <c r="D64" s="41">
        <f t="shared" si="6"/>
        <v>19</v>
      </c>
      <c r="E64" s="42" t="str">
        <f t="shared" si="2"/>
        <v>VILAGARCIA</v>
      </c>
      <c r="F64" s="42">
        <f t="shared" si="9"/>
        <v>614776</v>
      </c>
      <c r="G64" s="42">
        <f t="shared" si="8"/>
        <v>666346</v>
      </c>
    </row>
    <row r="65" spans="1:7" x14ac:dyDescent="0.25">
      <c r="A65" s="42" t="str">
        <f t="shared" si="3"/>
        <v>VILAGARCIA</v>
      </c>
      <c r="B65" s="41">
        <f t="shared" si="4"/>
        <v>614776</v>
      </c>
      <c r="C65" s="41">
        <f t="shared" si="5"/>
        <v>666346</v>
      </c>
      <c r="D65" s="41">
        <f t="shared" si="6"/>
        <v>27</v>
      </c>
      <c r="E65" s="42" t="str">
        <f t="shared" si="2"/>
        <v>MELILLA</v>
      </c>
      <c r="F65" s="42">
        <f t="shared" si="9"/>
        <v>445388</v>
      </c>
      <c r="G65" s="42">
        <f t="shared" si="8"/>
        <v>468019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657413</v>
      </c>
      <c r="C7" s="37">
        <v>700833</v>
      </c>
      <c r="D7" s="37">
        <v>4997712</v>
      </c>
      <c r="E7" s="37">
        <v>4600220</v>
      </c>
      <c r="F7" s="10">
        <f>((E7*100)/D7)-100</f>
        <v>-7.9534795122247886</v>
      </c>
      <c r="G7" s="1"/>
      <c r="H7" s="1"/>
      <c r="I7" s="1"/>
    </row>
    <row r="8" spans="1:12" x14ac:dyDescent="0.25">
      <c r="A8" s="11" t="s">
        <v>42</v>
      </c>
      <c r="B8" s="38">
        <v>15306</v>
      </c>
      <c r="C8" s="38">
        <v>12317</v>
      </c>
      <c r="D8" s="38">
        <v>119746</v>
      </c>
      <c r="E8" s="38">
        <v>63749</v>
      </c>
      <c r="F8" s="13">
        <f t="shared" ref="F8:F35" si="0">((E8*100)/D8)-100</f>
        <v>-46.763148664673558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3146</v>
      </c>
      <c r="E9" s="37">
        <v>1700</v>
      </c>
      <c r="F9" s="10">
        <f t="shared" si="0"/>
        <v>-45.963127781309602</v>
      </c>
      <c r="G9" s="1"/>
      <c r="H9" s="1"/>
      <c r="I9" s="1"/>
    </row>
    <row r="10" spans="1:12" x14ac:dyDescent="0.25">
      <c r="A10" s="11" t="s">
        <v>44</v>
      </c>
      <c r="B10" s="38">
        <v>39496</v>
      </c>
      <c r="C10" s="38">
        <v>54008</v>
      </c>
      <c r="D10" s="38">
        <v>373619</v>
      </c>
      <c r="E10" s="38">
        <v>313716</v>
      </c>
      <c r="F10" s="13">
        <f t="shared" si="0"/>
        <v>-16.033178184192991</v>
      </c>
      <c r="G10" s="1"/>
      <c r="H10" s="1"/>
      <c r="I10" s="1"/>
    </row>
    <row r="11" spans="1:12" x14ac:dyDescent="0.25">
      <c r="A11" s="8" t="s">
        <v>45</v>
      </c>
      <c r="B11" s="37">
        <v>1699656</v>
      </c>
      <c r="C11" s="37">
        <v>1507721</v>
      </c>
      <c r="D11" s="37">
        <v>11076105</v>
      </c>
      <c r="E11" s="37">
        <v>12091378</v>
      </c>
      <c r="F11" s="10">
        <f t="shared" si="0"/>
        <v>9.1663359998844385</v>
      </c>
      <c r="G11" s="1"/>
      <c r="H11" s="1"/>
      <c r="I11" s="1"/>
    </row>
    <row r="12" spans="1:12" x14ac:dyDescent="0.25">
      <c r="A12" s="11" t="s">
        <v>46</v>
      </c>
      <c r="B12" s="38">
        <v>0</v>
      </c>
      <c r="C12" s="38">
        <v>33199</v>
      </c>
      <c r="D12" s="38">
        <v>43097</v>
      </c>
      <c r="E12" s="38">
        <v>91551</v>
      </c>
      <c r="F12" s="13">
        <f t="shared" si="0"/>
        <v>112.43009954289161</v>
      </c>
      <c r="G12" s="1"/>
      <c r="H12" s="1"/>
      <c r="I12" s="1"/>
    </row>
    <row r="13" spans="1:12" x14ac:dyDescent="0.25">
      <c r="A13" s="8" t="s">
        <v>47</v>
      </c>
      <c r="B13" s="37">
        <v>220859</v>
      </c>
      <c r="C13" s="37">
        <v>239640</v>
      </c>
      <c r="D13" s="37">
        <v>1238844</v>
      </c>
      <c r="E13" s="37">
        <v>1195719</v>
      </c>
      <c r="F13" s="10">
        <f t="shared" si="0"/>
        <v>-3.4810678342067263</v>
      </c>
      <c r="G13" s="1"/>
      <c r="H13" s="1"/>
      <c r="I13" s="1"/>
    </row>
    <row r="14" spans="1:12" x14ac:dyDescent="0.25">
      <c r="A14" s="11" t="s">
        <v>48</v>
      </c>
      <c r="B14" s="38">
        <v>918320</v>
      </c>
      <c r="C14" s="38">
        <v>979813</v>
      </c>
      <c r="D14" s="38">
        <v>6158561</v>
      </c>
      <c r="E14" s="38">
        <v>7377392</v>
      </c>
      <c r="F14" s="13">
        <f t="shared" si="0"/>
        <v>19.790840749973896</v>
      </c>
      <c r="G14" s="1"/>
      <c r="H14" s="1"/>
      <c r="I14" s="1"/>
    </row>
    <row r="15" spans="1:12" x14ac:dyDescent="0.25">
      <c r="A15" s="8" t="s">
        <v>49</v>
      </c>
      <c r="B15" s="37">
        <v>1729815</v>
      </c>
      <c r="C15" s="37">
        <v>1927475</v>
      </c>
      <c r="D15" s="37">
        <v>13223792</v>
      </c>
      <c r="E15" s="37">
        <v>13484039</v>
      </c>
      <c r="F15" s="10">
        <f t="shared" si="0"/>
        <v>1.9680209731066611</v>
      </c>
      <c r="G15" s="1"/>
      <c r="H15" s="1"/>
      <c r="I15" s="1"/>
    </row>
    <row r="16" spans="1:12" x14ac:dyDescent="0.25">
      <c r="A16" s="11" t="s">
        <v>50</v>
      </c>
      <c r="B16" s="38">
        <v>1391449</v>
      </c>
      <c r="C16" s="38">
        <v>1406877</v>
      </c>
      <c r="D16" s="38">
        <v>9747901</v>
      </c>
      <c r="E16" s="38">
        <v>12426385</v>
      </c>
      <c r="F16" s="13">
        <f t="shared" si="0"/>
        <v>27.477546191739123</v>
      </c>
      <c r="G16" s="1"/>
      <c r="H16" s="1"/>
      <c r="I16" s="1"/>
    </row>
    <row r="17" spans="1:9" x14ac:dyDescent="0.25">
      <c r="A17" s="8" t="s">
        <v>51</v>
      </c>
      <c r="B17" s="37">
        <v>399355</v>
      </c>
      <c r="C17" s="37">
        <v>681337</v>
      </c>
      <c r="D17" s="37">
        <v>4188388</v>
      </c>
      <c r="E17" s="37">
        <v>4724135</v>
      </c>
      <c r="F17" s="10">
        <f t="shared" si="0"/>
        <v>12.791245701210102</v>
      </c>
      <c r="G17" s="1"/>
      <c r="H17" s="1"/>
      <c r="I17" s="1"/>
    </row>
    <row r="18" spans="1:9" x14ac:dyDescent="0.25">
      <c r="A18" s="11" t="s">
        <v>52</v>
      </c>
      <c r="B18" s="38">
        <v>71173</v>
      </c>
      <c r="C18" s="38">
        <v>112271</v>
      </c>
      <c r="D18" s="38">
        <v>600171</v>
      </c>
      <c r="E18" s="38">
        <v>648407</v>
      </c>
      <c r="F18" s="13">
        <f t="shared" si="0"/>
        <v>8.0370427761421297</v>
      </c>
      <c r="G18" s="1"/>
      <c r="H18" s="1"/>
      <c r="I18" s="1"/>
    </row>
    <row r="19" spans="1:9" x14ac:dyDescent="0.25">
      <c r="A19" s="8" t="s">
        <v>53</v>
      </c>
      <c r="B19" s="37">
        <v>192987</v>
      </c>
      <c r="C19" s="37">
        <v>253037</v>
      </c>
      <c r="D19" s="37">
        <v>776707</v>
      </c>
      <c r="E19" s="37">
        <v>1342415</v>
      </c>
      <c r="F19" s="10">
        <f t="shared" si="0"/>
        <v>72.834157539458261</v>
      </c>
      <c r="G19" s="1"/>
      <c r="H19" s="1"/>
      <c r="I19" s="1"/>
    </row>
    <row r="20" spans="1:9" x14ac:dyDescent="0.25">
      <c r="A20" s="11" t="s">
        <v>54</v>
      </c>
      <c r="B20" s="38">
        <v>101457</v>
      </c>
      <c r="C20" s="38">
        <v>165841</v>
      </c>
      <c r="D20" s="38">
        <v>816432</v>
      </c>
      <c r="E20" s="38">
        <v>887314</v>
      </c>
      <c r="F20" s="13">
        <f t="shared" si="0"/>
        <v>8.6819232955102166</v>
      </c>
      <c r="G20" s="1"/>
      <c r="H20" s="1"/>
      <c r="I20" s="1"/>
    </row>
    <row r="21" spans="1:9" x14ac:dyDescent="0.25">
      <c r="A21" s="8" t="s">
        <v>55</v>
      </c>
      <c r="B21" s="37">
        <v>1023444</v>
      </c>
      <c r="C21" s="37">
        <v>1128234</v>
      </c>
      <c r="D21" s="37">
        <v>7412849</v>
      </c>
      <c r="E21" s="37">
        <v>7716473</v>
      </c>
      <c r="F21" s="10">
        <f t="shared" si="0"/>
        <v>4.0959150793439818</v>
      </c>
      <c r="G21" s="1"/>
      <c r="H21" s="1"/>
      <c r="I21" s="1"/>
    </row>
    <row r="22" spans="1:9" x14ac:dyDescent="0.25">
      <c r="A22" s="11" t="s">
        <v>56</v>
      </c>
      <c r="B22" s="38">
        <v>648146</v>
      </c>
      <c r="C22" s="38">
        <v>408055</v>
      </c>
      <c r="D22" s="38">
        <v>2836433</v>
      </c>
      <c r="E22" s="38">
        <v>2775214</v>
      </c>
      <c r="F22" s="13">
        <f t="shared" si="0"/>
        <v>-2.1583093977541523</v>
      </c>
      <c r="G22" s="1"/>
      <c r="H22" s="1"/>
      <c r="I22" s="1"/>
    </row>
    <row r="23" spans="1:9" x14ac:dyDescent="0.25">
      <c r="A23" s="8" t="s">
        <v>57</v>
      </c>
      <c r="B23" s="37">
        <v>7523</v>
      </c>
      <c r="C23" s="37">
        <v>9240</v>
      </c>
      <c r="D23" s="37">
        <v>69303</v>
      </c>
      <c r="E23" s="37">
        <v>86288</v>
      </c>
      <c r="F23" s="10">
        <f t="shared" si="0"/>
        <v>24.508318543208802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59</v>
      </c>
      <c r="B25" s="37">
        <v>5766</v>
      </c>
      <c r="C25" s="37">
        <v>4841</v>
      </c>
      <c r="D25" s="37">
        <v>37218</v>
      </c>
      <c r="E25" s="37">
        <v>43909</v>
      </c>
      <c r="F25" s="10">
        <f t="shared" si="0"/>
        <v>17.977860175184048</v>
      </c>
      <c r="G25" s="1"/>
      <c r="H25" s="1"/>
      <c r="I25" s="1"/>
    </row>
    <row r="26" spans="1:9" x14ac:dyDescent="0.25">
      <c r="A26" s="11" t="s">
        <v>60</v>
      </c>
      <c r="B26" s="38">
        <v>109580</v>
      </c>
      <c r="C26" s="38">
        <v>169066</v>
      </c>
      <c r="D26" s="38">
        <v>890523</v>
      </c>
      <c r="E26" s="38">
        <v>879371</v>
      </c>
      <c r="F26" s="13">
        <f t="shared" si="0"/>
        <v>-1.2522978070190192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868811</v>
      </c>
      <c r="C28" s="38">
        <v>656457</v>
      </c>
      <c r="D28" s="38">
        <v>5328586</v>
      </c>
      <c r="E28" s="38">
        <v>5514884</v>
      </c>
      <c r="F28" s="13">
        <f t="shared" si="0"/>
        <v>3.4961995546285607</v>
      </c>
      <c r="G28" s="1"/>
      <c r="H28" s="1"/>
      <c r="I28" s="1"/>
    </row>
    <row r="29" spans="1:9" x14ac:dyDescent="0.25">
      <c r="A29" s="8" t="s">
        <v>63</v>
      </c>
      <c r="B29" s="37">
        <v>55599</v>
      </c>
      <c r="C29" s="37">
        <v>26672</v>
      </c>
      <c r="D29" s="37">
        <v>272120</v>
      </c>
      <c r="E29" s="37">
        <v>192574</v>
      </c>
      <c r="F29" s="10">
        <f t="shared" si="0"/>
        <v>-29.231956489783926</v>
      </c>
      <c r="G29" s="1"/>
      <c r="H29" s="1"/>
      <c r="I29" s="1"/>
    </row>
    <row r="30" spans="1:9" x14ac:dyDescent="0.25">
      <c r="A30" s="11" t="s">
        <v>64</v>
      </c>
      <c r="B30" s="38">
        <v>37218</v>
      </c>
      <c r="C30" s="38">
        <v>9919</v>
      </c>
      <c r="D30" s="38">
        <v>211119</v>
      </c>
      <c r="E30" s="38">
        <v>152265</v>
      </c>
      <c r="F30" s="13">
        <f t="shared" si="0"/>
        <v>-27.877168800534292</v>
      </c>
      <c r="G30" s="1"/>
      <c r="H30" s="1"/>
      <c r="I30" s="1"/>
    </row>
    <row r="31" spans="1:9" x14ac:dyDescent="0.25">
      <c r="A31" s="8" t="s">
        <v>65</v>
      </c>
      <c r="B31" s="37">
        <v>1729628</v>
      </c>
      <c r="C31" s="37">
        <v>1682834</v>
      </c>
      <c r="D31" s="37">
        <v>12241469</v>
      </c>
      <c r="E31" s="37">
        <v>11612758</v>
      </c>
      <c r="F31" s="10">
        <f t="shared" si="0"/>
        <v>-5.1359113844915214</v>
      </c>
      <c r="G31" s="1"/>
      <c r="H31" s="1"/>
      <c r="I31" s="1"/>
    </row>
    <row r="32" spans="1:9" x14ac:dyDescent="0.25">
      <c r="A32" s="11" t="s">
        <v>66</v>
      </c>
      <c r="B32" s="38">
        <v>479717</v>
      </c>
      <c r="C32" s="38">
        <v>633653</v>
      </c>
      <c r="D32" s="38">
        <v>3075618</v>
      </c>
      <c r="E32" s="38">
        <v>3626417</v>
      </c>
      <c r="F32" s="13">
        <f t="shared" si="0"/>
        <v>17.908563417173397</v>
      </c>
      <c r="G32" s="1"/>
      <c r="H32" s="1"/>
      <c r="I32" s="1"/>
    </row>
    <row r="33" spans="1:9" x14ac:dyDescent="0.25">
      <c r="A33" s="8" t="s">
        <v>67</v>
      </c>
      <c r="B33" s="37">
        <v>16583</v>
      </c>
      <c r="C33" s="37">
        <v>3014</v>
      </c>
      <c r="D33" s="37">
        <v>52356</v>
      </c>
      <c r="E33" s="37">
        <v>33056</v>
      </c>
      <c r="F33" s="10">
        <f t="shared" si="0"/>
        <v>-36.863014745205895</v>
      </c>
      <c r="G33" s="1"/>
      <c r="H33" s="1"/>
      <c r="I33" s="1"/>
    </row>
    <row r="34" spans="1:9" x14ac:dyDescent="0.25">
      <c r="A34" s="11" t="s">
        <v>68</v>
      </c>
      <c r="B34" s="38">
        <v>48402</v>
      </c>
      <c r="C34" s="38">
        <v>33499</v>
      </c>
      <c r="D34" s="38">
        <v>236657</v>
      </c>
      <c r="E34" s="38">
        <v>201286</v>
      </c>
      <c r="F34" s="13">
        <f t="shared" si="0"/>
        <v>-14.946103432393713</v>
      </c>
      <c r="G34" s="1"/>
      <c r="H34" s="1"/>
      <c r="I34" s="1"/>
    </row>
    <row r="35" spans="1:9" x14ac:dyDescent="0.25">
      <c r="A35" s="14" t="s">
        <v>69</v>
      </c>
      <c r="B35" s="15">
        <f>SUM(B7:B34)</f>
        <v>12467703</v>
      </c>
      <c r="C35" s="15">
        <f t="shared" ref="C35:E35" si="1">SUM(C7:C34)</f>
        <v>12839853</v>
      </c>
      <c r="D35" s="15">
        <f t="shared" si="1"/>
        <v>86028482</v>
      </c>
      <c r="E35" s="15">
        <f t="shared" si="1"/>
        <v>92082615</v>
      </c>
      <c r="F35" s="16">
        <f t="shared" si="0"/>
        <v>7.0373588598250478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4600220</v>
      </c>
      <c r="C38" s="41">
        <f>D7</f>
        <v>4997712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13484039</v>
      </c>
      <c r="G38" s="42">
        <f>LOOKUP(E38,$A$38:$A$65,$C$38:$C$65)</f>
        <v>13223792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63749</v>
      </c>
      <c r="C39" s="41">
        <f t="shared" ref="C39:C65" si="5">D8</f>
        <v>119746</v>
      </c>
      <c r="D39" s="41">
        <f t="shared" ref="D39:D65" si="6">_xlfn.RANK.EQ(B39,$B$38:$B$65)+COUNTIF($B$38:$B$65,B39)-1</f>
        <v>23</v>
      </c>
      <c r="E39" s="42" t="str">
        <f t="shared" si="2"/>
        <v>CARTAGENA</v>
      </c>
      <c r="F39" s="42">
        <f t="shared" ref="F39:F54" si="7">LOOKUP(E39,$A$38:$A$65,$B$38:$B$65)</f>
        <v>12426385</v>
      </c>
      <c r="G39" s="42">
        <f t="shared" ref="G39:G65" si="8">LOOKUP(E39,$A$38:$A$65,$C$38:$C$65)</f>
        <v>9747901</v>
      </c>
    </row>
    <row r="40" spans="1:9" x14ac:dyDescent="0.25">
      <c r="A40" s="42" t="str">
        <f t="shared" si="3"/>
        <v>ALMERIA</v>
      </c>
      <c r="B40" s="41">
        <f t="shared" si="4"/>
        <v>1700</v>
      </c>
      <c r="C40" s="41">
        <f t="shared" si="5"/>
        <v>3146</v>
      </c>
      <c r="D40" s="41">
        <f t="shared" si="6"/>
        <v>26</v>
      </c>
      <c r="E40" s="42" t="str">
        <f t="shared" si="2"/>
        <v>BAHIA DE ALGECIRAS</v>
      </c>
      <c r="F40" s="42">
        <f t="shared" si="7"/>
        <v>12091378</v>
      </c>
      <c r="G40" s="42">
        <f t="shared" si="8"/>
        <v>11076105</v>
      </c>
    </row>
    <row r="41" spans="1:9" x14ac:dyDescent="0.25">
      <c r="A41" s="42" t="str">
        <f t="shared" si="3"/>
        <v>AVILES</v>
      </c>
      <c r="B41" s="41">
        <f t="shared" si="4"/>
        <v>313716</v>
      </c>
      <c r="C41" s="41">
        <f t="shared" si="5"/>
        <v>373619</v>
      </c>
      <c r="D41" s="41">
        <f t="shared" si="6"/>
        <v>17</v>
      </c>
      <c r="E41" s="42" t="str">
        <f t="shared" si="2"/>
        <v>TARRAGONA</v>
      </c>
      <c r="F41" s="42">
        <f t="shared" si="7"/>
        <v>11612758</v>
      </c>
      <c r="G41" s="42">
        <f t="shared" si="8"/>
        <v>12241469</v>
      </c>
    </row>
    <row r="42" spans="1:9" x14ac:dyDescent="0.25">
      <c r="A42" s="42" t="str">
        <f t="shared" si="3"/>
        <v>BAHIA DE ALGECIRAS</v>
      </c>
      <c r="B42" s="41">
        <f t="shared" si="4"/>
        <v>12091378</v>
      </c>
      <c r="C42" s="41">
        <f t="shared" si="5"/>
        <v>11076105</v>
      </c>
      <c r="D42" s="41">
        <f t="shared" si="6"/>
        <v>3</v>
      </c>
      <c r="E42" s="42" t="str">
        <f t="shared" si="2"/>
        <v>HUELVA</v>
      </c>
      <c r="F42" s="42">
        <f t="shared" si="7"/>
        <v>7716473</v>
      </c>
      <c r="G42" s="42">
        <f t="shared" si="8"/>
        <v>7412849</v>
      </c>
    </row>
    <row r="43" spans="1:9" x14ac:dyDescent="0.25">
      <c r="A43" s="42" t="str">
        <f t="shared" si="3"/>
        <v>BAHIA DE CADIZ</v>
      </c>
      <c r="B43" s="41">
        <f t="shared" si="4"/>
        <v>91551</v>
      </c>
      <c r="C43" s="41">
        <f t="shared" si="5"/>
        <v>43097</v>
      </c>
      <c r="D43" s="41">
        <f t="shared" si="6"/>
        <v>21</v>
      </c>
      <c r="E43" s="42" t="str">
        <f t="shared" si="2"/>
        <v>BARCELONA</v>
      </c>
      <c r="F43" s="42">
        <f t="shared" si="7"/>
        <v>7377392</v>
      </c>
      <c r="G43" s="42">
        <f t="shared" si="8"/>
        <v>6158561</v>
      </c>
    </row>
    <row r="44" spans="1:9" x14ac:dyDescent="0.25">
      <c r="A44" s="42" t="str">
        <f t="shared" si="3"/>
        <v>BALEARES</v>
      </c>
      <c r="B44" s="41">
        <f t="shared" si="4"/>
        <v>1195719</v>
      </c>
      <c r="C44" s="41">
        <f t="shared" si="5"/>
        <v>1238844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5514884</v>
      </c>
      <c r="G44" s="42">
        <f t="shared" si="8"/>
        <v>5328586</v>
      </c>
    </row>
    <row r="45" spans="1:9" x14ac:dyDescent="0.25">
      <c r="A45" s="42" t="str">
        <f t="shared" si="3"/>
        <v>BARCELONA</v>
      </c>
      <c r="B45" s="41">
        <f t="shared" si="4"/>
        <v>7377392</v>
      </c>
      <c r="C45" s="41">
        <f t="shared" si="5"/>
        <v>6158561</v>
      </c>
      <c r="D45" s="41">
        <f t="shared" si="6"/>
        <v>6</v>
      </c>
      <c r="E45" s="42" t="str">
        <f t="shared" si="2"/>
        <v>CASTELLON</v>
      </c>
      <c r="F45" s="42">
        <f t="shared" si="7"/>
        <v>4724135</v>
      </c>
      <c r="G45" s="42">
        <f t="shared" si="8"/>
        <v>4188388</v>
      </c>
    </row>
    <row r="46" spans="1:9" x14ac:dyDescent="0.25">
      <c r="A46" s="42" t="str">
        <f t="shared" si="3"/>
        <v>BILBAO</v>
      </c>
      <c r="B46" s="41">
        <f t="shared" si="4"/>
        <v>13484039</v>
      </c>
      <c r="C46" s="41">
        <f t="shared" si="5"/>
        <v>13223792</v>
      </c>
      <c r="D46" s="41">
        <f t="shared" si="6"/>
        <v>1</v>
      </c>
      <c r="E46" s="42" t="str">
        <f t="shared" si="2"/>
        <v>A CORUÑA</v>
      </c>
      <c r="F46" s="42">
        <f t="shared" si="7"/>
        <v>4600220</v>
      </c>
      <c r="G46" s="42">
        <f t="shared" si="8"/>
        <v>4997712</v>
      </c>
    </row>
    <row r="47" spans="1:9" x14ac:dyDescent="0.25">
      <c r="A47" s="42" t="str">
        <f t="shared" si="3"/>
        <v>CARTAGENA</v>
      </c>
      <c r="B47" s="41">
        <f t="shared" si="4"/>
        <v>12426385</v>
      </c>
      <c r="C47" s="41">
        <f t="shared" si="5"/>
        <v>9747901</v>
      </c>
      <c r="D47" s="41">
        <f t="shared" si="6"/>
        <v>2</v>
      </c>
      <c r="E47" s="42" t="str">
        <f t="shared" si="2"/>
        <v>VALENCIA</v>
      </c>
      <c r="F47" s="42">
        <f t="shared" si="7"/>
        <v>3626417</v>
      </c>
      <c r="G47" s="42">
        <f t="shared" si="8"/>
        <v>3075618</v>
      </c>
    </row>
    <row r="48" spans="1:9" x14ac:dyDescent="0.25">
      <c r="A48" s="42" t="str">
        <f t="shared" si="3"/>
        <v>CASTELLON</v>
      </c>
      <c r="B48" s="41">
        <f t="shared" si="4"/>
        <v>4724135</v>
      </c>
      <c r="C48" s="41">
        <f t="shared" si="5"/>
        <v>4188388</v>
      </c>
      <c r="D48" s="41">
        <f t="shared" si="6"/>
        <v>8</v>
      </c>
      <c r="E48" s="42" t="str">
        <f t="shared" si="2"/>
        <v>LAS PALMAS</v>
      </c>
      <c r="F48" s="42">
        <f t="shared" si="7"/>
        <v>2775214</v>
      </c>
      <c r="G48" s="42">
        <f t="shared" si="8"/>
        <v>2836433</v>
      </c>
    </row>
    <row r="49" spans="1:7" x14ac:dyDescent="0.25">
      <c r="A49" s="42" t="str">
        <f t="shared" si="3"/>
        <v>CEUTA</v>
      </c>
      <c r="B49" s="41">
        <f t="shared" si="4"/>
        <v>648407</v>
      </c>
      <c r="C49" s="41">
        <f t="shared" si="5"/>
        <v>600171</v>
      </c>
      <c r="D49" s="41">
        <f t="shared" si="6"/>
        <v>16</v>
      </c>
      <c r="E49" s="42" t="str">
        <f t="shared" si="2"/>
        <v>FERROL-SAN CIBRAO</v>
      </c>
      <c r="F49" s="42">
        <f t="shared" si="7"/>
        <v>1342415</v>
      </c>
      <c r="G49" s="42">
        <f t="shared" si="8"/>
        <v>776707</v>
      </c>
    </row>
    <row r="50" spans="1:7" x14ac:dyDescent="0.25">
      <c r="A50" s="42" t="str">
        <f t="shared" si="3"/>
        <v>FERROL-SAN CIBRAO</v>
      </c>
      <c r="B50" s="41">
        <f t="shared" si="4"/>
        <v>1342415</v>
      </c>
      <c r="C50" s="41">
        <f t="shared" si="5"/>
        <v>776707</v>
      </c>
      <c r="D50" s="41">
        <f t="shared" si="6"/>
        <v>12</v>
      </c>
      <c r="E50" s="42" t="str">
        <f t="shared" si="2"/>
        <v>BALEARES</v>
      </c>
      <c r="F50" s="42">
        <f t="shared" si="7"/>
        <v>1195719</v>
      </c>
      <c r="G50" s="42">
        <f t="shared" si="8"/>
        <v>1238844</v>
      </c>
    </row>
    <row r="51" spans="1:7" x14ac:dyDescent="0.25">
      <c r="A51" s="42" t="str">
        <f t="shared" si="3"/>
        <v>GIJON</v>
      </c>
      <c r="B51" s="41">
        <f t="shared" si="4"/>
        <v>887314</v>
      </c>
      <c r="C51" s="41">
        <f t="shared" si="5"/>
        <v>816432</v>
      </c>
      <c r="D51" s="41">
        <f t="shared" si="6"/>
        <v>14</v>
      </c>
      <c r="E51" s="42" t="str">
        <f t="shared" si="2"/>
        <v>GIJON</v>
      </c>
      <c r="F51" s="42">
        <f t="shared" si="7"/>
        <v>887314</v>
      </c>
      <c r="G51" s="42">
        <f t="shared" si="8"/>
        <v>816432</v>
      </c>
    </row>
    <row r="52" spans="1:7" x14ac:dyDescent="0.25">
      <c r="A52" s="42" t="str">
        <f t="shared" si="3"/>
        <v>HUELVA</v>
      </c>
      <c r="B52" s="41">
        <f t="shared" si="4"/>
        <v>7716473</v>
      </c>
      <c r="C52" s="41">
        <f t="shared" si="5"/>
        <v>7412849</v>
      </c>
      <c r="D52" s="41">
        <f t="shared" si="6"/>
        <v>5</v>
      </c>
      <c r="E52" s="42" t="str">
        <f t="shared" si="2"/>
        <v>MOTRIL</v>
      </c>
      <c r="F52" s="42">
        <f t="shared" si="7"/>
        <v>879371</v>
      </c>
      <c r="G52" s="42">
        <f t="shared" si="8"/>
        <v>890523</v>
      </c>
    </row>
    <row r="53" spans="1:7" x14ac:dyDescent="0.25">
      <c r="A53" s="42" t="str">
        <f t="shared" si="3"/>
        <v>LAS PALMAS</v>
      </c>
      <c r="B53" s="41">
        <f t="shared" si="4"/>
        <v>2775214</v>
      </c>
      <c r="C53" s="41">
        <f t="shared" si="5"/>
        <v>2836433</v>
      </c>
      <c r="D53" s="41">
        <f t="shared" si="6"/>
        <v>11</v>
      </c>
      <c r="E53" s="42" t="str">
        <f t="shared" si="2"/>
        <v>CEUTA</v>
      </c>
      <c r="F53" s="42">
        <f t="shared" si="7"/>
        <v>648407</v>
      </c>
      <c r="G53" s="42">
        <f t="shared" si="8"/>
        <v>600171</v>
      </c>
    </row>
    <row r="54" spans="1:7" x14ac:dyDescent="0.25">
      <c r="A54" s="42" t="str">
        <f t="shared" si="3"/>
        <v>MALAGA</v>
      </c>
      <c r="B54" s="41">
        <f t="shared" si="4"/>
        <v>86288</v>
      </c>
      <c r="C54" s="41">
        <f t="shared" si="5"/>
        <v>69303</v>
      </c>
      <c r="D54" s="41">
        <f t="shared" si="6"/>
        <v>22</v>
      </c>
      <c r="E54" s="42" t="str">
        <f t="shared" si="2"/>
        <v>AVILES</v>
      </c>
      <c r="F54" s="42">
        <f t="shared" si="7"/>
        <v>313716</v>
      </c>
      <c r="G54" s="42">
        <f t="shared" si="8"/>
        <v>373619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201286</v>
      </c>
      <c r="G55" s="42">
        <f t="shared" si="8"/>
        <v>236657</v>
      </c>
    </row>
    <row r="56" spans="1:7" x14ac:dyDescent="0.25">
      <c r="A56" s="42" t="str">
        <f t="shared" si="3"/>
        <v>MELILLA</v>
      </c>
      <c r="B56" s="41">
        <f t="shared" si="4"/>
        <v>43909</v>
      </c>
      <c r="C56" s="41">
        <f t="shared" si="5"/>
        <v>37218</v>
      </c>
      <c r="D56" s="41">
        <f t="shared" si="6"/>
        <v>24</v>
      </c>
      <c r="E56" s="42" t="str">
        <f t="shared" si="2"/>
        <v>SANTANDER</v>
      </c>
      <c r="F56" s="42">
        <f t="shared" si="9"/>
        <v>192574</v>
      </c>
      <c r="G56" s="42">
        <f t="shared" si="8"/>
        <v>272120</v>
      </c>
    </row>
    <row r="57" spans="1:7" x14ac:dyDescent="0.25">
      <c r="A57" s="42" t="str">
        <f t="shared" si="3"/>
        <v>MOTRIL</v>
      </c>
      <c r="B57" s="41">
        <f t="shared" si="4"/>
        <v>879371</v>
      </c>
      <c r="C57" s="41">
        <f t="shared" si="5"/>
        <v>890523</v>
      </c>
      <c r="D57" s="41">
        <f t="shared" si="6"/>
        <v>15</v>
      </c>
      <c r="E57" s="42" t="str">
        <f t="shared" si="2"/>
        <v>SEVILLA</v>
      </c>
      <c r="F57" s="42">
        <f t="shared" si="9"/>
        <v>152265</v>
      </c>
      <c r="G57" s="42">
        <f t="shared" si="8"/>
        <v>211119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91551</v>
      </c>
      <c r="G58" s="42">
        <f t="shared" si="8"/>
        <v>43097</v>
      </c>
    </row>
    <row r="59" spans="1:7" x14ac:dyDescent="0.25">
      <c r="A59" s="42" t="str">
        <f t="shared" si="3"/>
        <v>SANTA CRUZ DE TENERIFE</v>
      </c>
      <c r="B59" s="41">
        <f t="shared" si="4"/>
        <v>5514884</v>
      </c>
      <c r="C59" s="41">
        <f t="shared" si="5"/>
        <v>5328586</v>
      </c>
      <c r="D59" s="41">
        <f t="shared" si="6"/>
        <v>7</v>
      </c>
      <c r="E59" s="42" t="str">
        <f t="shared" si="2"/>
        <v>MALAGA</v>
      </c>
      <c r="F59" s="42">
        <f t="shared" si="9"/>
        <v>86288</v>
      </c>
      <c r="G59" s="42">
        <f t="shared" si="8"/>
        <v>69303</v>
      </c>
    </row>
    <row r="60" spans="1:7" x14ac:dyDescent="0.25">
      <c r="A60" s="42" t="str">
        <f t="shared" si="3"/>
        <v>SANTANDER</v>
      </c>
      <c r="B60" s="41">
        <f t="shared" si="4"/>
        <v>192574</v>
      </c>
      <c r="C60" s="41">
        <f t="shared" si="5"/>
        <v>272120</v>
      </c>
      <c r="D60" s="41">
        <f t="shared" si="6"/>
        <v>19</v>
      </c>
      <c r="E60" s="42" t="str">
        <f t="shared" si="2"/>
        <v>ALICANTE</v>
      </c>
      <c r="F60" s="42">
        <f t="shared" si="9"/>
        <v>63749</v>
      </c>
      <c r="G60" s="42">
        <f t="shared" si="8"/>
        <v>119746</v>
      </c>
    </row>
    <row r="61" spans="1:7" x14ac:dyDescent="0.25">
      <c r="A61" s="42" t="str">
        <f t="shared" si="3"/>
        <v>SEVILLA</v>
      </c>
      <c r="B61" s="41">
        <f t="shared" si="4"/>
        <v>152265</v>
      </c>
      <c r="C61" s="41">
        <f t="shared" si="5"/>
        <v>211119</v>
      </c>
      <c r="D61" s="41">
        <f t="shared" si="6"/>
        <v>20</v>
      </c>
      <c r="E61" s="42" t="str">
        <f t="shared" si="2"/>
        <v>MELILLA</v>
      </c>
      <c r="F61" s="42">
        <f t="shared" si="9"/>
        <v>43909</v>
      </c>
      <c r="G61" s="42">
        <f t="shared" si="8"/>
        <v>37218</v>
      </c>
    </row>
    <row r="62" spans="1:7" x14ac:dyDescent="0.25">
      <c r="A62" s="42" t="str">
        <f t="shared" si="3"/>
        <v>TARRAGONA</v>
      </c>
      <c r="B62" s="41">
        <f t="shared" si="4"/>
        <v>11612758</v>
      </c>
      <c r="C62" s="41">
        <f t="shared" si="5"/>
        <v>12241469</v>
      </c>
      <c r="D62" s="41">
        <f t="shared" si="6"/>
        <v>4</v>
      </c>
      <c r="E62" s="42" t="str">
        <f t="shared" si="2"/>
        <v>VIGO</v>
      </c>
      <c r="F62" s="42">
        <f t="shared" si="9"/>
        <v>33056</v>
      </c>
      <c r="G62" s="42">
        <f t="shared" si="8"/>
        <v>52356</v>
      </c>
    </row>
    <row r="63" spans="1:7" x14ac:dyDescent="0.25">
      <c r="A63" s="42" t="str">
        <f t="shared" si="3"/>
        <v>VALENCIA</v>
      </c>
      <c r="B63" s="41">
        <f t="shared" si="4"/>
        <v>3626417</v>
      </c>
      <c r="C63" s="41">
        <f t="shared" si="5"/>
        <v>3075618</v>
      </c>
      <c r="D63" s="41">
        <f t="shared" si="6"/>
        <v>10</v>
      </c>
      <c r="E63" s="42" t="str">
        <f t="shared" si="2"/>
        <v>ALMERIA</v>
      </c>
      <c r="F63" s="42">
        <f t="shared" si="9"/>
        <v>1700</v>
      </c>
      <c r="G63" s="42">
        <f t="shared" si="8"/>
        <v>3146</v>
      </c>
    </row>
    <row r="64" spans="1:7" x14ac:dyDescent="0.25">
      <c r="A64" s="42" t="str">
        <f t="shared" si="3"/>
        <v>VIGO</v>
      </c>
      <c r="B64" s="41">
        <f t="shared" si="4"/>
        <v>33056</v>
      </c>
      <c r="C64" s="41">
        <f t="shared" si="5"/>
        <v>52356</v>
      </c>
      <c r="D64" s="41">
        <f t="shared" si="6"/>
        <v>25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201286</v>
      </c>
      <c r="C65" s="41">
        <f t="shared" si="5"/>
        <v>236657</v>
      </c>
      <c r="D65" s="41">
        <f t="shared" si="6"/>
        <v>18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19">
        <v>416213</v>
      </c>
      <c r="C7" s="19">
        <v>276148</v>
      </c>
      <c r="D7" s="19">
        <v>2380200</v>
      </c>
      <c r="E7" s="19">
        <v>2026603</v>
      </c>
      <c r="F7" s="10">
        <f>((E7*100)/D7)-100</f>
        <v>-14.855768422821612</v>
      </c>
      <c r="G7" s="1"/>
      <c r="H7" s="1"/>
      <c r="I7" s="1"/>
    </row>
    <row r="8" spans="1:12" x14ac:dyDescent="0.25">
      <c r="A8" s="11" t="s">
        <v>42</v>
      </c>
      <c r="B8" s="20">
        <v>78548</v>
      </c>
      <c r="C8" s="20">
        <v>72758</v>
      </c>
      <c r="D8" s="20">
        <v>1009235</v>
      </c>
      <c r="E8" s="20">
        <v>744170</v>
      </c>
      <c r="F8" s="13">
        <f t="shared" ref="F8:F35" si="0">((E8*100)/D8)-100</f>
        <v>-26.263952399589783</v>
      </c>
      <c r="G8" s="1"/>
      <c r="H8" s="1"/>
      <c r="I8" s="1"/>
    </row>
    <row r="9" spans="1:12" x14ac:dyDescent="0.25">
      <c r="A9" s="8" t="s">
        <v>43</v>
      </c>
      <c r="B9" s="19">
        <v>540117</v>
      </c>
      <c r="C9" s="19">
        <v>425699</v>
      </c>
      <c r="D9" s="19">
        <v>3405550</v>
      </c>
      <c r="E9" s="19">
        <v>3002138</v>
      </c>
      <c r="F9" s="10">
        <f t="shared" si="0"/>
        <v>-11.845722423690745</v>
      </c>
      <c r="G9" s="1"/>
      <c r="H9" s="1"/>
      <c r="I9" s="1"/>
    </row>
    <row r="10" spans="1:12" x14ac:dyDescent="0.25">
      <c r="A10" s="11" t="s">
        <v>44</v>
      </c>
      <c r="B10" s="20">
        <v>299154</v>
      </c>
      <c r="C10" s="20">
        <v>228789</v>
      </c>
      <c r="D10" s="20">
        <v>1748192</v>
      </c>
      <c r="E10" s="20">
        <v>1761739</v>
      </c>
      <c r="F10" s="13">
        <f t="shared" si="0"/>
        <v>0.77491488349106419</v>
      </c>
      <c r="G10" s="1"/>
      <c r="H10" s="1"/>
      <c r="I10" s="1"/>
    </row>
    <row r="11" spans="1:12" x14ac:dyDescent="0.25">
      <c r="A11" s="8" t="s">
        <v>45</v>
      </c>
      <c r="B11" s="19">
        <v>136224</v>
      </c>
      <c r="C11" s="19">
        <v>59303</v>
      </c>
      <c r="D11" s="19">
        <v>1616528</v>
      </c>
      <c r="E11" s="19">
        <v>1036801</v>
      </c>
      <c r="F11" s="10">
        <f t="shared" si="0"/>
        <v>-35.86247810121445</v>
      </c>
      <c r="G11" s="1"/>
      <c r="H11" s="1"/>
      <c r="I11" s="1"/>
    </row>
    <row r="12" spans="1:12" x14ac:dyDescent="0.25">
      <c r="A12" s="11" t="s">
        <v>46</v>
      </c>
      <c r="B12" s="20">
        <v>452690</v>
      </c>
      <c r="C12" s="20">
        <v>288209</v>
      </c>
      <c r="D12" s="20">
        <v>2779033</v>
      </c>
      <c r="E12" s="20">
        <v>1303079</v>
      </c>
      <c r="F12" s="13">
        <f t="shared" si="0"/>
        <v>-53.110344497528459</v>
      </c>
      <c r="G12" s="1"/>
      <c r="H12" s="1"/>
      <c r="I12" s="1"/>
    </row>
    <row r="13" spans="1:12" x14ac:dyDescent="0.25">
      <c r="A13" s="8" t="s">
        <v>47</v>
      </c>
      <c r="B13" s="19">
        <v>164618</v>
      </c>
      <c r="C13" s="19">
        <v>201288</v>
      </c>
      <c r="D13" s="19">
        <v>1418282</v>
      </c>
      <c r="E13" s="19">
        <v>1319857</v>
      </c>
      <c r="F13" s="10">
        <f t="shared" si="0"/>
        <v>-6.9397341290378023</v>
      </c>
      <c r="G13" s="1"/>
      <c r="H13" s="1"/>
      <c r="I13" s="1"/>
    </row>
    <row r="14" spans="1:12" x14ac:dyDescent="0.25">
      <c r="A14" s="11" t="s">
        <v>48</v>
      </c>
      <c r="B14" s="20">
        <v>452569</v>
      </c>
      <c r="C14" s="20">
        <v>326883</v>
      </c>
      <c r="D14" s="20">
        <v>2240560</v>
      </c>
      <c r="E14" s="20">
        <v>1970873</v>
      </c>
      <c r="F14" s="13">
        <f t="shared" si="0"/>
        <v>-12.036589067018966</v>
      </c>
      <c r="G14" s="1"/>
      <c r="H14" s="1"/>
      <c r="I14" s="1"/>
    </row>
    <row r="15" spans="1:12" x14ac:dyDescent="0.25">
      <c r="A15" s="8" t="s">
        <v>49</v>
      </c>
      <c r="B15" s="19">
        <v>541978</v>
      </c>
      <c r="C15" s="19">
        <v>414932</v>
      </c>
      <c r="D15" s="19">
        <v>3118221</v>
      </c>
      <c r="E15" s="19">
        <v>3157774</v>
      </c>
      <c r="F15" s="10">
        <f t="shared" si="0"/>
        <v>1.2684476180488815</v>
      </c>
      <c r="G15" s="1"/>
      <c r="H15" s="1"/>
      <c r="I15" s="1"/>
    </row>
    <row r="16" spans="1:12" x14ac:dyDescent="0.25">
      <c r="A16" s="11" t="s">
        <v>50</v>
      </c>
      <c r="B16" s="20">
        <v>478699</v>
      </c>
      <c r="C16" s="20">
        <v>337759</v>
      </c>
      <c r="D16" s="20">
        <v>2792628</v>
      </c>
      <c r="E16" s="20">
        <v>3152518</v>
      </c>
      <c r="F16" s="13">
        <f t="shared" si="0"/>
        <v>12.887144295624054</v>
      </c>
      <c r="G16" s="1"/>
      <c r="H16" s="1"/>
      <c r="I16" s="1"/>
    </row>
    <row r="17" spans="1:9" x14ac:dyDescent="0.25">
      <c r="A17" s="8" t="s">
        <v>51</v>
      </c>
      <c r="B17" s="19">
        <v>383420</v>
      </c>
      <c r="C17" s="19">
        <v>377482</v>
      </c>
      <c r="D17" s="19">
        <v>2360316</v>
      </c>
      <c r="E17" s="19">
        <v>2664943</v>
      </c>
      <c r="F17" s="10">
        <f t="shared" si="0"/>
        <v>12.906195611096138</v>
      </c>
      <c r="G17" s="1"/>
      <c r="H17" s="1"/>
      <c r="I17" s="1"/>
    </row>
    <row r="18" spans="1:9" x14ac:dyDescent="0.25">
      <c r="A18" s="11" t="s">
        <v>52</v>
      </c>
      <c r="B18" s="20">
        <v>6994</v>
      </c>
      <c r="C18" s="20">
        <v>7452</v>
      </c>
      <c r="D18" s="20">
        <v>48311</v>
      </c>
      <c r="E18" s="20">
        <v>40656</v>
      </c>
      <c r="F18" s="13">
        <f t="shared" si="0"/>
        <v>-15.845252633975704</v>
      </c>
      <c r="G18" s="1"/>
      <c r="H18" s="1"/>
      <c r="I18" s="1"/>
    </row>
    <row r="19" spans="1:9" x14ac:dyDescent="0.25">
      <c r="A19" s="8" t="s">
        <v>53</v>
      </c>
      <c r="B19" s="19">
        <v>781444</v>
      </c>
      <c r="C19" s="19">
        <v>819246</v>
      </c>
      <c r="D19" s="19">
        <v>4964930</v>
      </c>
      <c r="E19" s="19">
        <v>5945305</v>
      </c>
      <c r="F19" s="10">
        <f t="shared" si="0"/>
        <v>19.74599843300912</v>
      </c>
      <c r="G19" s="1"/>
      <c r="H19" s="1"/>
      <c r="I19" s="1"/>
    </row>
    <row r="20" spans="1:9" x14ac:dyDescent="0.25">
      <c r="A20" s="11" t="s">
        <v>54</v>
      </c>
      <c r="B20" s="20">
        <v>2100625</v>
      </c>
      <c r="C20" s="20">
        <v>1511673</v>
      </c>
      <c r="D20" s="20">
        <v>10295545</v>
      </c>
      <c r="E20" s="20">
        <v>10748762</v>
      </c>
      <c r="F20" s="13">
        <f t="shared" si="0"/>
        <v>4.402069050254255</v>
      </c>
      <c r="G20" s="1"/>
      <c r="H20" s="1"/>
      <c r="I20" s="1"/>
    </row>
    <row r="21" spans="1:9" x14ac:dyDescent="0.25">
      <c r="A21" s="8" t="s">
        <v>55</v>
      </c>
      <c r="B21" s="19">
        <v>719813</v>
      </c>
      <c r="C21" s="19">
        <v>563064</v>
      </c>
      <c r="D21" s="19">
        <v>3569136</v>
      </c>
      <c r="E21" s="19">
        <v>3648786</v>
      </c>
      <c r="F21" s="10">
        <f t="shared" si="0"/>
        <v>2.2316325295533659</v>
      </c>
      <c r="G21" s="1"/>
      <c r="H21" s="1"/>
      <c r="I21" s="1"/>
    </row>
    <row r="22" spans="1:9" x14ac:dyDescent="0.25">
      <c r="A22" s="11" t="s">
        <v>56</v>
      </c>
      <c r="B22" s="20">
        <v>195280</v>
      </c>
      <c r="C22" s="20">
        <v>94067</v>
      </c>
      <c r="D22" s="20">
        <v>1089932</v>
      </c>
      <c r="E22" s="20">
        <v>767302</v>
      </c>
      <c r="F22" s="13">
        <f t="shared" si="0"/>
        <v>-29.600929232282382</v>
      </c>
      <c r="G22" s="1"/>
      <c r="H22" s="1"/>
      <c r="I22" s="1"/>
    </row>
    <row r="23" spans="1:9" x14ac:dyDescent="0.25">
      <c r="A23" s="8" t="s">
        <v>57</v>
      </c>
      <c r="B23" s="19">
        <v>120962</v>
      </c>
      <c r="C23" s="19">
        <v>51420</v>
      </c>
      <c r="D23" s="19">
        <v>850557</v>
      </c>
      <c r="E23" s="19">
        <v>898748</v>
      </c>
      <c r="F23" s="10">
        <f t="shared" si="0"/>
        <v>5.6658166354518329</v>
      </c>
      <c r="G23" s="1"/>
      <c r="H23" s="1"/>
      <c r="I23" s="1"/>
    </row>
    <row r="24" spans="1:9" x14ac:dyDescent="0.25">
      <c r="A24" s="11" t="s">
        <v>58</v>
      </c>
      <c r="B24" s="20">
        <v>76519</v>
      </c>
      <c r="C24" s="20">
        <v>54850</v>
      </c>
      <c r="D24" s="20">
        <v>476098</v>
      </c>
      <c r="E24" s="20">
        <v>446142</v>
      </c>
      <c r="F24" s="13">
        <f t="shared" si="0"/>
        <v>-6.2919819028855386</v>
      </c>
      <c r="G24" s="1"/>
      <c r="H24" s="1"/>
      <c r="I24" s="1"/>
    </row>
    <row r="25" spans="1:9" x14ac:dyDescent="0.25">
      <c r="A25" s="8" t="s">
        <v>59</v>
      </c>
      <c r="B25" s="19">
        <v>7900</v>
      </c>
      <c r="C25" s="19">
        <v>2966</v>
      </c>
      <c r="D25" s="19">
        <v>34108</v>
      </c>
      <c r="E25" s="19">
        <v>23624</v>
      </c>
      <c r="F25" s="10">
        <f t="shared" si="0"/>
        <v>-30.737656854696851</v>
      </c>
      <c r="G25" s="1"/>
      <c r="H25" s="1"/>
      <c r="I25" s="1"/>
    </row>
    <row r="26" spans="1:9" x14ac:dyDescent="0.25">
      <c r="A26" s="11" t="s">
        <v>60</v>
      </c>
      <c r="B26" s="20">
        <v>111943</v>
      </c>
      <c r="C26" s="20">
        <v>64979</v>
      </c>
      <c r="D26" s="20">
        <v>616642</v>
      </c>
      <c r="E26" s="20">
        <v>502509</v>
      </c>
      <c r="F26" s="13">
        <f t="shared" si="0"/>
        <v>-18.508794405830287</v>
      </c>
      <c r="G26" s="1"/>
      <c r="H26" s="1"/>
      <c r="I26" s="1"/>
    </row>
    <row r="27" spans="1:9" x14ac:dyDescent="0.25">
      <c r="A27" s="8" t="s">
        <v>61</v>
      </c>
      <c r="B27" s="19">
        <v>207954</v>
      </c>
      <c r="C27" s="19">
        <v>214397</v>
      </c>
      <c r="D27" s="19">
        <v>1603325</v>
      </c>
      <c r="E27" s="19">
        <v>1555436</v>
      </c>
      <c r="F27" s="10">
        <f t="shared" si="0"/>
        <v>-2.9868554410365959</v>
      </c>
      <c r="G27" s="1"/>
      <c r="H27" s="1"/>
      <c r="I27" s="1"/>
    </row>
    <row r="28" spans="1:9" x14ac:dyDescent="0.25">
      <c r="A28" s="11" t="s">
        <v>62</v>
      </c>
      <c r="B28" s="20">
        <v>162591</v>
      </c>
      <c r="C28" s="20">
        <v>146098</v>
      </c>
      <c r="D28" s="20">
        <v>902228</v>
      </c>
      <c r="E28" s="20">
        <v>986088</v>
      </c>
      <c r="F28" s="13">
        <f t="shared" si="0"/>
        <v>9.2947680630616674</v>
      </c>
      <c r="G28" s="1"/>
      <c r="H28" s="1"/>
      <c r="I28" s="1"/>
    </row>
    <row r="29" spans="1:9" x14ac:dyDescent="0.25">
      <c r="A29" s="8" t="s">
        <v>63</v>
      </c>
      <c r="B29" s="19">
        <v>267173</v>
      </c>
      <c r="C29" s="19">
        <v>346445</v>
      </c>
      <c r="D29" s="19">
        <v>2415082</v>
      </c>
      <c r="E29" s="19">
        <v>2279503</v>
      </c>
      <c r="F29" s="10">
        <f t="shared" si="0"/>
        <v>-5.6138466519977328</v>
      </c>
      <c r="G29" s="1"/>
      <c r="H29" s="1"/>
      <c r="I29" s="1"/>
    </row>
    <row r="30" spans="1:9" x14ac:dyDescent="0.25">
      <c r="A30" s="11" t="s">
        <v>64</v>
      </c>
      <c r="B30" s="20">
        <v>189063</v>
      </c>
      <c r="C30" s="20">
        <v>212109</v>
      </c>
      <c r="D30" s="20">
        <v>1276641</v>
      </c>
      <c r="E30" s="20">
        <v>1400624</v>
      </c>
      <c r="F30" s="13">
        <f t="shared" si="0"/>
        <v>9.7116573884122488</v>
      </c>
      <c r="G30" s="1"/>
      <c r="H30" s="1"/>
      <c r="I30" s="1"/>
    </row>
    <row r="31" spans="1:9" x14ac:dyDescent="0.25">
      <c r="A31" s="8" t="s">
        <v>65</v>
      </c>
      <c r="B31" s="19">
        <v>894860</v>
      </c>
      <c r="C31" s="19">
        <v>1083511</v>
      </c>
      <c r="D31" s="19">
        <v>7512985</v>
      </c>
      <c r="E31" s="19">
        <v>7760021</v>
      </c>
      <c r="F31" s="10">
        <f t="shared" si="0"/>
        <v>3.2881205007064409</v>
      </c>
      <c r="G31" s="1"/>
      <c r="H31" s="1"/>
      <c r="I31" s="1"/>
    </row>
    <row r="32" spans="1:9" x14ac:dyDescent="0.25">
      <c r="A32" s="11" t="s">
        <v>66</v>
      </c>
      <c r="B32" s="20">
        <v>478085</v>
      </c>
      <c r="C32" s="20">
        <v>473525</v>
      </c>
      <c r="D32" s="20">
        <v>4056894</v>
      </c>
      <c r="E32" s="20">
        <v>3313305</v>
      </c>
      <c r="F32" s="13">
        <f t="shared" si="0"/>
        <v>-18.329022153401098</v>
      </c>
      <c r="G32" s="1"/>
      <c r="H32" s="1"/>
      <c r="I32" s="1"/>
    </row>
    <row r="33" spans="1:9" x14ac:dyDescent="0.25">
      <c r="A33" s="8" t="s">
        <v>67</v>
      </c>
      <c r="B33" s="19">
        <v>48632</v>
      </c>
      <c r="C33" s="19">
        <v>45425</v>
      </c>
      <c r="D33" s="19">
        <v>377726</v>
      </c>
      <c r="E33" s="19">
        <v>284546</v>
      </c>
      <c r="F33" s="10">
        <f t="shared" si="0"/>
        <v>-24.668675177244879</v>
      </c>
      <c r="G33" s="1"/>
      <c r="H33" s="1"/>
      <c r="I33" s="1"/>
    </row>
    <row r="34" spans="1:9" x14ac:dyDescent="0.25">
      <c r="A34" s="11" t="s">
        <v>68</v>
      </c>
      <c r="B34" s="20">
        <v>44353</v>
      </c>
      <c r="C34" s="20">
        <v>67223</v>
      </c>
      <c r="D34" s="20">
        <v>307582</v>
      </c>
      <c r="E34" s="20">
        <v>272925</v>
      </c>
      <c r="F34" s="13">
        <f t="shared" si="0"/>
        <v>-11.267564421845236</v>
      </c>
      <c r="G34" s="1"/>
      <c r="H34" s="1"/>
      <c r="I34" s="1"/>
    </row>
    <row r="35" spans="1:9" x14ac:dyDescent="0.25">
      <c r="A35" s="14" t="s">
        <v>69</v>
      </c>
      <c r="B35" s="15">
        <f>SUM(B7:B34)</f>
        <v>10358421</v>
      </c>
      <c r="C35" s="15">
        <f t="shared" ref="C35:E35" si="1">SUM(C7:C34)</f>
        <v>8767700</v>
      </c>
      <c r="D35" s="15">
        <f t="shared" si="1"/>
        <v>65266467</v>
      </c>
      <c r="E35" s="15">
        <f t="shared" si="1"/>
        <v>63014777</v>
      </c>
      <c r="F35" s="16">
        <f t="shared" si="0"/>
        <v>-3.4499952326207506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2026603</v>
      </c>
      <c r="C38" s="41">
        <f>D7</f>
        <v>2380200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10748762</v>
      </c>
      <c r="G38" s="42">
        <f>LOOKUP(E38,$A$38:$A$65,$C$38:$C$65)</f>
        <v>10295545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744170</v>
      </c>
      <c r="C39" s="41">
        <f t="shared" ref="C39:C65" si="5">D8</f>
        <v>1009235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7760021</v>
      </c>
      <c r="G39" s="42">
        <f t="shared" ref="G39:G65" si="8">LOOKUP(E39,$A$38:$A$65,$C$38:$C$65)</f>
        <v>7512985</v>
      </c>
    </row>
    <row r="40" spans="1:9" x14ac:dyDescent="0.25">
      <c r="A40" s="42" t="str">
        <f t="shared" si="3"/>
        <v>ALMERIA</v>
      </c>
      <c r="B40" s="41">
        <f t="shared" si="4"/>
        <v>3002138</v>
      </c>
      <c r="C40" s="41">
        <f t="shared" si="5"/>
        <v>3405550</v>
      </c>
      <c r="D40" s="41">
        <f t="shared" si="6"/>
        <v>8</v>
      </c>
      <c r="E40" s="42" t="str">
        <f t="shared" si="2"/>
        <v>FERROL-SAN CIBRAO</v>
      </c>
      <c r="F40" s="42">
        <f t="shared" si="7"/>
        <v>5945305</v>
      </c>
      <c r="G40" s="42">
        <f t="shared" si="8"/>
        <v>4964930</v>
      </c>
    </row>
    <row r="41" spans="1:9" x14ac:dyDescent="0.25">
      <c r="A41" s="42" t="str">
        <f t="shared" si="3"/>
        <v>AVILES</v>
      </c>
      <c r="B41" s="41">
        <f t="shared" si="4"/>
        <v>1761739</v>
      </c>
      <c r="C41" s="41">
        <f t="shared" si="5"/>
        <v>1748192</v>
      </c>
      <c r="D41" s="41">
        <f t="shared" si="6"/>
        <v>13</v>
      </c>
      <c r="E41" s="42" t="str">
        <f t="shared" si="2"/>
        <v>HUELVA</v>
      </c>
      <c r="F41" s="42">
        <f t="shared" si="7"/>
        <v>3648786</v>
      </c>
      <c r="G41" s="42">
        <f t="shared" si="8"/>
        <v>3569136</v>
      </c>
    </row>
    <row r="42" spans="1:9" x14ac:dyDescent="0.25">
      <c r="A42" s="42" t="str">
        <f t="shared" si="3"/>
        <v>BAHIA DE ALGECIRAS</v>
      </c>
      <c r="B42" s="41">
        <f t="shared" si="4"/>
        <v>1036801</v>
      </c>
      <c r="C42" s="41">
        <f t="shared" si="5"/>
        <v>1616528</v>
      </c>
      <c r="D42" s="41">
        <f t="shared" si="6"/>
        <v>18</v>
      </c>
      <c r="E42" s="42" t="str">
        <f t="shared" si="2"/>
        <v>VALENCIA</v>
      </c>
      <c r="F42" s="42">
        <f t="shared" si="7"/>
        <v>3313305</v>
      </c>
      <c r="G42" s="42">
        <f t="shared" si="8"/>
        <v>4056894</v>
      </c>
    </row>
    <row r="43" spans="1:9" x14ac:dyDescent="0.25">
      <c r="A43" s="42" t="str">
        <f t="shared" si="3"/>
        <v>BAHIA DE CADIZ</v>
      </c>
      <c r="B43" s="41">
        <f t="shared" si="4"/>
        <v>1303079</v>
      </c>
      <c r="C43" s="41">
        <f t="shared" si="5"/>
        <v>2779033</v>
      </c>
      <c r="D43" s="41">
        <f t="shared" si="6"/>
        <v>17</v>
      </c>
      <c r="E43" s="42" t="str">
        <f t="shared" si="2"/>
        <v>BILBAO</v>
      </c>
      <c r="F43" s="42">
        <f t="shared" si="7"/>
        <v>3157774</v>
      </c>
      <c r="G43" s="42">
        <f t="shared" si="8"/>
        <v>3118221</v>
      </c>
    </row>
    <row r="44" spans="1:9" x14ac:dyDescent="0.25">
      <c r="A44" s="42" t="str">
        <f t="shared" si="3"/>
        <v>BALEARES</v>
      </c>
      <c r="B44" s="41">
        <f t="shared" si="4"/>
        <v>1319857</v>
      </c>
      <c r="C44" s="41">
        <f t="shared" si="5"/>
        <v>1418282</v>
      </c>
      <c r="D44" s="41">
        <f t="shared" si="6"/>
        <v>16</v>
      </c>
      <c r="E44" s="42" t="str">
        <f t="shared" si="2"/>
        <v>CARTAGENA</v>
      </c>
      <c r="F44" s="42">
        <f t="shared" si="7"/>
        <v>3152518</v>
      </c>
      <c r="G44" s="42">
        <f t="shared" si="8"/>
        <v>2792628</v>
      </c>
    </row>
    <row r="45" spans="1:9" x14ac:dyDescent="0.25">
      <c r="A45" s="42" t="str">
        <f t="shared" si="3"/>
        <v>BARCELONA</v>
      </c>
      <c r="B45" s="41">
        <f t="shared" si="4"/>
        <v>1970873</v>
      </c>
      <c r="C45" s="41">
        <f t="shared" si="5"/>
        <v>2240560</v>
      </c>
      <c r="D45" s="41">
        <f t="shared" si="6"/>
        <v>12</v>
      </c>
      <c r="E45" s="42" t="str">
        <f t="shared" si="2"/>
        <v>ALMERIA</v>
      </c>
      <c r="F45" s="42">
        <f t="shared" si="7"/>
        <v>3002138</v>
      </c>
      <c r="G45" s="42">
        <f t="shared" si="8"/>
        <v>3405550</v>
      </c>
    </row>
    <row r="46" spans="1:9" x14ac:dyDescent="0.25">
      <c r="A46" s="42" t="str">
        <f t="shared" si="3"/>
        <v>BILBAO</v>
      </c>
      <c r="B46" s="41">
        <f t="shared" si="4"/>
        <v>3157774</v>
      </c>
      <c r="C46" s="41">
        <f t="shared" si="5"/>
        <v>3118221</v>
      </c>
      <c r="D46" s="41">
        <f t="shared" si="6"/>
        <v>6</v>
      </c>
      <c r="E46" s="42" t="str">
        <f t="shared" si="2"/>
        <v>CASTELLON</v>
      </c>
      <c r="F46" s="42">
        <f t="shared" si="7"/>
        <v>2664943</v>
      </c>
      <c r="G46" s="42">
        <f t="shared" si="8"/>
        <v>2360316</v>
      </c>
    </row>
    <row r="47" spans="1:9" x14ac:dyDescent="0.25">
      <c r="A47" s="42" t="str">
        <f t="shared" si="3"/>
        <v>CARTAGENA</v>
      </c>
      <c r="B47" s="41">
        <f t="shared" si="4"/>
        <v>3152518</v>
      </c>
      <c r="C47" s="41">
        <f t="shared" si="5"/>
        <v>2792628</v>
      </c>
      <c r="D47" s="41">
        <f t="shared" si="6"/>
        <v>7</v>
      </c>
      <c r="E47" s="42" t="str">
        <f t="shared" si="2"/>
        <v>SANTANDER</v>
      </c>
      <c r="F47" s="42">
        <f t="shared" si="7"/>
        <v>2279503</v>
      </c>
      <c r="G47" s="42">
        <f t="shared" si="8"/>
        <v>2415082</v>
      </c>
    </row>
    <row r="48" spans="1:9" x14ac:dyDescent="0.25">
      <c r="A48" s="42" t="str">
        <f t="shared" si="3"/>
        <v>CASTELLON</v>
      </c>
      <c r="B48" s="41">
        <f t="shared" si="4"/>
        <v>2664943</v>
      </c>
      <c r="C48" s="41">
        <f t="shared" si="5"/>
        <v>2360316</v>
      </c>
      <c r="D48" s="41">
        <f t="shared" si="6"/>
        <v>9</v>
      </c>
      <c r="E48" s="42" t="str">
        <f t="shared" si="2"/>
        <v>A CORUÑA</v>
      </c>
      <c r="F48" s="42">
        <f t="shared" si="7"/>
        <v>2026603</v>
      </c>
      <c r="G48" s="42">
        <f t="shared" si="8"/>
        <v>2380200</v>
      </c>
    </row>
    <row r="49" spans="1:7" x14ac:dyDescent="0.25">
      <c r="A49" s="42" t="str">
        <f t="shared" si="3"/>
        <v>CEUTA</v>
      </c>
      <c r="B49" s="41">
        <f t="shared" si="4"/>
        <v>40656</v>
      </c>
      <c r="C49" s="41">
        <f t="shared" si="5"/>
        <v>48311</v>
      </c>
      <c r="D49" s="41">
        <f t="shared" si="6"/>
        <v>27</v>
      </c>
      <c r="E49" s="42" t="str">
        <f t="shared" si="2"/>
        <v>BARCELONA</v>
      </c>
      <c r="F49" s="42">
        <f t="shared" si="7"/>
        <v>1970873</v>
      </c>
      <c r="G49" s="42">
        <f t="shared" si="8"/>
        <v>2240560</v>
      </c>
    </row>
    <row r="50" spans="1:7" x14ac:dyDescent="0.25">
      <c r="A50" s="42" t="str">
        <f t="shared" si="3"/>
        <v>FERROL-SAN CIBRAO</v>
      </c>
      <c r="B50" s="41">
        <f t="shared" si="4"/>
        <v>5945305</v>
      </c>
      <c r="C50" s="41">
        <f t="shared" si="5"/>
        <v>4964930</v>
      </c>
      <c r="D50" s="41">
        <f t="shared" si="6"/>
        <v>3</v>
      </c>
      <c r="E50" s="42" t="str">
        <f t="shared" si="2"/>
        <v>AVILES</v>
      </c>
      <c r="F50" s="42">
        <f t="shared" si="7"/>
        <v>1761739</v>
      </c>
      <c r="G50" s="42">
        <f t="shared" si="8"/>
        <v>1748192</v>
      </c>
    </row>
    <row r="51" spans="1:7" x14ac:dyDescent="0.25">
      <c r="A51" s="42" t="str">
        <f t="shared" si="3"/>
        <v>GIJON</v>
      </c>
      <c r="B51" s="41">
        <f t="shared" si="4"/>
        <v>10748762</v>
      </c>
      <c r="C51" s="41">
        <f t="shared" si="5"/>
        <v>10295545</v>
      </c>
      <c r="D51" s="41">
        <f t="shared" si="6"/>
        <v>1</v>
      </c>
      <c r="E51" s="42" t="str">
        <f t="shared" si="2"/>
        <v>PASAIA</v>
      </c>
      <c r="F51" s="42">
        <f t="shared" si="7"/>
        <v>1555436</v>
      </c>
      <c r="G51" s="42">
        <f t="shared" si="8"/>
        <v>1603325</v>
      </c>
    </row>
    <row r="52" spans="1:7" x14ac:dyDescent="0.25">
      <c r="A52" s="42" t="str">
        <f t="shared" si="3"/>
        <v>HUELVA</v>
      </c>
      <c r="B52" s="41">
        <f t="shared" si="4"/>
        <v>3648786</v>
      </c>
      <c r="C52" s="41">
        <f t="shared" si="5"/>
        <v>3569136</v>
      </c>
      <c r="D52" s="41">
        <f t="shared" si="6"/>
        <v>4</v>
      </c>
      <c r="E52" s="42" t="str">
        <f t="shared" si="2"/>
        <v>SEVILLA</v>
      </c>
      <c r="F52" s="42">
        <f t="shared" si="7"/>
        <v>1400624</v>
      </c>
      <c r="G52" s="42">
        <f t="shared" si="8"/>
        <v>1276641</v>
      </c>
    </row>
    <row r="53" spans="1:7" x14ac:dyDescent="0.25">
      <c r="A53" s="42" t="str">
        <f t="shared" si="3"/>
        <v>LAS PALMAS</v>
      </c>
      <c r="B53" s="41">
        <f t="shared" si="4"/>
        <v>767302</v>
      </c>
      <c r="C53" s="41">
        <f t="shared" si="5"/>
        <v>1089932</v>
      </c>
      <c r="D53" s="41">
        <f t="shared" si="6"/>
        <v>21</v>
      </c>
      <c r="E53" s="42" t="str">
        <f t="shared" si="2"/>
        <v>BALEARES</v>
      </c>
      <c r="F53" s="42">
        <f t="shared" si="7"/>
        <v>1319857</v>
      </c>
      <c r="G53" s="42">
        <f t="shared" si="8"/>
        <v>1418282</v>
      </c>
    </row>
    <row r="54" spans="1:7" x14ac:dyDescent="0.25">
      <c r="A54" s="42" t="str">
        <f t="shared" si="3"/>
        <v>MALAGA</v>
      </c>
      <c r="B54" s="41">
        <f t="shared" si="4"/>
        <v>898748</v>
      </c>
      <c r="C54" s="41">
        <f t="shared" si="5"/>
        <v>850557</v>
      </c>
      <c r="D54" s="41">
        <f t="shared" si="6"/>
        <v>20</v>
      </c>
      <c r="E54" s="42" t="str">
        <f t="shared" si="2"/>
        <v>BAHIA DE CADIZ</v>
      </c>
      <c r="F54" s="42">
        <f t="shared" si="7"/>
        <v>1303079</v>
      </c>
      <c r="G54" s="42">
        <f t="shared" si="8"/>
        <v>2779033</v>
      </c>
    </row>
    <row r="55" spans="1:7" x14ac:dyDescent="0.25">
      <c r="A55" s="42" t="str">
        <f t="shared" si="3"/>
        <v>MARIN Y RIA DE PONTEVEDRA</v>
      </c>
      <c r="B55" s="41">
        <f t="shared" si="4"/>
        <v>446142</v>
      </c>
      <c r="C55" s="41">
        <f t="shared" si="5"/>
        <v>476098</v>
      </c>
      <c r="D55" s="41">
        <f t="shared" si="6"/>
        <v>24</v>
      </c>
      <c r="E55" s="42" t="str">
        <f t="shared" si="2"/>
        <v>BAHIA DE ALGECIRAS</v>
      </c>
      <c r="F55" s="42">
        <f t="shared" ref="F55:F65" si="9">LOOKUP(E55,$A$38:$A$65,$B$38:$B$65)</f>
        <v>1036801</v>
      </c>
      <c r="G55" s="42">
        <f t="shared" si="8"/>
        <v>1616528</v>
      </c>
    </row>
    <row r="56" spans="1:7" x14ac:dyDescent="0.25">
      <c r="A56" s="42" t="str">
        <f t="shared" si="3"/>
        <v>MELILLA</v>
      </c>
      <c r="B56" s="41">
        <f t="shared" si="4"/>
        <v>23624</v>
      </c>
      <c r="C56" s="41">
        <f t="shared" si="5"/>
        <v>34108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986088</v>
      </c>
      <c r="G56" s="42">
        <f t="shared" si="8"/>
        <v>902228</v>
      </c>
    </row>
    <row r="57" spans="1:7" x14ac:dyDescent="0.25">
      <c r="A57" s="42" t="str">
        <f t="shared" si="3"/>
        <v>MOTRIL</v>
      </c>
      <c r="B57" s="41">
        <f t="shared" si="4"/>
        <v>502509</v>
      </c>
      <c r="C57" s="41">
        <f t="shared" si="5"/>
        <v>616642</v>
      </c>
      <c r="D57" s="41">
        <f t="shared" si="6"/>
        <v>23</v>
      </c>
      <c r="E57" s="42" t="str">
        <f t="shared" si="2"/>
        <v>MALAGA</v>
      </c>
      <c r="F57" s="42">
        <f t="shared" si="9"/>
        <v>898748</v>
      </c>
      <c r="G57" s="42">
        <f t="shared" si="8"/>
        <v>850557</v>
      </c>
    </row>
    <row r="58" spans="1:7" x14ac:dyDescent="0.25">
      <c r="A58" s="42" t="str">
        <f t="shared" si="3"/>
        <v>PASAIA</v>
      </c>
      <c r="B58" s="41">
        <f t="shared" si="4"/>
        <v>1555436</v>
      </c>
      <c r="C58" s="41">
        <f t="shared" si="5"/>
        <v>1603325</v>
      </c>
      <c r="D58" s="41">
        <f t="shared" si="6"/>
        <v>14</v>
      </c>
      <c r="E58" s="42" t="str">
        <f t="shared" si="2"/>
        <v>LAS PALMAS</v>
      </c>
      <c r="F58" s="42">
        <f t="shared" si="9"/>
        <v>767302</v>
      </c>
      <c r="G58" s="42">
        <f t="shared" si="8"/>
        <v>1089932</v>
      </c>
    </row>
    <row r="59" spans="1:7" x14ac:dyDescent="0.25">
      <c r="A59" s="42" t="str">
        <f t="shared" si="3"/>
        <v>SANTA CRUZ DE TENERIFE</v>
      </c>
      <c r="B59" s="41">
        <f t="shared" si="4"/>
        <v>986088</v>
      </c>
      <c r="C59" s="41">
        <f t="shared" si="5"/>
        <v>902228</v>
      </c>
      <c r="D59" s="41">
        <f t="shared" si="6"/>
        <v>19</v>
      </c>
      <c r="E59" s="42" t="str">
        <f t="shared" si="2"/>
        <v>ALICANTE</v>
      </c>
      <c r="F59" s="42">
        <f t="shared" si="9"/>
        <v>744170</v>
      </c>
      <c r="G59" s="42">
        <f t="shared" si="8"/>
        <v>1009235</v>
      </c>
    </row>
    <row r="60" spans="1:7" x14ac:dyDescent="0.25">
      <c r="A60" s="42" t="str">
        <f t="shared" si="3"/>
        <v>SANTANDER</v>
      </c>
      <c r="B60" s="41">
        <f t="shared" si="4"/>
        <v>2279503</v>
      </c>
      <c r="C60" s="41">
        <f t="shared" si="5"/>
        <v>2415082</v>
      </c>
      <c r="D60" s="41">
        <f t="shared" si="6"/>
        <v>10</v>
      </c>
      <c r="E60" s="42" t="str">
        <f t="shared" si="2"/>
        <v>MOTRIL</v>
      </c>
      <c r="F60" s="42">
        <f t="shared" si="9"/>
        <v>502509</v>
      </c>
      <c r="G60" s="42">
        <f t="shared" si="8"/>
        <v>616642</v>
      </c>
    </row>
    <row r="61" spans="1:7" x14ac:dyDescent="0.25">
      <c r="A61" s="42" t="str">
        <f t="shared" si="3"/>
        <v>SEVILLA</v>
      </c>
      <c r="B61" s="41">
        <f t="shared" si="4"/>
        <v>1400624</v>
      </c>
      <c r="C61" s="41">
        <f t="shared" si="5"/>
        <v>1276641</v>
      </c>
      <c r="D61" s="41">
        <f t="shared" si="6"/>
        <v>15</v>
      </c>
      <c r="E61" s="42" t="str">
        <f t="shared" si="2"/>
        <v>MARIN Y RIA DE PONTEVEDRA</v>
      </c>
      <c r="F61" s="42">
        <f t="shared" si="9"/>
        <v>446142</v>
      </c>
      <c r="G61" s="42">
        <f t="shared" si="8"/>
        <v>476098</v>
      </c>
    </row>
    <row r="62" spans="1:7" x14ac:dyDescent="0.25">
      <c r="A62" s="42" t="str">
        <f t="shared" si="3"/>
        <v>TARRAGONA</v>
      </c>
      <c r="B62" s="41">
        <f t="shared" si="4"/>
        <v>7760021</v>
      </c>
      <c r="C62" s="41">
        <f t="shared" si="5"/>
        <v>7512985</v>
      </c>
      <c r="D62" s="41">
        <f t="shared" si="6"/>
        <v>2</v>
      </c>
      <c r="E62" s="42" t="str">
        <f t="shared" si="2"/>
        <v>VIGO</v>
      </c>
      <c r="F62" s="42">
        <f t="shared" si="9"/>
        <v>284546</v>
      </c>
      <c r="G62" s="42">
        <f t="shared" si="8"/>
        <v>377726</v>
      </c>
    </row>
    <row r="63" spans="1:7" x14ac:dyDescent="0.25">
      <c r="A63" s="42" t="str">
        <f t="shared" si="3"/>
        <v>VALENCIA</v>
      </c>
      <c r="B63" s="41">
        <f t="shared" si="4"/>
        <v>3313305</v>
      </c>
      <c r="C63" s="41">
        <f t="shared" si="5"/>
        <v>4056894</v>
      </c>
      <c r="D63" s="41">
        <f t="shared" si="6"/>
        <v>5</v>
      </c>
      <c r="E63" s="42" t="str">
        <f t="shared" si="2"/>
        <v>VILAGARCIA</v>
      </c>
      <c r="F63" s="42">
        <f t="shared" si="9"/>
        <v>272925</v>
      </c>
      <c r="G63" s="42">
        <f t="shared" si="8"/>
        <v>307582</v>
      </c>
    </row>
    <row r="64" spans="1:7" x14ac:dyDescent="0.25">
      <c r="A64" s="42" t="str">
        <f t="shared" si="3"/>
        <v>VIGO</v>
      </c>
      <c r="B64" s="41">
        <f t="shared" si="4"/>
        <v>284546</v>
      </c>
      <c r="C64" s="41">
        <f t="shared" si="5"/>
        <v>377726</v>
      </c>
      <c r="D64" s="41">
        <f t="shared" si="6"/>
        <v>25</v>
      </c>
      <c r="E64" s="42" t="str">
        <f t="shared" si="2"/>
        <v>CEUTA</v>
      </c>
      <c r="F64" s="42">
        <f t="shared" si="9"/>
        <v>40656</v>
      </c>
      <c r="G64" s="42">
        <f t="shared" si="8"/>
        <v>48311</v>
      </c>
    </row>
    <row r="65" spans="1:7" x14ac:dyDescent="0.25">
      <c r="A65" s="42" t="str">
        <f t="shared" si="3"/>
        <v>VILAGARCIA</v>
      </c>
      <c r="B65" s="41">
        <f t="shared" si="4"/>
        <v>272925</v>
      </c>
      <c r="C65" s="41">
        <f t="shared" si="5"/>
        <v>307582</v>
      </c>
      <c r="D65" s="41">
        <f t="shared" si="6"/>
        <v>26</v>
      </c>
      <c r="E65" s="42" t="str">
        <f t="shared" si="2"/>
        <v>MELILLA</v>
      </c>
      <c r="F65" s="42">
        <f t="shared" si="9"/>
        <v>23624</v>
      </c>
      <c r="G65" s="42">
        <f t="shared" si="8"/>
        <v>34108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1">
        <v>118449</v>
      </c>
      <c r="C7" s="21">
        <v>172514</v>
      </c>
      <c r="D7" s="21">
        <v>718079</v>
      </c>
      <c r="E7" s="21">
        <v>941352</v>
      </c>
      <c r="F7" s="10">
        <f>((E7*100)/D7)-100</f>
        <v>31.093096999076693</v>
      </c>
      <c r="G7" s="1"/>
      <c r="H7" s="1"/>
      <c r="I7" s="1"/>
    </row>
    <row r="8" spans="1:12" x14ac:dyDescent="0.25">
      <c r="A8" s="11" t="s">
        <v>42</v>
      </c>
      <c r="B8" s="22">
        <v>147113</v>
      </c>
      <c r="C8" s="22">
        <v>153392</v>
      </c>
      <c r="D8" s="22">
        <v>1154541</v>
      </c>
      <c r="E8" s="22">
        <v>972365</v>
      </c>
      <c r="F8" s="13">
        <f t="shared" ref="F8:F35" si="0">((E8*100)/D8)-100</f>
        <v>-15.779084501979568</v>
      </c>
      <c r="G8" s="1"/>
      <c r="H8" s="1"/>
      <c r="I8" s="1"/>
    </row>
    <row r="9" spans="1:12" x14ac:dyDescent="0.25">
      <c r="A9" s="8" t="s">
        <v>43</v>
      </c>
      <c r="B9" s="21">
        <v>48367</v>
      </c>
      <c r="C9" s="21">
        <v>47449</v>
      </c>
      <c r="D9" s="21">
        <v>368225</v>
      </c>
      <c r="E9" s="21">
        <v>376386</v>
      </c>
      <c r="F9" s="10">
        <f t="shared" si="0"/>
        <v>2.2163079638807801</v>
      </c>
      <c r="G9" s="1"/>
      <c r="H9" s="1"/>
      <c r="I9" s="1"/>
    </row>
    <row r="10" spans="1:12" x14ac:dyDescent="0.25">
      <c r="A10" s="11" t="s">
        <v>44</v>
      </c>
      <c r="B10" s="22">
        <v>112895</v>
      </c>
      <c r="C10" s="22">
        <v>106593</v>
      </c>
      <c r="D10" s="22">
        <v>917632</v>
      </c>
      <c r="E10" s="22">
        <v>763386</v>
      </c>
      <c r="F10" s="13">
        <f t="shared" si="0"/>
        <v>-16.809134816571344</v>
      </c>
      <c r="G10" s="1"/>
      <c r="H10" s="1"/>
      <c r="I10" s="1"/>
    </row>
    <row r="11" spans="1:12" x14ac:dyDescent="0.25">
      <c r="A11" s="8" t="s">
        <v>45</v>
      </c>
      <c r="B11" s="21">
        <v>4019387</v>
      </c>
      <c r="C11" s="21">
        <v>3872487</v>
      </c>
      <c r="D11" s="21">
        <v>26900067</v>
      </c>
      <c r="E11" s="21">
        <v>28309403</v>
      </c>
      <c r="F11" s="10">
        <f t="shared" si="0"/>
        <v>5.2391542370507835</v>
      </c>
      <c r="G11" s="1"/>
      <c r="H11" s="1"/>
      <c r="I11" s="1"/>
    </row>
    <row r="12" spans="1:12" x14ac:dyDescent="0.25">
      <c r="A12" s="11" t="s">
        <v>46</v>
      </c>
      <c r="B12" s="22">
        <v>199253</v>
      </c>
      <c r="C12" s="22">
        <v>240856</v>
      </c>
      <c r="D12" s="22">
        <v>1486497</v>
      </c>
      <c r="E12" s="22">
        <v>1612324</v>
      </c>
      <c r="F12" s="13">
        <f t="shared" si="0"/>
        <v>8.4646655862743074</v>
      </c>
      <c r="G12" s="1"/>
      <c r="H12" s="1"/>
      <c r="I12" s="1"/>
    </row>
    <row r="13" spans="1:12" x14ac:dyDescent="0.25">
      <c r="A13" s="8" t="s">
        <v>47</v>
      </c>
      <c r="B13" s="21">
        <v>948536</v>
      </c>
      <c r="C13" s="21">
        <v>982851</v>
      </c>
      <c r="D13" s="21">
        <v>6099961</v>
      </c>
      <c r="E13" s="21">
        <v>5737100</v>
      </c>
      <c r="F13" s="10">
        <f t="shared" si="0"/>
        <v>-5.9485790155051745</v>
      </c>
      <c r="G13" s="1"/>
      <c r="H13" s="1"/>
      <c r="I13" s="1"/>
    </row>
    <row r="14" spans="1:12" x14ac:dyDescent="0.25">
      <c r="A14" s="11" t="s">
        <v>48</v>
      </c>
      <c r="B14" s="22">
        <v>3168209</v>
      </c>
      <c r="C14" s="22">
        <v>3434624</v>
      </c>
      <c r="D14" s="22">
        <v>20674785</v>
      </c>
      <c r="E14" s="22">
        <v>21738389</v>
      </c>
      <c r="F14" s="13">
        <f t="shared" si="0"/>
        <v>5.1444501115731072</v>
      </c>
      <c r="G14" s="1"/>
      <c r="H14" s="1"/>
      <c r="I14" s="1"/>
    </row>
    <row r="15" spans="1:12" x14ac:dyDescent="0.25">
      <c r="A15" s="8" t="s">
        <v>49</v>
      </c>
      <c r="B15" s="21">
        <v>857035</v>
      </c>
      <c r="C15" s="21">
        <v>848040</v>
      </c>
      <c r="D15" s="21">
        <v>5524743</v>
      </c>
      <c r="E15" s="21">
        <v>5614801</v>
      </c>
      <c r="F15" s="10">
        <f t="shared" si="0"/>
        <v>1.6300848745362515</v>
      </c>
      <c r="G15" s="1"/>
      <c r="H15" s="1"/>
      <c r="I15" s="1"/>
    </row>
    <row r="16" spans="1:12" x14ac:dyDescent="0.25">
      <c r="A16" s="11" t="s">
        <v>50</v>
      </c>
      <c r="B16" s="22">
        <v>104125</v>
      </c>
      <c r="C16" s="22">
        <v>123436</v>
      </c>
      <c r="D16" s="22">
        <v>600200</v>
      </c>
      <c r="E16" s="22">
        <v>572993</v>
      </c>
      <c r="F16" s="13">
        <f t="shared" si="0"/>
        <v>-4.532989003665449</v>
      </c>
      <c r="G16" s="1"/>
      <c r="H16" s="1"/>
      <c r="I16" s="1"/>
    </row>
    <row r="17" spans="1:9" x14ac:dyDescent="0.25">
      <c r="A17" s="8" t="s">
        <v>51</v>
      </c>
      <c r="B17" s="21">
        <v>160897</v>
      </c>
      <c r="C17" s="21">
        <v>141135</v>
      </c>
      <c r="D17" s="21">
        <v>1052320</v>
      </c>
      <c r="E17" s="21">
        <v>1054319</v>
      </c>
      <c r="F17" s="10">
        <f t="shared" si="0"/>
        <v>0.18996122852364294</v>
      </c>
      <c r="G17" s="1"/>
      <c r="H17" s="1"/>
      <c r="I17" s="1"/>
    </row>
    <row r="18" spans="1:9" x14ac:dyDescent="0.25">
      <c r="A18" s="11" t="s">
        <v>52</v>
      </c>
      <c r="B18" s="22">
        <v>88781</v>
      </c>
      <c r="C18" s="22">
        <v>105096</v>
      </c>
      <c r="D18" s="22">
        <v>561683</v>
      </c>
      <c r="E18" s="22">
        <v>646021</v>
      </c>
      <c r="F18" s="13">
        <f t="shared" si="0"/>
        <v>15.015231011086328</v>
      </c>
      <c r="G18" s="1"/>
      <c r="H18" s="1"/>
      <c r="I18" s="1"/>
    </row>
    <row r="19" spans="1:9" x14ac:dyDescent="0.25">
      <c r="A19" s="8" t="s">
        <v>53</v>
      </c>
      <c r="B19" s="21">
        <v>121691</v>
      </c>
      <c r="C19" s="21">
        <v>81291</v>
      </c>
      <c r="D19" s="21">
        <v>494890</v>
      </c>
      <c r="E19" s="21">
        <v>518317</v>
      </c>
      <c r="F19" s="10">
        <f t="shared" si="0"/>
        <v>4.7337792236658629</v>
      </c>
      <c r="G19" s="1"/>
      <c r="H19" s="1"/>
      <c r="I19" s="1"/>
    </row>
    <row r="20" spans="1:9" x14ac:dyDescent="0.25">
      <c r="A20" s="11" t="s">
        <v>54</v>
      </c>
      <c r="B20" s="22">
        <v>64670</v>
      </c>
      <c r="C20" s="22">
        <v>56033</v>
      </c>
      <c r="D20" s="22">
        <v>464901</v>
      </c>
      <c r="E20" s="22">
        <v>504294</v>
      </c>
      <c r="F20" s="13">
        <f t="shared" si="0"/>
        <v>8.4734169210218937</v>
      </c>
      <c r="G20" s="1"/>
      <c r="H20" s="1"/>
      <c r="I20" s="1"/>
    </row>
    <row r="21" spans="1:9" x14ac:dyDescent="0.25">
      <c r="A21" s="8" t="s">
        <v>55</v>
      </c>
      <c r="B21" s="21">
        <v>53959</v>
      </c>
      <c r="C21" s="21">
        <v>51979</v>
      </c>
      <c r="D21" s="21">
        <v>368567</v>
      </c>
      <c r="E21" s="21">
        <v>238046</v>
      </c>
      <c r="F21" s="10">
        <f t="shared" si="0"/>
        <v>-35.413099924844062</v>
      </c>
      <c r="G21" s="1"/>
      <c r="H21" s="1"/>
      <c r="I21" s="1"/>
    </row>
    <row r="22" spans="1:9" x14ac:dyDescent="0.25">
      <c r="A22" s="11" t="s">
        <v>56</v>
      </c>
      <c r="B22" s="22">
        <v>1693315</v>
      </c>
      <c r="C22" s="22">
        <v>1775268</v>
      </c>
      <c r="D22" s="22">
        <v>10334473</v>
      </c>
      <c r="E22" s="22">
        <v>10550059</v>
      </c>
      <c r="F22" s="13">
        <f t="shared" si="0"/>
        <v>2.0860860539284403</v>
      </c>
      <c r="G22" s="1"/>
      <c r="H22" s="1"/>
      <c r="I22" s="1"/>
    </row>
    <row r="23" spans="1:9" x14ac:dyDescent="0.25">
      <c r="A23" s="8" t="s">
        <v>57</v>
      </c>
      <c r="B23" s="21">
        <v>534062</v>
      </c>
      <c r="C23" s="21">
        <v>198273</v>
      </c>
      <c r="D23" s="21">
        <v>2728095</v>
      </c>
      <c r="E23" s="21">
        <v>1801909</v>
      </c>
      <c r="F23" s="10">
        <f t="shared" si="0"/>
        <v>-33.949917433227213</v>
      </c>
      <c r="G23" s="1"/>
      <c r="H23" s="1"/>
      <c r="I23" s="1"/>
    </row>
    <row r="24" spans="1:9" x14ac:dyDescent="0.25">
      <c r="A24" s="11" t="s">
        <v>58</v>
      </c>
      <c r="B24" s="22">
        <v>93652</v>
      </c>
      <c r="C24" s="22">
        <v>60768</v>
      </c>
      <c r="D24" s="22">
        <v>567468</v>
      </c>
      <c r="E24" s="22">
        <v>476359</v>
      </c>
      <c r="F24" s="13">
        <f t="shared" si="0"/>
        <v>-16.055354663170434</v>
      </c>
      <c r="G24" s="1"/>
      <c r="H24" s="1"/>
      <c r="I24" s="1"/>
    </row>
    <row r="25" spans="1:9" x14ac:dyDescent="0.25">
      <c r="A25" s="8" t="s">
        <v>59</v>
      </c>
      <c r="B25" s="21">
        <v>60647</v>
      </c>
      <c r="C25" s="21">
        <v>58769</v>
      </c>
      <c r="D25" s="21">
        <v>396693</v>
      </c>
      <c r="E25" s="21">
        <v>377855</v>
      </c>
      <c r="F25" s="10">
        <f t="shared" si="0"/>
        <v>-4.7487603764119797</v>
      </c>
      <c r="G25" s="1"/>
      <c r="H25" s="1"/>
      <c r="I25" s="1"/>
    </row>
    <row r="26" spans="1:9" x14ac:dyDescent="0.25">
      <c r="A26" s="11" t="s">
        <v>60</v>
      </c>
      <c r="B26" s="22">
        <v>19465</v>
      </c>
      <c r="C26" s="22">
        <v>20208</v>
      </c>
      <c r="D26" s="22">
        <v>126220</v>
      </c>
      <c r="E26" s="22">
        <v>128052</v>
      </c>
      <c r="F26" s="13">
        <f t="shared" si="0"/>
        <v>1.4514340041197897</v>
      </c>
      <c r="G26" s="1"/>
      <c r="H26" s="1"/>
      <c r="I26" s="1"/>
    </row>
    <row r="27" spans="1:9" x14ac:dyDescent="0.25">
      <c r="A27" s="8" t="s">
        <v>61</v>
      </c>
      <c r="B27" s="21">
        <v>142768</v>
      </c>
      <c r="C27" s="21">
        <v>235712</v>
      </c>
      <c r="D27" s="21">
        <v>1364303</v>
      </c>
      <c r="E27" s="21">
        <v>1417846</v>
      </c>
      <c r="F27" s="10">
        <f t="shared" si="0"/>
        <v>3.9245680761531645</v>
      </c>
      <c r="G27" s="1"/>
      <c r="H27" s="1"/>
      <c r="I27" s="1"/>
    </row>
    <row r="28" spans="1:9" x14ac:dyDescent="0.25">
      <c r="A28" s="11" t="s">
        <v>62</v>
      </c>
      <c r="B28" s="22">
        <v>616942</v>
      </c>
      <c r="C28" s="22">
        <v>564167</v>
      </c>
      <c r="D28" s="22">
        <v>4407714</v>
      </c>
      <c r="E28" s="22">
        <v>3876112</v>
      </c>
      <c r="F28" s="13">
        <f t="shared" si="0"/>
        <v>-12.060719003093212</v>
      </c>
      <c r="G28" s="1"/>
      <c r="H28" s="1"/>
      <c r="I28" s="1"/>
    </row>
    <row r="29" spans="1:9" x14ac:dyDescent="0.25">
      <c r="A29" s="8" t="s">
        <v>63</v>
      </c>
      <c r="B29" s="21">
        <v>123452</v>
      </c>
      <c r="C29" s="21">
        <v>118491</v>
      </c>
      <c r="D29" s="21">
        <v>813166</v>
      </c>
      <c r="E29" s="21">
        <v>820020</v>
      </c>
      <c r="F29" s="10">
        <f t="shared" si="0"/>
        <v>0.84287832988590594</v>
      </c>
      <c r="G29" s="1"/>
      <c r="H29" s="1"/>
      <c r="I29" s="1"/>
    </row>
    <row r="30" spans="1:9" x14ac:dyDescent="0.25">
      <c r="A30" s="11" t="s">
        <v>64</v>
      </c>
      <c r="B30" s="22">
        <v>184210</v>
      </c>
      <c r="C30" s="22">
        <v>209156</v>
      </c>
      <c r="D30" s="22">
        <v>1295402</v>
      </c>
      <c r="E30" s="22">
        <v>1178626</v>
      </c>
      <c r="F30" s="13">
        <f t="shared" si="0"/>
        <v>-9.0146533662909292</v>
      </c>
      <c r="G30" s="1"/>
      <c r="H30" s="1"/>
      <c r="I30" s="1"/>
    </row>
    <row r="31" spans="1:9" x14ac:dyDescent="0.25">
      <c r="A31" s="8" t="s">
        <v>65</v>
      </c>
      <c r="B31" s="21">
        <v>145091</v>
      </c>
      <c r="C31" s="21">
        <v>112248</v>
      </c>
      <c r="D31" s="21">
        <v>991080</v>
      </c>
      <c r="E31" s="21">
        <v>963413</v>
      </c>
      <c r="F31" s="10">
        <f t="shared" si="0"/>
        <v>-2.7916010816483094</v>
      </c>
      <c r="G31" s="1"/>
      <c r="H31" s="1"/>
      <c r="I31" s="1"/>
    </row>
    <row r="32" spans="1:9" x14ac:dyDescent="0.25">
      <c r="A32" s="11" t="s">
        <v>66</v>
      </c>
      <c r="B32" s="22">
        <v>3444919</v>
      </c>
      <c r="C32" s="22">
        <v>4576269</v>
      </c>
      <c r="D32" s="22">
        <v>23719614</v>
      </c>
      <c r="E32" s="22">
        <v>27102395</v>
      </c>
      <c r="F32" s="13">
        <f t="shared" si="0"/>
        <v>14.261534778770013</v>
      </c>
      <c r="G32" s="1"/>
      <c r="H32" s="1"/>
      <c r="I32" s="1"/>
    </row>
    <row r="33" spans="1:9" x14ac:dyDescent="0.25">
      <c r="A33" s="8" t="s">
        <v>67</v>
      </c>
      <c r="B33" s="21">
        <v>373978</v>
      </c>
      <c r="C33" s="21">
        <v>381102</v>
      </c>
      <c r="D33" s="21">
        <v>2595113</v>
      </c>
      <c r="E33" s="21">
        <v>2551083</v>
      </c>
      <c r="F33" s="10">
        <f t="shared" si="0"/>
        <v>-1.6966505890109573</v>
      </c>
      <c r="G33" s="1"/>
      <c r="H33" s="1"/>
      <c r="I33" s="1"/>
    </row>
    <row r="34" spans="1:9" x14ac:dyDescent="0.25">
      <c r="A34" s="11" t="s">
        <v>68</v>
      </c>
      <c r="B34" s="22">
        <v>16303</v>
      </c>
      <c r="C34" s="22">
        <v>37862</v>
      </c>
      <c r="D34" s="22">
        <v>122107</v>
      </c>
      <c r="E34" s="22">
        <v>140565</v>
      </c>
      <c r="F34" s="13">
        <f t="shared" si="0"/>
        <v>15.116250501609244</v>
      </c>
      <c r="G34" s="1"/>
      <c r="H34" s="1"/>
      <c r="I34" s="1"/>
    </row>
    <row r="35" spans="1:9" x14ac:dyDescent="0.25">
      <c r="A35" s="14" t="s">
        <v>69</v>
      </c>
      <c r="B35" s="15">
        <f>SUM(B7:B34)</f>
        <v>17662171</v>
      </c>
      <c r="C35" s="15">
        <f t="shared" ref="C35:E35" si="1">SUM(C7:C34)</f>
        <v>18766069</v>
      </c>
      <c r="D35" s="15">
        <f t="shared" si="1"/>
        <v>116848539</v>
      </c>
      <c r="E35" s="15">
        <f t="shared" si="1"/>
        <v>120983790</v>
      </c>
      <c r="F35" s="16">
        <f t="shared" si="0"/>
        <v>3.5389839148951552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941352</v>
      </c>
      <c r="C38" s="41">
        <f>D7</f>
        <v>718079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28309403</v>
      </c>
      <c r="G38" s="42">
        <f>LOOKUP(E38,$A$38:$A$65,$C$38:$C$65)</f>
        <v>26900067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972365</v>
      </c>
      <c r="C39" s="41">
        <f t="shared" ref="C39:C65" si="5">D8</f>
        <v>1154541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27102395</v>
      </c>
      <c r="G39" s="42">
        <f t="shared" ref="G39:G65" si="8">LOOKUP(E39,$A$38:$A$65,$C$38:$C$65)</f>
        <v>23719614</v>
      </c>
    </row>
    <row r="40" spans="1:9" x14ac:dyDescent="0.25">
      <c r="A40" s="42" t="str">
        <f t="shared" si="3"/>
        <v>ALMERIA</v>
      </c>
      <c r="B40" s="41">
        <f t="shared" si="4"/>
        <v>376386</v>
      </c>
      <c r="C40" s="41">
        <f t="shared" si="5"/>
        <v>368225</v>
      </c>
      <c r="D40" s="41">
        <f t="shared" si="6"/>
        <v>25</v>
      </c>
      <c r="E40" s="42" t="str">
        <f t="shared" si="2"/>
        <v>BARCELONA</v>
      </c>
      <c r="F40" s="42">
        <f t="shared" si="7"/>
        <v>21738389</v>
      </c>
      <c r="G40" s="42">
        <f t="shared" si="8"/>
        <v>20674785</v>
      </c>
    </row>
    <row r="41" spans="1:9" x14ac:dyDescent="0.25">
      <c r="A41" s="42" t="str">
        <f t="shared" si="3"/>
        <v>AVILES</v>
      </c>
      <c r="B41" s="41">
        <f t="shared" si="4"/>
        <v>763386</v>
      </c>
      <c r="C41" s="41">
        <f t="shared" si="5"/>
        <v>917632</v>
      </c>
      <c r="D41" s="41">
        <f t="shared" si="6"/>
        <v>18</v>
      </c>
      <c r="E41" s="42" t="str">
        <f t="shared" si="2"/>
        <v>LAS PALMAS</v>
      </c>
      <c r="F41" s="42">
        <f t="shared" si="7"/>
        <v>10550059</v>
      </c>
      <c r="G41" s="42">
        <f t="shared" si="8"/>
        <v>10334473</v>
      </c>
    </row>
    <row r="42" spans="1:9" x14ac:dyDescent="0.25">
      <c r="A42" s="42" t="str">
        <f t="shared" si="3"/>
        <v>BAHIA DE ALGECIRAS</v>
      </c>
      <c r="B42" s="41">
        <f t="shared" si="4"/>
        <v>28309403</v>
      </c>
      <c r="C42" s="41">
        <f t="shared" si="5"/>
        <v>26900067</v>
      </c>
      <c r="D42" s="41">
        <f t="shared" si="6"/>
        <v>1</v>
      </c>
      <c r="E42" s="42" t="str">
        <f t="shared" si="2"/>
        <v>BALEARES</v>
      </c>
      <c r="F42" s="42">
        <f t="shared" si="7"/>
        <v>5737100</v>
      </c>
      <c r="G42" s="42">
        <f t="shared" si="8"/>
        <v>6099961</v>
      </c>
    </row>
    <row r="43" spans="1:9" x14ac:dyDescent="0.25">
      <c r="A43" s="42" t="str">
        <f t="shared" si="3"/>
        <v>BAHIA DE CADIZ</v>
      </c>
      <c r="B43" s="41">
        <f t="shared" si="4"/>
        <v>1612324</v>
      </c>
      <c r="C43" s="41">
        <f t="shared" si="5"/>
        <v>1486497</v>
      </c>
      <c r="D43" s="41">
        <f t="shared" si="6"/>
        <v>10</v>
      </c>
      <c r="E43" s="42" t="str">
        <f t="shared" si="2"/>
        <v>BILBAO</v>
      </c>
      <c r="F43" s="42">
        <f t="shared" si="7"/>
        <v>5614801</v>
      </c>
      <c r="G43" s="42">
        <f t="shared" si="8"/>
        <v>5524743</v>
      </c>
    </row>
    <row r="44" spans="1:9" x14ac:dyDescent="0.25">
      <c r="A44" s="42" t="str">
        <f t="shared" si="3"/>
        <v>BALEARES</v>
      </c>
      <c r="B44" s="41">
        <f t="shared" si="4"/>
        <v>5737100</v>
      </c>
      <c r="C44" s="41">
        <f t="shared" si="5"/>
        <v>6099961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3876112</v>
      </c>
      <c r="G44" s="42">
        <f t="shared" si="8"/>
        <v>4407714</v>
      </c>
    </row>
    <row r="45" spans="1:9" x14ac:dyDescent="0.25">
      <c r="A45" s="42" t="str">
        <f t="shared" si="3"/>
        <v>BARCELONA</v>
      </c>
      <c r="B45" s="41">
        <f t="shared" si="4"/>
        <v>21738389</v>
      </c>
      <c r="C45" s="41">
        <f t="shared" si="5"/>
        <v>20674785</v>
      </c>
      <c r="D45" s="41">
        <f t="shared" si="6"/>
        <v>3</v>
      </c>
      <c r="E45" s="42" t="str">
        <f t="shared" si="2"/>
        <v>VIGO</v>
      </c>
      <c r="F45" s="42">
        <f t="shared" si="7"/>
        <v>2551083</v>
      </c>
      <c r="G45" s="42">
        <f t="shared" si="8"/>
        <v>2595113</v>
      </c>
    </row>
    <row r="46" spans="1:9" x14ac:dyDescent="0.25">
      <c r="A46" s="42" t="str">
        <f t="shared" si="3"/>
        <v>BILBAO</v>
      </c>
      <c r="B46" s="41">
        <f t="shared" si="4"/>
        <v>5614801</v>
      </c>
      <c r="C46" s="41">
        <f t="shared" si="5"/>
        <v>5524743</v>
      </c>
      <c r="D46" s="41">
        <f t="shared" si="6"/>
        <v>6</v>
      </c>
      <c r="E46" s="42" t="str">
        <f t="shared" si="2"/>
        <v>MALAGA</v>
      </c>
      <c r="F46" s="42">
        <f t="shared" si="7"/>
        <v>1801909</v>
      </c>
      <c r="G46" s="42">
        <f t="shared" si="8"/>
        <v>2728095</v>
      </c>
    </row>
    <row r="47" spans="1:9" x14ac:dyDescent="0.25">
      <c r="A47" s="42" t="str">
        <f t="shared" si="3"/>
        <v>CARTAGENA</v>
      </c>
      <c r="B47" s="41">
        <f t="shared" si="4"/>
        <v>572993</v>
      </c>
      <c r="C47" s="41">
        <f t="shared" si="5"/>
        <v>600200</v>
      </c>
      <c r="D47" s="41">
        <f t="shared" si="6"/>
        <v>20</v>
      </c>
      <c r="E47" s="42" t="str">
        <f t="shared" si="2"/>
        <v>BAHIA DE CADIZ</v>
      </c>
      <c r="F47" s="42">
        <f t="shared" si="7"/>
        <v>1612324</v>
      </c>
      <c r="G47" s="42">
        <f t="shared" si="8"/>
        <v>1486497</v>
      </c>
    </row>
    <row r="48" spans="1:9" x14ac:dyDescent="0.25">
      <c r="A48" s="42" t="str">
        <f t="shared" si="3"/>
        <v>CASTELLON</v>
      </c>
      <c r="B48" s="41">
        <f t="shared" si="4"/>
        <v>1054319</v>
      </c>
      <c r="C48" s="41">
        <f t="shared" si="5"/>
        <v>1052320</v>
      </c>
      <c r="D48" s="41">
        <f t="shared" si="6"/>
        <v>13</v>
      </c>
      <c r="E48" s="42" t="str">
        <f t="shared" si="2"/>
        <v>PASAIA</v>
      </c>
      <c r="F48" s="42">
        <f t="shared" si="7"/>
        <v>1417846</v>
      </c>
      <c r="G48" s="42">
        <f t="shared" si="8"/>
        <v>1364303</v>
      </c>
    </row>
    <row r="49" spans="1:7" x14ac:dyDescent="0.25">
      <c r="A49" s="42" t="str">
        <f t="shared" si="3"/>
        <v>CEUTA</v>
      </c>
      <c r="B49" s="41">
        <f t="shared" si="4"/>
        <v>646021</v>
      </c>
      <c r="C49" s="41">
        <f t="shared" si="5"/>
        <v>561683</v>
      </c>
      <c r="D49" s="41">
        <f t="shared" si="6"/>
        <v>19</v>
      </c>
      <c r="E49" s="42" t="str">
        <f t="shared" si="2"/>
        <v>SEVILLA</v>
      </c>
      <c r="F49" s="42">
        <f t="shared" si="7"/>
        <v>1178626</v>
      </c>
      <c r="G49" s="42">
        <f t="shared" si="8"/>
        <v>1295402</v>
      </c>
    </row>
    <row r="50" spans="1:7" x14ac:dyDescent="0.25">
      <c r="A50" s="42" t="str">
        <f t="shared" si="3"/>
        <v>FERROL-SAN CIBRAO</v>
      </c>
      <c r="B50" s="41">
        <f t="shared" si="4"/>
        <v>518317</v>
      </c>
      <c r="C50" s="41">
        <f t="shared" si="5"/>
        <v>494890</v>
      </c>
      <c r="D50" s="41">
        <f t="shared" si="6"/>
        <v>21</v>
      </c>
      <c r="E50" s="42" t="str">
        <f t="shared" si="2"/>
        <v>CASTELLON</v>
      </c>
      <c r="F50" s="42">
        <f t="shared" si="7"/>
        <v>1054319</v>
      </c>
      <c r="G50" s="42">
        <f t="shared" si="8"/>
        <v>1052320</v>
      </c>
    </row>
    <row r="51" spans="1:7" x14ac:dyDescent="0.25">
      <c r="A51" s="42" t="str">
        <f t="shared" si="3"/>
        <v>GIJON</v>
      </c>
      <c r="B51" s="41">
        <f t="shared" si="4"/>
        <v>504294</v>
      </c>
      <c r="C51" s="41">
        <f t="shared" si="5"/>
        <v>464901</v>
      </c>
      <c r="D51" s="41">
        <f t="shared" si="6"/>
        <v>22</v>
      </c>
      <c r="E51" s="42" t="str">
        <f t="shared" si="2"/>
        <v>ALICANTE</v>
      </c>
      <c r="F51" s="42">
        <f t="shared" si="7"/>
        <v>972365</v>
      </c>
      <c r="G51" s="42">
        <f t="shared" si="8"/>
        <v>1154541</v>
      </c>
    </row>
    <row r="52" spans="1:7" x14ac:dyDescent="0.25">
      <c r="A52" s="42" t="str">
        <f t="shared" si="3"/>
        <v>HUELVA</v>
      </c>
      <c r="B52" s="41">
        <f t="shared" si="4"/>
        <v>238046</v>
      </c>
      <c r="C52" s="41">
        <f t="shared" si="5"/>
        <v>368567</v>
      </c>
      <c r="D52" s="41">
        <f t="shared" si="6"/>
        <v>26</v>
      </c>
      <c r="E52" s="42" t="str">
        <f t="shared" si="2"/>
        <v>TARRAGONA</v>
      </c>
      <c r="F52" s="42">
        <f t="shared" si="7"/>
        <v>963413</v>
      </c>
      <c r="G52" s="42">
        <f t="shared" si="8"/>
        <v>991080</v>
      </c>
    </row>
    <row r="53" spans="1:7" x14ac:dyDescent="0.25">
      <c r="A53" s="42" t="str">
        <f t="shared" si="3"/>
        <v>LAS PALMAS</v>
      </c>
      <c r="B53" s="41">
        <f t="shared" si="4"/>
        <v>10550059</v>
      </c>
      <c r="C53" s="41">
        <f t="shared" si="5"/>
        <v>10334473</v>
      </c>
      <c r="D53" s="41">
        <f t="shared" si="6"/>
        <v>4</v>
      </c>
      <c r="E53" s="42" t="str">
        <f t="shared" si="2"/>
        <v>A CORUÑA</v>
      </c>
      <c r="F53" s="42">
        <f t="shared" si="7"/>
        <v>941352</v>
      </c>
      <c r="G53" s="42">
        <f t="shared" si="8"/>
        <v>718079</v>
      </c>
    </row>
    <row r="54" spans="1:7" x14ac:dyDescent="0.25">
      <c r="A54" s="42" t="str">
        <f t="shared" si="3"/>
        <v>MALAGA</v>
      </c>
      <c r="B54" s="41">
        <f t="shared" si="4"/>
        <v>1801909</v>
      </c>
      <c r="C54" s="41">
        <f t="shared" si="5"/>
        <v>2728095</v>
      </c>
      <c r="D54" s="41">
        <f t="shared" si="6"/>
        <v>9</v>
      </c>
      <c r="E54" s="42" t="str">
        <f t="shared" si="2"/>
        <v>SANTANDER</v>
      </c>
      <c r="F54" s="42">
        <f t="shared" si="7"/>
        <v>820020</v>
      </c>
      <c r="G54" s="42">
        <f t="shared" si="8"/>
        <v>813166</v>
      </c>
    </row>
    <row r="55" spans="1:7" x14ac:dyDescent="0.25">
      <c r="A55" s="42" t="str">
        <f t="shared" si="3"/>
        <v>MARIN Y RIA DE PONTEVEDRA</v>
      </c>
      <c r="B55" s="41">
        <f t="shared" si="4"/>
        <v>476359</v>
      </c>
      <c r="C55" s="41">
        <f t="shared" si="5"/>
        <v>567468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763386</v>
      </c>
      <c r="G55" s="42">
        <f t="shared" si="8"/>
        <v>917632</v>
      </c>
    </row>
    <row r="56" spans="1:7" x14ac:dyDescent="0.25">
      <c r="A56" s="42" t="str">
        <f t="shared" si="3"/>
        <v>MELILLA</v>
      </c>
      <c r="B56" s="41">
        <f t="shared" si="4"/>
        <v>377855</v>
      </c>
      <c r="C56" s="41">
        <f t="shared" si="5"/>
        <v>396693</v>
      </c>
      <c r="D56" s="41">
        <f t="shared" si="6"/>
        <v>24</v>
      </c>
      <c r="E56" s="42" t="str">
        <f t="shared" si="2"/>
        <v>CEUTA</v>
      </c>
      <c r="F56" s="42">
        <f t="shared" si="9"/>
        <v>646021</v>
      </c>
      <c r="G56" s="42">
        <f t="shared" si="8"/>
        <v>561683</v>
      </c>
    </row>
    <row r="57" spans="1:7" x14ac:dyDescent="0.25">
      <c r="A57" s="42" t="str">
        <f t="shared" si="3"/>
        <v>MOTRIL</v>
      </c>
      <c r="B57" s="41">
        <f t="shared" si="4"/>
        <v>128052</v>
      </c>
      <c r="C57" s="41">
        <f t="shared" si="5"/>
        <v>126220</v>
      </c>
      <c r="D57" s="41">
        <f t="shared" si="6"/>
        <v>28</v>
      </c>
      <c r="E57" s="42" t="str">
        <f t="shared" si="2"/>
        <v>CARTAGENA</v>
      </c>
      <c r="F57" s="42">
        <f t="shared" si="9"/>
        <v>572993</v>
      </c>
      <c r="G57" s="42">
        <f t="shared" si="8"/>
        <v>600200</v>
      </c>
    </row>
    <row r="58" spans="1:7" x14ac:dyDescent="0.25">
      <c r="A58" s="42" t="str">
        <f t="shared" si="3"/>
        <v>PASAIA</v>
      </c>
      <c r="B58" s="41">
        <f t="shared" si="4"/>
        <v>1417846</v>
      </c>
      <c r="C58" s="41">
        <f t="shared" si="5"/>
        <v>1364303</v>
      </c>
      <c r="D58" s="41">
        <f t="shared" si="6"/>
        <v>11</v>
      </c>
      <c r="E58" s="42" t="str">
        <f t="shared" si="2"/>
        <v>FERROL-SAN CIBRAO</v>
      </c>
      <c r="F58" s="42">
        <f t="shared" si="9"/>
        <v>518317</v>
      </c>
      <c r="G58" s="42">
        <f t="shared" si="8"/>
        <v>494890</v>
      </c>
    </row>
    <row r="59" spans="1:7" x14ac:dyDescent="0.25">
      <c r="A59" s="42" t="str">
        <f t="shared" si="3"/>
        <v>SANTA CRUZ DE TENERIFE</v>
      </c>
      <c r="B59" s="41">
        <f t="shared" si="4"/>
        <v>3876112</v>
      </c>
      <c r="C59" s="41">
        <f t="shared" si="5"/>
        <v>4407714</v>
      </c>
      <c r="D59" s="41">
        <f t="shared" si="6"/>
        <v>7</v>
      </c>
      <c r="E59" s="42" t="str">
        <f t="shared" si="2"/>
        <v>GIJON</v>
      </c>
      <c r="F59" s="42">
        <f t="shared" si="9"/>
        <v>504294</v>
      </c>
      <c r="G59" s="42">
        <f t="shared" si="8"/>
        <v>464901</v>
      </c>
    </row>
    <row r="60" spans="1:7" x14ac:dyDescent="0.25">
      <c r="A60" s="42" t="str">
        <f t="shared" si="3"/>
        <v>SANTANDER</v>
      </c>
      <c r="B60" s="41">
        <f t="shared" si="4"/>
        <v>820020</v>
      </c>
      <c r="C60" s="41">
        <f t="shared" si="5"/>
        <v>813166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476359</v>
      </c>
      <c r="G60" s="42">
        <f t="shared" si="8"/>
        <v>567468</v>
      </c>
    </row>
    <row r="61" spans="1:7" x14ac:dyDescent="0.25">
      <c r="A61" s="42" t="str">
        <f t="shared" si="3"/>
        <v>SEVILLA</v>
      </c>
      <c r="B61" s="41">
        <f t="shared" si="4"/>
        <v>1178626</v>
      </c>
      <c r="C61" s="41">
        <f t="shared" si="5"/>
        <v>1295402</v>
      </c>
      <c r="D61" s="41">
        <f t="shared" si="6"/>
        <v>12</v>
      </c>
      <c r="E61" s="42" t="str">
        <f t="shared" si="2"/>
        <v>MELILLA</v>
      </c>
      <c r="F61" s="42">
        <f t="shared" si="9"/>
        <v>377855</v>
      </c>
      <c r="G61" s="42">
        <f t="shared" si="8"/>
        <v>396693</v>
      </c>
    </row>
    <row r="62" spans="1:7" x14ac:dyDescent="0.25">
      <c r="A62" s="42" t="str">
        <f t="shared" si="3"/>
        <v>TARRAGONA</v>
      </c>
      <c r="B62" s="41">
        <f t="shared" si="4"/>
        <v>963413</v>
      </c>
      <c r="C62" s="41">
        <f t="shared" si="5"/>
        <v>991080</v>
      </c>
      <c r="D62" s="41">
        <f t="shared" si="6"/>
        <v>15</v>
      </c>
      <c r="E62" s="42" t="str">
        <f t="shared" si="2"/>
        <v>ALMERIA</v>
      </c>
      <c r="F62" s="42">
        <f t="shared" si="9"/>
        <v>376386</v>
      </c>
      <c r="G62" s="42">
        <f t="shared" si="8"/>
        <v>368225</v>
      </c>
    </row>
    <row r="63" spans="1:7" x14ac:dyDescent="0.25">
      <c r="A63" s="42" t="str">
        <f t="shared" si="3"/>
        <v>VALENCIA</v>
      </c>
      <c r="B63" s="41">
        <f t="shared" si="4"/>
        <v>27102395</v>
      </c>
      <c r="C63" s="41">
        <f t="shared" si="5"/>
        <v>23719614</v>
      </c>
      <c r="D63" s="41">
        <f t="shared" si="6"/>
        <v>2</v>
      </c>
      <c r="E63" s="42" t="str">
        <f t="shared" si="2"/>
        <v>HUELVA</v>
      </c>
      <c r="F63" s="42">
        <f t="shared" si="9"/>
        <v>238046</v>
      </c>
      <c r="G63" s="42">
        <f t="shared" si="8"/>
        <v>368567</v>
      </c>
    </row>
    <row r="64" spans="1:7" x14ac:dyDescent="0.25">
      <c r="A64" s="42" t="str">
        <f t="shared" si="3"/>
        <v>VIGO</v>
      </c>
      <c r="B64" s="41">
        <f t="shared" si="4"/>
        <v>2551083</v>
      </c>
      <c r="C64" s="41">
        <f t="shared" si="5"/>
        <v>2595113</v>
      </c>
      <c r="D64" s="41">
        <f t="shared" si="6"/>
        <v>8</v>
      </c>
      <c r="E64" s="42" t="str">
        <f t="shared" si="2"/>
        <v>VILAGARCIA</v>
      </c>
      <c r="F64" s="42">
        <f t="shared" si="9"/>
        <v>140565</v>
      </c>
      <c r="G64" s="42">
        <f t="shared" si="8"/>
        <v>122107</v>
      </c>
    </row>
    <row r="65" spans="1:7" x14ac:dyDescent="0.25">
      <c r="A65" s="42" t="str">
        <f t="shared" si="3"/>
        <v>VILAGARCIA</v>
      </c>
      <c r="B65" s="41">
        <f t="shared" si="4"/>
        <v>140565</v>
      </c>
      <c r="C65" s="41">
        <f t="shared" si="5"/>
        <v>122107</v>
      </c>
      <c r="D65" s="41">
        <f t="shared" si="6"/>
        <v>27</v>
      </c>
      <c r="E65" s="42" t="str">
        <f t="shared" si="2"/>
        <v>MOTRIL</v>
      </c>
      <c r="F65" s="42">
        <f t="shared" si="9"/>
        <v>128052</v>
      </c>
      <c r="G65" s="42">
        <f t="shared" si="8"/>
        <v>126220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3">
        <v>3008</v>
      </c>
      <c r="C7" s="23">
        <v>3717</v>
      </c>
      <c r="D7" s="23">
        <v>19393</v>
      </c>
      <c r="E7" s="23">
        <v>17811</v>
      </c>
      <c r="F7" s="10">
        <f>((E7*100)/D7)-100</f>
        <v>-8.1575826329087846</v>
      </c>
      <c r="G7" s="1"/>
      <c r="H7" s="1"/>
      <c r="I7" s="1"/>
    </row>
    <row r="8" spans="1:12" x14ac:dyDescent="0.25">
      <c r="A8" s="11" t="s">
        <v>42</v>
      </c>
      <c r="B8" s="24">
        <v>116</v>
      </c>
      <c r="C8" s="24">
        <v>66</v>
      </c>
      <c r="D8" s="24">
        <v>748</v>
      </c>
      <c r="E8" s="24">
        <v>431</v>
      </c>
      <c r="F8" s="13">
        <f t="shared" ref="F8:F35" si="0">((E8*100)/D8)-100</f>
        <v>-42.37967914438503</v>
      </c>
      <c r="G8" s="1"/>
      <c r="H8" s="1"/>
      <c r="I8" s="1"/>
    </row>
    <row r="9" spans="1:12" x14ac:dyDescent="0.25">
      <c r="A9" s="8" t="s">
        <v>43</v>
      </c>
      <c r="B9" s="23">
        <v>505</v>
      </c>
      <c r="C9" s="23">
        <v>601</v>
      </c>
      <c r="D9" s="23">
        <v>2288</v>
      </c>
      <c r="E9" s="23">
        <v>1740</v>
      </c>
      <c r="F9" s="10">
        <f t="shared" si="0"/>
        <v>-23.951048951048946</v>
      </c>
      <c r="G9" s="1"/>
      <c r="H9" s="1"/>
      <c r="I9" s="1"/>
    </row>
    <row r="10" spans="1:12" x14ac:dyDescent="0.25">
      <c r="A10" s="11" t="s">
        <v>44</v>
      </c>
      <c r="B10" s="24">
        <v>1265</v>
      </c>
      <c r="C10" s="24">
        <v>1445</v>
      </c>
      <c r="D10" s="24">
        <v>6665</v>
      </c>
      <c r="E10" s="24">
        <v>8508</v>
      </c>
      <c r="F10" s="13">
        <f t="shared" si="0"/>
        <v>27.651912978244567</v>
      </c>
      <c r="G10" s="1"/>
      <c r="H10" s="1"/>
      <c r="I10" s="1"/>
    </row>
    <row r="11" spans="1:12" x14ac:dyDescent="0.25">
      <c r="A11" s="8" t="s">
        <v>45</v>
      </c>
      <c r="B11" s="23">
        <v>301</v>
      </c>
      <c r="C11" s="23">
        <v>315</v>
      </c>
      <c r="D11" s="23">
        <v>1028</v>
      </c>
      <c r="E11" s="23">
        <v>1278</v>
      </c>
      <c r="F11" s="10">
        <f t="shared" si="0"/>
        <v>24.319066147859928</v>
      </c>
      <c r="G11" s="1"/>
      <c r="H11" s="1"/>
      <c r="I11" s="1"/>
    </row>
    <row r="12" spans="1:12" x14ac:dyDescent="0.25">
      <c r="A12" s="11" t="s">
        <v>46</v>
      </c>
      <c r="B12" s="24">
        <v>1743</v>
      </c>
      <c r="C12" s="24">
        <v>2085</v>
      </c>
      <c r="D12" s="24">
        <v>12269</v>
      </c>
      <c r="E12" s="24">
        <v>9894</v>
      </c>
      <c r="F12" s="13">
        <f t="shared" si="0"/>
        <v>-19.357730866411273</v>
      </c>
      <c r="G12" s="1"/>
      <c r="H12" s="1"/>
      <c r="I12" s="1"/>
    </row>
    <row r="13" spans="1:12" x14ac:dyDescent="0.25">
      <c r="A13" s="8" t="s">
        <v>47</v>
      </c>
      <c r="B13" s="23">
        <v>238</v>
      </c>
      <c r="C13" s="23">
        <v>271</v>
      </c>
      <c r="D13" s="23">
        <v>1687</v>
      </c>
      <c r="E13" s="23">
        <v>1488</v>
      </c>
      <c r="F13" s="10">
        <f t="shared" si="0"/>
        <v>-11.796087729697689</v>
      </c>
      <c r="G13" s="1"/>
      <c r="H13" s="1"/>
      <c r="I13" s="1"/>
    </row>
    <row r="14" spans="1:12" x14ac:dyDescent="0.25">
      <c r="A14" s="11" t="s">
        <v>48</v>
      </c>
      <c r="B14" s="24">
        <v>474</v>
      </c>
      <c r="C14" s="24">
        <v>0</v>
      </c>
      <c r="D14" s="24">
        <v>2507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135</v>
      </c>
      <c r="C16" s="24">
        <v>117</v>
      </c>
      <c r="D16" s="24">
        <v>717</v>
      </c>
      <c r="E16" s="24">
        <v>733</v>
      </c>
      <c r="F16" s="13">
        <f t="shared" si="0"/>
        <v>2.2315202231520175</v>
      </c>
      <c r="G16" s="1"/>
      <c r="H16" s="1"/>
      <c r="I16" s="1"/>
    </row>
    <row r="17" spans="1:9" x14ac:dyDescent="0.25">
      <c r="A17" s="8" t="s">
        <v>51</v>
      </c>
      <c r="B17" s="23">
        <v>268</v>
      </c>
      <c r="C17" s="23">
        <v>96</v>
      </c>
      <c r="D17" s="23">
        <v>3709</v>
      </c>
      <c r="E17" s="23">
        <v>2328</v>
      </c>
      <c r="F17" s="10">
        <f t="shared" si="0"/>
        <v>-37.233755729307092</v>
      </c>
      <c r="G17" s="1"/>
      <c r="H17" s="1"/>
      <c r="I17" s="1"/>
    </row>
    <row r="18" spans="1:9" x14ac:dyDescent="0.25">
      <c r="A18" s="11" t="s">
        <v>52</v>
      </c>
      <c r="B18" s="24">
        <v>51</v>
      </c>
      <c r="C18" s="24">
        <v>6</v>
      </c>
      <c r="D18" s="24">
        <v>73</v>
      </c>
      <c r="E18" s="24">
        <v>38</v>
      </c>
      <c r="F18" s="13">
        <f t="shared" si="0"/>
        <v>-47.945205479452056</v>
      </c>
      <c r="G18" s="1"/>
      <c r="H18" s="1"/>
      <c r="I18" s="1"/>
    </row>
    <row r="19" spans="1:9" x14ac:dyDescent="0.25">
      <c r="A19" s="8" t="s">
        <v>53</v>
      </c>
      <c r="B19" s="23">
        <v>7</v>
      </c>
      <c r="C19" s="23">
        <v>60</v>
      </c>
      <c r="D19" s="23">
        <v>64</v>
      </c>
      <c r="E19" s="23">
        <v>83</v>
      </c>
      <c r="F19" s="10">
        <f t="shared" si="0"/>
        <v>29.6875</v>
      </c>
      <c r="G19" s="1"/>
      <c r="H19" s="1"/>
      <c r="I19" s="1"/>
    </row>
    <row r="20" spans="1:9" x14ac:dyDescent="0.25">
      <c r="A20" s="11" t="s">
        <v>54</v>
      </c>
      <c r="B20" s="24">
        <v>504</v>
      </c>
      <c r="C20" s="24">
        <v>637</v>
      </c>
      <c r="D20" s="24">
        <v>4513</v>
      </c>
      <c r="E20" s="24">
        <v>4608</v>
      </c>
      <c r="F20" s="13">
        <f t="shared" si="0"/>
        <v>2.1050299135829817</v>
      </c>
      <c r="G20" s="1"/>
      <c r="H20" s="1"/>
      <c r="I20" s="1"/>
    </row>
    <row r="21" spans="1:9" x14ac:dyDescent="0.25">
      <c r="A21" s="8" t="s">
        <v>55</v>
      </c>
      <c r="B21" s="23">
        <v>574</v>
      </c>
      <c r="C21" s="23">
        <v>238</v>
      </c>
      <c r="D21" s="23">
        <v>2924</v>
      </c>
      <c r="E21" s="23">
        <v>1329</v>
      </c>
      <c r="F21" s="10">
        <f t="shared" si="0"/>
        <v>-54.548563611491105</v>
      </c>
      <c r="G21" s="1"/>
      <c r="H21" s="1"/>
      <c r="I21" s="1"/>
    </row>
    <row r="22" spans="1:9" x14ac:dyDescent="0.25">
      <c r="A22" s="11" t="s">
        <v>56</v>
      </c>
      <c r="B22" s="24">
        <v>315</v>
      </c>
      <c r="C22" s="24">
        <v>314</v>
      </c>
      <c r="D22" s="24">
        <v>2344</v>
      </c>
      <c r="E22" s="24">
        <v>1157</v>
      </c>
      <c r="F22" s="13">
        <f t="shared" si="0"/>
        <v>-50.639931740614337</v>
      </c>
      <c r="G22" s="1"/>
      <c r="H22" s="1"/>
      <c r="I22" s="1"/>
    </row>
    <row r="23" spans="1:9" x14ac:dyDescent="0.25">
      <c r="A23" s="8" t="s">
        <v>57</v>
      </c>
      <c r="B23" s="23">
        <v>166</v>
      </c>
      <c r="C23" s="23">
        <v>106</v>
      </c>
      <c r="D23" s="23">
        <v>779</v>
      </c>
      <c r="E23" s="23">
        <v>545</v>
      </c>
      <c r="F23" s="10">
        <f t="shared" si="0"/>
        <v>-30.038510911424908</v>
      </c>
      <c r="G23" s="1"/>
      <c r="H23" s="1"/>
      <c r="I23" s="1"/>
    </row>
    <row r="24" spans="1:9" x14ac:dyDescent="0.25">
      <c r="A24" s="11" t="s">
        <v>58</v>
      </c>
      <c r="B24" s="24">
        <v>251</v>
      </c>
      <c r="C24" s="24">
        <v>314</v>
      </c>
      <c r="D24" s="24">
        <v>2248</v>
      </c>
      <c r="E24" s="24">
        <v>1934</v>
      </c>
      <c r="F24" s="13">
        <f t="shared" si="0"/>
        <v>-13.967971530249116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504</v>
      </c>
      <c r="C26" s="24">
        <v>306</v>
      </c>
      <c r="D26" s="24">
        <v>1639</v>
      </c>
      <c r="E26" s="24">
        <v>1285</v>
      </c>
      <c r="F26" s="13">
        <f t="shared" si="0"/>
        <v>-21.598535692495417</v>
      </c>
      <c r="G26" s="1"/>
      <c r="H26" s="1"/>
      <c r="I26" s="1"/>
    </row>
    <row r="27" spans="1:9" x14ac:dyDescent="0.25">
      <c r="A27" s="8" t="s">
        <v>61</v>
      </c>
      <c r="B27" s="23">
        <v>790</v>
      </c>
      <c r="C27" s="23">
        <v>1089</v>
      </c>
      <c r="D27" s="23">
        <v>6342</v>
      </c>
      <c r="E27" s="23">
        <v>7058</v>
      </c>
      <c r="F27" s="10">
        <f t="shared" si="0"/>
        <v>11.289813938820558</v>
      </c>
      <c r="G27" s="1"/>
      <c r="H27" s="1"/>
      <c r="I27" s="1"/>
    </row>
    <row r="28" spans="1:9" x14ac:dyDescent="0.25">
      <c r="A28" s="11" t="s">
        <v>62</v>
      </c>
      <c r="B28" s="24">
        <v>827</v>
      </c>
      <c r="C28" s="24">
        <v>430</v>
      </c>
      <c r="D28" s="24">
        <v>2816</v>
      </c>
      <c r="E28" s="24">
        <v>3062</v>
      </c>
      <c r="F28" s="13">
        <f t="shared" si="0"/>
        <v>8.7357954545454533</v>
      </c>
      <c r="G28" s="1"/>
      <c r="H28" s="1"/>
      <c r="I28" s="1"/>
    </row>
    <row r="29" spans="1:9" x14ac:dyDescent="0.25">
      <c r="A29" s="8" t="s">
        <v>63</v>
      </c>
      <c r="B29" s="23">
        <v>554</v>
      </c>
      <c r="C29" s="23">
        <v>277</v>
      </c>
      <c r="D29" s="23">
        <v>6099</v>
      </c>
      <c r="E29" s="23">
        <v>5394</v>
      </c>
      <c r="F29" s="10">
        <f t="shared" si="0"/>
        <v>-11.55927201180522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363</v>
      </c>
      <c r="C31" s="23">
        <v>359</v>
      </c>
      <c r="D31" s="23">
        <v>2353</v>
      </c>
      <c r="E31" s="23">
        <v>4690</v>
      </c>
      <c r="F31" s="10">
        <f t="shared" si="0"/>
        <v>99.320016999575017</v>
      </c>
      <c r="G31" s="1"/>
      <c r="H31" s="1"/>
      <c r="I31" s="1"/>
    </row>
    <row r="32" spans="1:9" x14ac:dyDescent="0.25">
      <c r="A32" s="11" t="s">
        <v>66</v>
      </c>
      <c r="B32" s="24">
        <v>105</v>
      </c>
      <c r="C32" s="24">
        <v>91</v>
      </c>
      <c r="D32" s="24">
        <v>713</v>
      </c>
      <c r="E32" s="24">
        <v>725</v>
      </c>
      <c r="F32" s="13">
        <f t="shared" si="0"/>
        <v>1.683029453015422</v>
      </c>
      <c r="G32" s="1"/>
      <c r="H32" s="1"/>
      <c r="I32" s="1"/>
    </row>
    <row r="33" spans="1:9" x14ac:dyDescent="0.25">
      <c r="A33" s="8" t="s">
        <v>67</v>
      </c>
      <c r="B33" s="23">
        <v>9316</v>
      </c>
      <c r="C33" s="23">
        <v>10301</v>
      </c>
      <c r="D33" s="23">
        <v>45079</v>
      </c>
      <c r="E33" s="23">
        <v>45376</v>
      </c>
      <c r="F33" s="10">
        <f t="shared" si="0"/>
        <v>0.65884336387230746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22380</v>
      </c>
      <c r="C35" s="15">
        <f t="shared" ref="C35:E35" si="1">SUM(C7:C34)</f>
        <v>23241</v>
      </c>
      <c r="D35" s="15">
        <f t="shared" si="1"/>
        <v>128997</v>
      </c>
      <c r="E35" s="15">
        <f t="shared" si="1"/>
        <v>121495</v>
      </c>
      <c r="F35" s="16">
        <f t="shared" si="0"/>
        <v>-5.8156391233904685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17811</v>
      </c>
      <c r="C38" s="41">
        <f>D7</f>
        <v>19393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45376</v>
      </c>
      <c r="G38" s="42">
        <f>LOOKUP(E38,$A$38:$A$65,$C$38:$C$65)</f>
        <v>45079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431</v>
      </c>
      <c r="C39" s="41">
        <f t="shared" ref="C39:C65" si="5">D8</f>
        <v>748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17811</v>
      </c>
      <c r="G39" s="42">
        <f t="shared" ref="G39:G65" si="8">LOOKUP(E39,$A$38:$A$65,$C$38:$C$65)</f>
        <v>19393</v>
      </c>
    </row>
    <row r="40" spans="1:9" x14ac:dyDescent="0.25">
      <c r="A40" s="42" t="str">
        <f t="shared" si="3"/>
        <v>ALMERIA</v>
      </c>
      <c r="B40" s="41">
        <f t="shared" si="4"/>
        <v>1740</v>
      </c>
      <c r="C40" s="41">
        <f t="shared" si="5"/>
        <v>2288</v>
      </c>
      <c r="D40" s="41">
        <f t="shared" si="6"/>
        <v>12</v>
      </c>
      <c r="E40" s="42" t="str">
        <f t="shared" si="2"/>
        <v>BAHIA DE CADIZ</v>
      </c>
      <c r="F40" s="42">
        <f t="shared" si="7"/>
        <v>9894</v>
      </c>
      <c r="G40" s="42">
        <f t="shared" si="8"/>
        <v>12269</v>
      </c>
    </row>
    <row r="41" spans="1:9" x14ac:dyDescent="0.25">
      <c r="A41" s="42" t="str">
        <f t="shared" si="3"/>
        <v>AVILES</v>
      </c>
      <c r="B41" s="41">
        <f t="shared" si="4"/>
        <v>8508</v>
      </c>
      <c r="C41" s="41">
        <f t="shared" si="5"/>
        <v>6665</v>
      </c>
      <c r="D41" s="41">
        <f t="shared" si="6"/>
        <v>4</v>
      </c>
      <c r="E41" s="42" t="str">
        <f t="shared" si="2"/>
        <v>AVILES</v>
      </c>
      <c r="F41" s="42">
        <f t="shared" si="7"/>
        <v>8508</v>
      </c>
      <c r="G41" s="42">
        <f t="shared" si="8"/>
        <v>6665</v>
      </c>
    </row>
    <row r="42" spans="1:9" x14ac:dyDescent="0.25">
      <c r="A42" s="42" t="str">
        <f t="shared" si="3"/>
        <v>BAHIA DE ALGECIRAS</v>
      </c>
      <c r="B42" s="41">
        <f t="shared" si="4"/>
        <v>1278</v>
      </c>
      <c r="C42" s="41">
        <f t="shared" si="5"/>
        <v>1028</v>
      </c>
      <c r="D42" s="41">
        <f t="shared" si="6"/>
        <v>16</v>
      </c>
      <c r="E42" s="42" t="str">
        <f t="shared" si="2"/>
        <v>PASAIA</v>
      </c>
      <c r="F42" s="42">
        <f t="shared" si="7"/>
        <v>7058</v>
      </c>
      <c r="G42" s="42">
        <f t="shared" si="8"/>
        <v>6342</v>
      </c>
    </row>
    <row r="43" spans="1:9" x14ac:dyDescent="0.25">
      <c r="A43" s="42" t="str">
        <f t="shared" si="3"/>
        <v>BAHIA DE CADIZ</v>
      </c>
      <c r="B43" s="41">
        <f t="shared" si="4"/>
        <v>9894</v>
      </c>
      <c r="C43" s="41">
        <f t="shared" si="5"/>
        <v>12269</v>
      </c>
      <c r="D43" s="41">
        <f t="shared" si="6"/>
        <v>3</v>
      </c>
      <c r="E43" s="42" t="str">
        <f t="shared" si="2"/>
        <v>SANTANDER</v>
      </c>
      <c r="F43" s="42">
        <f t="shared" si="7"/>
        <v>5394</v>
      </c>
      <c r="G43" s="42">
        <f t="shared" si="8"/>
        <v>6099</v>
      </c>
    </row>
    <row r="44" spans="1:9" x14ac:dyDescent="0.25">
      <c r="A44" s="42" t="str">
        <f t="shared" si="3"/>
        <v>BALEARES</v>
      </c>
      <c r="B44" s="41">
        <f t="shared" si="4"/>
        <v>1488</v>
      </c>
      <c r="C44" s="41">
        <f t="shared" si="5"/>
        <v>1687</v>
      </c>
      <c r="D44" s="41">
        <f t="shared" si="6"/>
        <v>13</v>
      </c>
      <c r="E44" s="42" t="str">
        <f t="shared" si="2"/>
        <v>TARRAGONA</v>
      </c>
      <c r="F44" s="42">
        <f t="shared" si="7"/>
        <v>4690</v>
      </c>
      <c r="G44" s="42">
        <f t="shared" si="8"/>
        <v>2353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2507</v>
      </c>
      <c r="D45" s="41">
        <f t="shared" si="6"/>
        <v>28</v>
      </c>
      <c r="E45" s="42" t="str">
        <f t="shared" si="2"/>
        <v>GIJON</v>
      </c>
      <c r="F45" s="42">
        <f t="shared" si="7"/>
        <v>4608</v>
      </c>
      <c r="G45" s="42">
        <f t="shared" si="8"/>
        <v>4513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3062</v>
      </c>
      <c r="G46" s="42">
        <f t="shared" si="8"/>
        <v>2816</v>
      </c>
    </row>
    <row r="47" spans="1:9" x14ac:dyDescent="0.25">
      <c r="A47" s="42" t="str">
        <f t="shared" si="3"/>
        <v>CARTAGENA</v>
      </c>
      <c r="B47" s="41">
        <f t="shared" si="4"/>
        <v>733</v>
      </c>
      <c r="C47" s="41">
        <f t="shared" si="5"/>
        <v>717</v>
      </c>
      <c r="D47" s="41">
        <f t="shared" si="6"/>
        <v>18</v>
      </c>
      <c r="E47" s="42" t="str">
        <f t="shared" si="2"/>
        <v>CASTELLON</v>
      </c>
      <c r="F47" s="42">
        <f t="shared" si="7"/>
        <v>2328</v>
      </c>
      <c r="G47" s="42">
        <f t="shared" si="8"/>
        <v>3709</v>
      </c>
    </row>
    <row r="48" spans="1:9" x14ac:dyDescent="0.25">
      <c r="A48" s="42" t="str">
        <f t="shared" si="3"/>
        <v>CASTELLON</v>
      </c>
      <c r="B48" s="41">
        <f t="shared" si="4"/>
        <v>2328</v>
      </c>
      <c r="C48" s="41">
        <f t="shared" si="5"/>
        <v>3709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1934</v>
      </c>
      <c r="G48" s="42">
        <f t="shared" si="8"/>
        <v>2248</v>
      </c>
    </row>
    <row r="49" spans="1:7" x14ac:dyDescent="0.25">
      <c r="A49" s="42" t="str">
        <f t="shared" si="3"/>
        <v>CEUTA</v>
      </c>
      <c r="B49" s="41">
        <f t="shared" si="4"/>
        <v>38</v>
      </c>
      <c r="C49" s="41">
        <f t="shared" si="5"/>
        <v>73</v>
      </c>
      <c r="D49" s="41">
        <f t="shared" si="6"/>
        <v>23</v>
      </c>
      <c r="E49" s="42" t="str">
        <f t="shared" si="2"/>
        <v>ALMERIA</v>
      </c>
      <c r="F49" s="42">
        <f t="shared" si="7"/>
        <v>1740</v>
      </c>
      <c r="G49" s="42">
        <f t="shared" si="8"/>
        <v>2288</v>
      </c>
    </row>
    <row r="50" spans="1:7" x14ac:dyDescent="0.25">
      <c r="A50" s="42" t="str">
        <f t="shared" si="3"/>
        <v>FERROL-SAN CIBRAO</v>
      </c>
      <c r="B50" s="41">
        <f t="shared" si="4"/>
        <v>83</v>
      </c>
      <c r="C50" s="41">
        <f t="shared" si="5"/>
        <v>64</v>
      </c>
      <c r="D50" s="41">
        <f t="shared" si="6"/>
        <v>22</v>
      </c>
      <c r="E50" s="42" t="str">
        <f t="shared" si="2"/>
        <v>BALEARES</v>
      </c>
      <c r="F50" s="42">
        <f t="shared" si="7"/>
        <v>1488</v>
      </c>
      <c r="G50" s="42">
        <f t="shared" si="8"/>
        <v>1687</v>
      </c>
    </row>
    <row r="51" spans="1:7" x14ac:dyDescent="0.25">
      <c r="A51" s="42" t="str">
        <f t="shared" si="3"/>
        <v>GIJON</v>
      </c>
      <c r="B51" s="41">
        <f t="shared" si="4"/>
        <v>4608</v>
      </c>
      <c r="C51" s="41">
        <f t="shared" si="5"/>
        <v>4513</v>
      </c>
      <c r="D51" s="41">
        <f t="shared" si="6"/>
        <v>8</v>
      </c>
      <c r="E51" s="42" t="str">
        <f t="shared" si="2"/>
        <v>HUELVA</v>
      </c>
      <c r="F51" s="42">
        <f t="shared" si="7"/>
        <v>1329</v>
      </c>
      <c r="G51" s="42">
        <f t="shared" si="8"/>
        <v>2924</v>
      </c>
    </row>
    <row r="52" spans="1:7" x14ac:dyDescent="0.25">
      <c r="A52" s="42" t="str">
        <f t="shared" si="3"/>
        <v>HUELVA</v>
      </c>
      <c r="B52" s="41">
        <f t="shared" si="4"/>
        <v>1329</v>
      </c>
      <c r="C52" s="41">
        <f t="shared" si="5"/>
        <v>2924</v>
      </c>
      <c r="D52" s="41">
        <f t="shared" si="6"/>
        <v>14</v>
      </c>
      <c r="E52" s="42" t="str">
        <f t="shared" si="2"/>
        <v>MOTRIL</v>
      </c>
      <c r="F52" s="42">
        <f t="shared" si="7"/>
        <v>1285</v>
      </c>
      <c r="G52" s="42">
        <f t="shared" si="8"/>
        <v>1639</v>
      </c>
    </row>
    <row r="53" spans="1:7" x14ac:dyDescent="0.25">
      <c r="A53" s="42" t="str">
        <f t="shared" si="3"/>
        <v>LAS PALMAS</v>
      </c>
      <c r="B53" s="41">
        <f t="shared" si="4"/>
        <v>1157</v>
      </c>
      <c r="C53" s="41">
        <f t="shared" si="5"/>
        <v>2344</v>
      </c>
      <c r="D53" s="41">
        <f t="shared" si="6"/>
        <v>17</v>
      </c>
      <c r="E53" s="42" t="str">
        <f t="shared" si="2"/>
        <v>BAHIA DE ALGECIRAS</v>
      </c>
      <c r="F53" s="42">
        <f t="shared" si="7"/>
        <v>1278</v>
      </c>
      <c r="G53" s="42">
        <f t="shared" si="8"/>
        <v>1028</v>
      </c>
    </row>
    <row r="54" spans="1:7" x14ac:dyDescent="0.25">
      <c r="A54" s="42" t="str">
        <f t="shared" si="3"/>
        <v>MALAGA</v>
      </c>
      <c r="B54" s="41">
        <f t="shared" si="4"/>
        <v>545</v>
      </c>
      <c r="C54" s="41">
        <f t="shared" si="5"/>
        <v>779</v>
      </c>
      <c r="D54" s="41">
        <f t="shared" si="6"/>
        <v>20</v>
      </c>
      <c r="E54" s="42" t="str">
        <f t="shared" si="2"/>
        <v>LAS PALMAS</v>
      </c>
      <c r="F54" s="42">
        <f t="shared" si="7"/>
        <v>1157</v>
      </c>
      <c r="G54" s="42">
        <f t="shared" si="8"/>
        <v>2344</v>
      </c>
    </row>
    <row r="55" spans="1:7" x14ac:dyDescent="0.25">
      <c r="A55" s="42" t="str">
        <f t="shared" si="3"/>
        <v>MARIN Y RIA DE PONTEVEDRA</v>
      </c>
      <c r="B55" s="41">
        <f t="shared" si="4"/>
        <v>1934</v>
      </c>
      <c r="C55" s="41">
        <f t="shared" si="5"/>
        <v>2248</v>
      </c>
      <c r="D55" s="41">
        <f t="shared" si="6"/>
        <v>11</v>
      </c>
      <c r="E55" s="42" t="str">
        <f t="shared" si="2"/>
        <v>CARTAGENA</v>
      </c>
      <c r="F55" s="42">
        <f t="shared" ref="F55:F65" si="9">LOOKUP(E55,$A$38:$A$65,$B$38:$B$65)</f>
        <v>733</v>
      </c>
      <c r="G55" s="42">
        <f t="shared" si="8"/>
        <v>717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725</v>
      </c>
      <c r="G56" s="42">
        <f t="shared" si="8"/>
        <v>713</v>
      </c>
    </row>
    <row r="57" spans="1:7" x14ac:dyDescent="0.25">
      <c r="A57" s="42" t="str">
        <f t="shared" si="3"/>
        <v>MOTRIL</v>
      </c>
      <c r="B57" s="41">
        <f t="shared" si="4"/>
        <v>1285</v>
      </c>
      <c r="C57" s="41">
        <f t="shared" si="5"/>
        <v>1639</v>
      </c>
      <c r="D57" s="41">
        <f t="shared" si="6"/>
        <v>15</v>
      </c>
      <c r="E57" s="42" t="str">
        <f t="shared" si="2"/>
        <v>MALAGA</v>
      </c>
      <c r="F57" s="42">
        <f t="shared" si="9"/>
        <v>545</v>
      </c>
      <c r="G57" s="42">
        <f t="shared" si="8"/>
        <v>779</v>
      </c>
    </row>
    <row r="58" spans="1:7" x14ac:dyDescent="0.25">
      <c r="A58" s="42" t="str">
        <f t="shared" si="3"/>
        <v>PASAIA</v>
      </c>
      <c r="B58" s="41">
        <f t="shared" si="4"/>
        <v>7058</v>
      </c>
      <c r="C58" s="41">
        <f t="shared" si="5"/>
        <v>6342</v>
      </c>
      <c r="D58" s="41">
        <f t="shared" si="6"/>
        <v>5</v>
      </c>
      <c r="E58" s="42" t="str">
        <f t="shared" si="2"/>
        <v>ALICANTE</v>
      </c>
      <c r="F58" s="42">
        <f t="shared" si="9"/>
        <v>431</v>
      </c>
      <c r="G58" s="42">
        <f t="shared" si="8"/>
        <v>748</v>
      </c>
    </row>
    <row r="59" spans="1:7" x14ac:dyDescent="0.25">
      <c r="A59" s="42" t="str">
        <f t="shared" si="3"/>
        <v>SANTA CRUZ DE TENERIFE</v>
      </c>
      <c r="B59" s="41">
        <f t="shared" si="4"/>
        <v>3062</v>
      </c>
      <c r="C59" s="41">
        <f t="shared" si="5"/>
        <v>2816</v>
      </c>
      <c r="D59" s="41">
        <f t="shared" si="6"/>
        <v>9</v>
      </c>
      <c r="E59" s="42" t="str">
        <f t="shared" si="2"/>
        <v>FERROL-SAN CIBRAO</v>
      </c>
      <c r="F59" s="42">
        <f t="shared" si="9"/>
        <v>83</v>
      </c>
      <c r="G59" s="42">
        <f t="shared" si="8"/>
        <v>64</v>
      </c>
    </row>
    <row r="60" spans="1:7" x14ac:dyDescent="0.25">
      <c r="A60" s="42" t="str">
        <f t="shared" si="3"/>
        <v>SANTANDER</v>
      </c>
      <c r="B60" s="41">
        <f t="shared" si="4"/>
        <v>5394</v>
      </c>
      <c r="C60" s="41">
        <f t="shared" si="5"/>
        <v>6099</v>
      </c>
      <c r="D60" s="41">
        <f t="shared" si="6"/>
        <v>6</v>
      </c>
      <c r="E60" s="42" t="str">
        <f t="shared" si="2"/>
        <v>CEUTA</v>
      </c>
      <c r="F60" s="42">
        <f t="shared" si="9"/>
        <v>38</v>
      </c>
      <c r="G60" s="42">
        <f t="shared" si="8"/>
        <v>73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4690</v>
      </c>
      <c r="C62" s="41">
        <f t="shared" si="5"/>
        <v>2353</v>
      </c>
      <c r="D62" s="41">
        <f t="shared" si="6"/>
        <v>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725</v>
      </c>
      <c r="C63" s="41">
        <f t="shared" si="5"/>
        <v>713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45376</v>
      </c>
      <c r="C64" s="41">
        <f t="shared" si="5"/>
        <v>45079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2507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35" sqref="F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5">
        <v>6054</v>
      </c>
      <c r="C7" s="25">
        <v>5910</v>
      </c>
      <c r="D7" s="25">
        <v>47282</v>
      </c>
      <c r="E7" s="25">
        <v>34793</v>
      </c>
      <c r="F7" s="10">
        <f>((E7*100)/D7)-100</f>
        <v>-26.413857281840876</v>
      </c>
      <c r="G7" s="1"/>
      <c r="H7" s="1"/>
      <c r="I7" s="1"/>
    </row>
    <row r="8" spans="1:12" x14ac:dyDescent="0.25">
      <c r="A8" s="11" t="s">
        <v>42</v>
      </c>
      <c r="B8" s="26">
        <v>3956</v>
      </c>
      <c r="C8" s="26">
        <v>8372</v>
      </c>
      <c r="D8" s="26">
        <v>35243</v>
      </c>
      <c r="E8" s="26">
        <v>23373</v>
      </c>
      <c r="F8" s="13">
        <f t="shared" ref="F8:F35" si="0">((E8*100)/D8)-100</f>
        <v>-33.680447181000488</v>
      </c>
      <c r="G8" s="1"/>
      <c r="H8" s="1"/>
      <c r="I8" s="1"/>
    </row>
    <row r="9" spans="1:12" x14ac:dyDescent="0.25">
      <c r="A9" s="8" t="s">
        <v>43</v>
      </c>
      <c r="B9" s="25">
        <v>23234</v>
      </c>
      <c r="C9" s="25">
        <v>23375</v>
      </c>
      <c r="D9" s="25">
        <v>77586</v>
      </c>
      <c r="E9" s="25">
        <v>89015</v>
      </c>
      <c r="F9" s="10">
        <f t="shared" si="0"/>
        <v>14.73075039311216</v>
      </c>
      <c r="G9" s="1"/>
      <c r="H9" s="1"/>
      <c r="I9" s="1"/>
    </row>
    <row r="10" spans="1:12" x14ac:dyDescent="0.25">
      <c r="A10" s="11" t="s">
        <v>44</v>
      </c>
      <c r="B10" s="26">
        <v>5245</v>
      </c>
      <c r="C10" s="26">
        <v>5743</v>
      </c>
      <c r="D10" s="26">
        <v>28411</v>
      </c>
      <c r="E10" s="26">
        <v>28412</v>
      </c>
      <c r="F10" s="13">
        <f t="shared" si="0"/>
        <v>3.5197634718997506E-3</v>
      </c>
      <c r="G10" s="1"/>
      <c r="H10" s="1"/>
      <c r="I10" s="1"/>
    </row>
    <row r="11" spans="1:12" x14ac:dyDescent="0.25">
      <c r="A11" s="8" t="s">
        <v>45</v>
      </c>
      <c r="B11" s="25">
        <v>231645</v>
      </c>
      <c r="C11" s="25">
        <v>311554</v>
      </c>
      <c r="D11" s="25">
        <v>1853926</v>
      </c>
      <c r="E11" s="25">
        <v>1735141</v>
      </c>
      <c r="F11" s="10">
        <f t="shared" si="0"/>
        <v>-6.4072136644073225</v>
      </c>
      <c r="G11" s="1"/>
      <c r="H11" s="1"/>
      <c r="I11" s="1"/>
    </row>
    <row r="12" spans="1:12" x14ac:dyDescent="0.25">
      <c r="A12" s="11" t="s">
        <v>46</v>
      </c>
      <c r="B12" s="26">
        <v>6902</v>
      </c>
      <c r="C12" s="26">
        <v>7944</v>
      </c>
      <c r="D12" s="26">
        <v>46531</v>
      </c>
      <c r="E12" s="26">
        <v>45522</v>
      </c>
      <c r="F12" s="13">
        <f t="shared" si="0"/>
        <v>-2.1684468418903577</v>
      </c>
      <c r="G12" s="1"/>
      <c r="H12" s="1"/>
      <c r="I12" s="1"/>
    </row>
    <row r="13" spans="1:12" x14ac:dyDescent="0.25">
      <c r="A13" s="8" t="s">
        <v>47</v>
      </c>
      <c r="B13" s="25">
        <v>27876</v>
      </c>
      <c r="C13" s="25">
        <v>31595</v>
      </c>
      <c r="D13" s="25">
        <v>121097</v>
      </c>
      <c r="E13" s="25">
        <v>118230</v>
      </c>
      <c r="F13" s="10">
        <f t="shared" si="0"/>
        <v>-2.367523555496831</v>
      </c>
      <c r="G13" s="1"/>
      <c r="H13" s="1"/>
      <c r="I13" s="1"/>
    </row>
    <row r="14" spans="1:12" x14ac:dyDescent="0.25">
      <c r="A14" s="11" t="s">
        <v>48</v>
      </c>
      <c r="B14" s="26">
        <v>143932</v>
      </c>
      <c r="C14" s="26">
        <v>0</v>
      </c>
      <c r="D14" s="26">
        <v>752638</v>
      </c>
      <c r="E14" s="26">
        <v>605570</v>
      </c>
      <c r="F14" s="13">
        <f t="shared" si="0"/>
        <v>-19.54033678873509</v>
      </c>
      <c r="G14" s="1"/>
      <c r="H14" s="1"/>
      <c r="I14" s="1"/>
    </row>
    <row r="15" spans="1:12" x14ac:dyDescent="0.25">
      <c r="A15" s="8" t="s">
        <v>49</v>
      </c>
      <c r="B15" s="25">
        <v>13730</v>
      </c>
      <c r="C15" s="25">
        <v>13210</v>
      </c>
      <c r="D15" s="25">
        <v>84880</v>
      </c>
      <c r="E15" s="25">
        <v>91386</v>
      </c>
      <c r="F15" s="10">
        <f t="shared" si="0"/>
        <v>7.6649387370405293</v>
      </c>
      <c r="G15" s="1"/>
      <c r="H15" s="1"/>
      <c r="I15" s="1"/>
    </row>
    <row r="16" spans="1:12" x14ac:dyDescent="0.25">
      <c r="A16" s="11" t="s">
        <v>50</v>
      </c>
      <c r="B16" s="26">
        <v>6840</v>
      </c>
      <c r="C16" s="26">
        <v>7203</v>
      </c>
      <c r="D16" s="26">
        <v>53479</v>
      </c>
      <c r="E16" s="26">
        <v>54312</v>
      </c>
      <c r="F16" s="13">
        <f t="shared" si="0"/>
        <v>1.557620748331118</v>
      </c>
      <c r="G16" s="1"/>
      <c r="H16" s="1"/>
      <c r="I16" s="1"/>
    </row>
    <row r="17" spans="1:9" x14ac:dyDescent="0.25">
      <c r="A17" s="8" t="s">
        <v>51</v>
      </c>
      <c r="B17" s="25">
        <v>4651</v>
      </c>
      <c r="C17" s="25">
        <v>5422</v>
      </c>
      <c r="D17" s="25">
        <v>32461</v>
      </c>
      <c r="E17" s="25">
        <v>35237</v>
      </c>
      <c r="F17" s="10">
        <f t="shared" si="0"/>
        <v>8.5518006222851994</v>
      </c>
      <c r="G17" s="1"/>
      <c r="H17" s="1"/>
      <c r="I17" s="1"/>
    </row>
    <row r="18" spans="1:9" x14ac:dyDescent="0.25">
      <c r="A18" s="11" t="s">
        <v>52</v>
      </c>
      <c r="B18" s="26">
        <v>52161</v>
      </c>
      <c r="C18" s="26">
        <v>52386</v>
      </c>
      <c r="D18" s="26">
        <v>329275</v>
      </c>
      <c r="E18" s="26">
        <v>344796</v>
      </c>
      <c r="F18" s="13">
        <f t="shared" si="0"/>
        <v>4.7136891655910773</v>
      </c>
      <c r="G18" s="1"/>
      <c r="H18" s="1"/>
      <c r="I18" s="1"/>
    </row>
    <row r="19" spans="1:9" x14ac:dyDescent="0.25">
      <c r="A19" s="8" t="s">
        <v>53</v>
      </c>
      <c r="B19" s="25">
        <v>1462</v>
      </c>
      <c r="C19" s="25">
        <v>2252</v>
      </c>
      <c r="D19" s="25">
        <v>13587</v>
      </c>
      <c r="E19" s="25">
        <v>17699</v>
      </c>
      <c r="F19" s="10">
        <f t="shared" si="0"/>
        <v>30.264223154485904</v>
      </c>
      <c r="G19" s="1"/>
      <c r="H19" s="1"/>
      <c r="I19" s="1"/>
    </row>
    <row r="20" spans="1:9" x14ac:dyDescent="0.25">
      <c r="A20" s="11" t="s">
        <v>54</v>
      </c>
      <c r="B20" s="26">
        <v>22260</v>
      </c>
      <c r="C20" s="26">
        <v>9880</v>
      </c>
      <c r="D20" s="26">
        <v>142213</v>
      </c>
      <c r="E20" s="26">
        <v>62506</v>
      </c>
      <c r="F20" s="13">
        <f t="shared" si="0"/>
        <v>-56.047618712775908</v>
      </c>
      <c r="G20" s="1"/>
      <c r="H20" s="1"/>
      <c r="I20" s="1"/>
    </row>
    <row r="21" spans="1:9" x14ac:dyDescent="0.25">
      <c r="A21" s="8" t="s">
        <v>55</v>
      </c>
      <c r="B21" s="25">
        <v>8202</v>
      </c>
      <c r="C21" s="25">
        <v>2726</v>
      </c>
      <c r="D21" s="25">
        <v>55311</v>
      </c>
      <c r="E21" s="25">
        <v>23285</v>
      </c>
      <c r="F21" s="10">
        <f t="shared" si="0"/>
        <v>-57.901683209488169</v>
      </c>
      <c r="G21" s="1"/>
      <c r="H21" s="1"/>
      <c r="I21" s="1"/>
    </row>
    <row r="22" spans="1:9" x14ac:dyDescent="0.25">
      <c r="A22" s="11" t="s">
        <v>56</v>
      </c>
      <c r="B22" s="26">
        <v>184803</v>
      </c>
      <c r="C22" s="26">
        <v>140601</v>
      </c>
      <c r="D22" s="26">
        <v>1360831</v>
      </c>
      <c r="E22" s="26">
        <v>1242107</v>
      </c>
      <c r="F22" s="13">
        <f t="shared" si="0"/>
        <v>-8.7243750326087479</v>
      </c>
      <c r="G22" s="1"/>
      <c r="H22" s="1"/>
      <c r="I22" s="1"/>
    </row>
    <row r="23" spans="1:9" x14ac:dyDescent="0.25">
      <c r="A23" s="8" t="s">
        <v>57</v>
      </c>
      <c r="B23" s="25">
        <v>6051</v>
      </c>
      <c r="C23" s="25">
        <v>6284</v>
      </c>
      <c r="D23" s="25">
        <v>43078</v>
      </c>
      <c r="E23" s="25">
        <v>42186</v>
      </c>
      <c r="F23" s="10">
        <f t="shared" si="0"/>
        <v>-2.0706625191513126</v>
      </c>
      <c r="G23" s="1"/>
      <c r="H23" s="1"/>
      <c r="I23" s="1"/>
    </row>
    <row r="24" spans="1:9" x14ac:dyDescent="0.25">
      <c r="A24" s="11" t="s">
        <v>58</v>
      </c>
      <c r="B24" s="26">
        <v>4522</v>
      </c>
      <c r="C24" s="26">
        <v>1654</v>
      </c>
      <c r="D24" s="26">
        <v>32807</v>
      </c>
      <c r="E24" s="26">
        <v>22193</v>
      </c>
      <c r="F24" s="13">
        <f t="shared" si="0"/>
        <v>-32.352851525589045</v>
      </c>
      <c r="G24" s="1"/>
      <c r="H24" s="1"/>
      <c r="I24" s="1"/>
    </row>
    <row r="25" spans="1:9" x14ac:dyDescent="0.25">
      <c r="A25" s="8" t="s">
        <v>59</v>
      </c>
      <c r="B25" s="25">
        <v>1538</v>
      </c>
      <c r="C25" s="25">
        <v>103</v>
      </c>
      <c r="D25" s="25">
        <v>14009</v>
      </c>
      <c r="E25" s="25">
        <v>196</v>
      </c>
      <c r="F25" s="10">
        <f t="shared" si="0"/>
        <v>-98.600899421800278</v>
      </c>
      <c r="G25" s="1"/>
      <c r="H25" s="1"/>
      <c r="I25" s="1"/>
    </row>
    <row r="26" spans="1:9" x14ac:dyDescent="0.25">
      <c r="A26" s="11" t="s">
        <v>60</v>
      </c>
      <c r="B26" s="26">
        <v>1718</v>
      </c>
      <c r="C26" s="26">
        <v>1510</v>
      </c>
      <c r="D26" s="26">
        <v>9703</v>
      </c>
      <c r="E26" s="26">
        <v>9738</v>
      </c>
      <c r="F26" s="13">
        <f t="shared" si="0"/>
        <v>0.36071318149025444</v>
      </c>
      <c r="G26" s="1"/>
      <c r="H26" s="1"/>
      <c r="I26" s="1"/>
    </row>
    <row r="27" spans="1:9" x14ac:dyDescent="0.25">
      <c r="A27" s="8" t="s">
        <v>61</v>
      </c>
      <c r="B27" s="25">
        <v>3178</v>
      </c>
      <c r="C27" s="25">
        <v>3869</v>
      </c>
      <c r="D27" s="25">
        <v>26287</v>
      </c>
      <c r="E27" s="25">
        <v>25034</v>
      </c>
      <c r="F27" s="10">
        <f t="shared" si="0"/>
        <v>-4.7666146764560438</v>
      </c>
      <c r="G27" s="1"/>
      <c r="H27" s="1"/>
      <c r="I27" s="1"/>
    </row>
    <row r="28" spans="1:9" x14ac:dyDescent="0.25">
      <c r="A28" s="11" t="s">
        <v>62</v>
      </c>
      <c r="B28" s="26">
        <v>85073</v>
      </c>
      <c r="C28" s="26">
        <v>87724</v>
      </c>
      <c r="D28" s="26">
        <v>571735</v>
      </c>
      <c r="E28" s="26">
        <v>603312</v>
      </c>
      <c r="F28" s="13">
        <f t="shared" si="0"/>
        <v>5.5230132841263924</v>
      </c>
      <c r="G28" s="1"/>
      <c r="H28" s="1"/>
      <c r="I28" s="1"/>
    </row>
    <row r="29" spans="1:9" x14ac:dyDescent="0.25">
      <c r="A29" s="8" t="s">
        <v>63</v>
      </c>
      <c r="B29" s="25">
        <v>5560</v>
      </c>
      <c r="C29" s="25">
        <v>2629</v>
      </c>
      <c r="D29" s="25">
        <v>41192</v>
      </c>
      <c r="E29" s="25">
        <v>30265</v>
      </c>
      <c r="F29" s="10">
        <f t="shared" si="0"/>
        <v>-26.526995533113222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15309</v>
      </c>
      <c r="C31" s="25">
        <v>13319</v>
      </c>
      <c r="D31" s="25">
        <v>113257</v>
      </c>
      <c r="E31" s="25">
        <v>92245</v>
      </c>
      <c r="F31" s="10">
        <f t="shared" si="0"/>
        <v>-18.552495651482914</v>
      </c>
      <c r="G31" s="1"/>
      <c r="H31" s="1"/>
      <c r="I31" s="1"/>
    </row>
    <row r="32" spans="1:9" x14ac:dyDescent="0.25">
      <c r="A32" s="11" t="s">
        <v>66</v>
      </c>
      <c r="B32" s="26">
        <v>31219</v>
      </c>
      <c r="C32" s="26">
        <v>33253</v>
      </c>
      <c r="D32" s="26">
        <v>194277</v>
      </c>
      <c r="E32" s="26">
        <v>176487</v>
      </c>
      <c r="F32" s="13">
        <f t="shared" si="0"/>
        <v>-9.1570283667135044</v>
      </c>
      <c r="G32" s="1"/>
      <c r="H32" s="1"/>
      <c r="I32" s="1"/>
    </row>
    <row r="33" spans="1:9" x14ac:dyDescent="0.25">
      <c r="A33" s="8" t="s">
        <v>67</v>
      </c>
      <c r="B33" s="25">
        <v>35731</v>
      </c>
      <c r="C33" s="25">
        <v>27214</v>
      </c>
      <c r="D33" s="25">
        <v>229783</v>
      </c>
      <c r="E33" s="25">
        <v>205633</v>
      </c>
      <c r="F33" s="10">
        <f t="shared" si="0"/>
        <v>-10.509915877153659</v>
      </c>
      <c r="G33" s="1"/>
      <c r="H33" s="1"/>
      <c r="I33" s="1"/>
    </row>
    <row r="34" spans="1:9" x14ac:dyDescent="0.25">
      <c r="A34" s="11" t="s">
        <v>68</v>
      </c>
      <c r="B34" s="26">
        <v>234</v>
      </c>
      <c r="C34" s="26">
        <v>509</v>
      </c>
      <c r="D34" s="26">
        <v>4714</v>
      </c>
      <c r="E34" s="26">
        <v>2085</v>
      </c>
      <c r="F34" s="13">
        <f t="shared" si="0"/>
        <v>-55.770046669495123</v>
      </c>
      <c r="G34" s="1"/>
      <c r="H34" s="1"/>
      <c r="I34" s="1"/>
    </row>
    <row r="35" spans="1:9" x14ac:dyDescent="0.25">
      <c r="A35" s="14" t="s">
        <v>69</v>
      </c>
      <c r="B35" s="15">
        <f>SUM(B7:B34)</f>
        <v>933086</v>
      </c>
      <c r="C35" s="15">
        <f t="shared" ref="C35:E35" si="1">SUM(C7:C34)</f>
        <v>806241</v>
      </c>
      <c r="D35" s="15">
        <f t="shared" si="1"/>
        <v>6315593</v>
      </c>
      <c r="E35" s="15">
        <f t="shared" si="1"/>
        <v>5760758</v>
      </c>
      <c r="F35" s="16">
        <f t="shared" si="0"/>
        <v>-8.7851607917102967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34793</v>
      </c>
      <c r="C38" s="41">
        <f>D7</f>
        <v>47282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1735141</v>
      </c>
      <c r="G38" s="42">
        <f>LOOKUP(E38,$A$38:$A$65,$C$38:$C$65)</f>
        <v>1853926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23373</v>
      </c>
      <c r="C39" s="41">
        <f t="shared" ref="C39:C65" si="5">D8</f>
        <v>35243</v>
      </c>
      <c r="D39" s="41">
        <f t="shared" ref="D39:D65" si="6">_xlfn.RANK.EQ(B39,$B$38:$B$65)+COUNTIF($B$38:$B$65,B39)-1</f>
        <v>21</v>
      </c>
      <c r="E39" s="42" t="str">
        <f t="shared" si="2"/>
        <v>LAS PALMAS</v>
      </c>
      <c r="F39" s="42">
        <f t="shared" ref="F39:F54" si="7">LOOKUP(E39,$A$38:$A$65,$B$38:$B$65)</f>
        <v>1242107</v>
      </c>
      <c r="G39" s="42">
        <f t="shared" ref="G39:G65" si="8">LOOKUP(E39,$A$38:$A$65,$C$38:$C$65)</f>
        <v>1360831</v>
      </c>
    </row>
    <row r="40" spans="1:9" x14ac:dyDescent="0.25">
      <c r="A40" s="42" t="str">
        <f t="shared" si="3"/>
        <v>ALMERIA</v>
      </c>
      <c r="B40" s="41">
        <f t="shared" si="4"/>
        <v>89015</v>
      </c>
      <c r="C40" s="41">
        <f t="shared" si="5"/>
        <v>77586</v>
      </c>
      <c r="D40" s="41">
        <f t="shared" si="6"/>
        <v>11</v>
      </c>
      <c r="E40" s="42" t="str">
        <f t="shared" si="2"/>
        <v>BARCELONA</v>
      </c>
      <c r="F40" s="42">
        <f t="shared" si="7"/>
        <v>605570</v>
      </c>
      <c r="G40" s="42">
        <f t="shared" si="8"/>
        <v>752638</v>
      </c>
    </row>
    <row r="41" spans="1:9" x14ac:dyDescent="0.25">
      <c r="A41" s="42" t="str">
        <f t="shared" si="3"/>
        <v>AVILES</v>
      </c>
      <c r="B41" s="41">
        <f t="shared" si="4"/>
        <v>28412</v>
      </c>
      <c r="C41" s="41">
        <f t="shared" si="5"/>
        <v>28411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603312</v>
      </c>
      <c r="G41" s="42">
        <f t="shared" si="8"/>
        <v>571735</v>
      </c>
    </row>
    <row r="42" spans="1:9" x14ac:dyDescent="0.25">
      <c r="A42" s="42" t="str">
        <f t="shared" si="3"/>
        <v>BAHIA DE ALGECIRAS</v>
      </c>
      <c r="B42" s="41">
        <f t="shared" si="4"/>
        <v>1735141</v>
      </c>
      <c r="C42" s="41">
        <f t="shared" si="5"/>
        <v>1853926</v>
      </c>
      <c r="D42" s="41">
        <f t="shared" si="6"/>
        <v>1</v>
      </c>
      <c r="E42" s="42" t="str">
        <f t="shared" si="2"/>
        <v>CEUTA</v>
      </c>
      <c r="F42" s="42">
        <f t="shared" si="7"/>
        <v>344796</v>
      </c>
      <c r="G42" s="42">
        <f t="shared" si="8"/>
        <v>329275</v>
      </c>
    </row>
    <row r="43" spans="1:9" x14ac:dyDescent="0.25">
      <c r="A43" s="42" t="str">
        <f t="shared" si="3"/>
        <v>BAHIA DE CADIZ</v>
      </c>
      <c r="B43" s="41">
        <f t="shared" si="4"/>
        <v>45522</v>
      </c>
      <c r="C43" s="41">
        <f t="shared" si="5"/>
        <v>46531</v>
      </c>
      <c r="D43" s="41">
        <f t="shared" si="6"/>
        <v>14</v>
      </c>
      <c r="E43" s="42" t="str">
        <f t="shared" si="2"/>
        <v>VIGO</v>
      </c>
      <c r="F43" s="42">
        <f t="shared" si="7"/>
        <v>205633</v>
      </c>
      <c r="G43" s="42">
        <f t="shared" si="8"/>
        <v>229783</v>
      </c>
    </row>
    <row r="44" spans="1:9" x14ac:dyDescent="0.25">
      <c r="A44" s="42" t="str">
        <f t="shared" si="3"/>
        <v>BALEARES</v>
      </c>
      <c r="B44" s="41">
        <f t="shared" si="4"/>
        <v>118230</v>
      </c>
      <c r="C44" s="41">
        <f t="shared" si="5"/>
        <v>121097</v>
      </c>
      <c r="D44" s="41">
        <f t="shared" si="6"/>
        <v>8</v>
      </c>
      <c r="E44" s="42" t="str">
        <f t="shared" si="2"/>
        <v>VALENCIA</v>
      </c>
      <c r="F44" s="42">
        <f t="shared" si="7"/>
        <v>176487</v>
      </c>
      <c r="G44" s="42">
        <f t="shared" si="8"/>
        <v>194277</v>
      </c>
    </row>
    <row r="45" spans="1:9" x14ac:dyDescent="0.25">
      <c r="A45" s="42" t="str">
        <f t="shared" si="3"/>
        <v>BARCELONA</v>
      </c>
      <c r="B45" s="41">
        <f t="shared" si="4"/>
        <v>605570</v>
      </c>
      <c r="C45" s="41">
        <f t="shared" si="5"/>
        <v>752638</v>
      </c>
      <c r="D45" s="41">
        <f t="shared" si="6"/>
        <v>3</v>
      </c>
      <c r="E45" s="42" t="str">
        <f t="shared" si="2"/>
        <v>BALEARES</v>
      </c>
      <c r="F45" s="42">
        <f t="shared" si="7"/>
        <v>118230</v>
      </c>
      <c r="G45" s="42">
        <f t="shared" si="8"/>
        <v>121097</v>
      </c>
    </row>
    <row r="46" spans="1:9" x14ac:dyDescent="0.25">
      <c r="A46" s="42" t="str">
        <f t="shared" si="3"/>
        <v>BILBAO</v>
      </c>
      <c r="B46" s="41">
        <f t="shared" si="4"/>
        <v>91386</v>
      </c>
      <c r="C46" s="41">
        <f t="shared" si="5"/>
        <v>84880</v>
      </c>
      <c r="D46" s="41">
        <f t="shared" si="6"/>
        <v>10</v>
      </c>
      <c r="E46" s="42" t="str">
        <f t="shared" si="2"/>
        <v>TARRAGONA</v>
      </c>
      <c r="F46" s="42">
        <f t="shared" si="7"/>
        <v>92245</v>
      </c>
      <c r="G46" s="42">
        <f t="shared" si="8"/>
        <v>113257</v>
      </c>
    </row>
    <row r="47" spans="1:9" x14ac:dyDescent="0.25">
      <c r="A47" s="42" t="str">
        <f t="shared" si="3"/>
        <v>CARTAGENA</v>
      </c>
      <c r="B47" s="41">
        <f t="shared" si="4"/>
        <v>54312</v>
      </c>
      <c r="C47" s="41">
        <f t="shared" si="5"/>
        <v>53479</v>
      </c>
      <c r="D47" s="41">
        <f t="shared" si="6"/>
        <v>13</v>
      </c>
      <c r="E47" s="42" t="str">
        <f t="shared" si="2"/>
        <v>BILBAO</v>
      </c>
      <c r="F47" s="42">
        <f t="shared" si="7"/>
        <v>91386</v>
      </c>
      <c r="G47" s="42">
        <f t="shared" si="8"/>
        <v>84880</v>
      </c>
    </row>
    <row r="48" spans="1:9" x14ac:dyDescent="0.25">
      <c r="A48" s="42" t="str">
        <f t="shared" si="3"/>
        <v>CASTELLON</v>
      </c>
      <c r="B48" s="41">
        <f t="shared" si="4"/>
        <v>35237</v>
      </c>
      <c r="C48" s="41">
        <f t="shared" si="5"/>
        <v>32461</v>
      </c>
      <c r="D48" s="41">
        <f t="shared" si="6"/>
        <v>16</v>
      </c>
      <c r="E48" s="42" t="str">
        <f t="shared" si="2"/>
        <v>ALMERIA</v>
      </c>
      <c r="F48" s="42">
        <f t="shared" si="7"/>
        <v>89015</v>
      </c>
      <c r="G48" s="42">
        <f t="shared" si="8"/>
        <v>77586</v>
      </c>
    </row>
    <row r="49" spans="1:7" x14ac:dyDescent="0.25">
      <c r="A49" s="42" t="str">
        <f t="shared" si="3"/>
        <v>CEUTA</v>
      </c>
      <c r="B49" s="41">
        <f t="shared" si="4"/>
        <v>344796</v>
      </c>
      <c r="C49" s="41">
        <f t="shared" si="5"/>
        <v>329275</v>
      </c>
      <c r="D49" s="41">
        <f t="shared" si="6"/>
        <v>5</v>
      </c>
      <c r="E49" s="42" t="str">
        <f t="shared" si="2"/>
        <v>GIJON</v>
      </c>
      <c r="F49" s="42">
        <f t="shared" si="7"/>
        <v>62506</v>
      </c>
      <c r="G49" s="42">
        <f t="shared" si="8"/>
        <v>142213</v>
      </c>
    </row>
    <row r="50" spans="1:7" x14ac:dyDescent="0.25">
      <c r="A50" s="42" t="str">
        <f t="shared" si="3"/>
        <v>FERROL-SAN CIBRAO</v>
      </c>
      <c r="B50" s="41">
        <f t="shared" si="4"/>
        <v>17699</v>
      </c>
      <c r="C50" s="41">
        <f t="shared" si="5"/>
        <v>13587</v>
      </c>
      <c r="D50" s="41">
        <f t="shared" si="6"/>
        <v>24</v>
      </c>
      <c r="E50" s="42" t="str">
        <f t="shared" si="2"/>
        <v>CARTAGENA</v>
      </c>
      <c r="F50" s="42">
        <f t="shared" si="7"/>
        <v>54312</v>
      </c>
      <c r="G50" s="42">
        <f t="shared" si="8"/>
        <v>53479</v>
      </c>
    </row>
    <row r="51" spans="1:7" x14ac:dyDescent="0.25">
      <c r="A51" s="42" t="str">
        <f t="shared" si="3"/>
        <v>GIJON</v>
      </c>
      <c r="B51" s="41">
        <f t="shared" si="4"/>
        <v>62506</v>
      </c>
      <c r="C51" s="41">
        <f t="shared" si="5"/>
        <v>142213</v>
      </c>
      <c r="D51" s="41">
        <f t="shared" si="6"/>
        <v>12</v>
      </c>
      <c r="E51" s="42" t="str">
        <f t="shared" si="2"/>
        <v>BAHIA DE CADIZ</v>
      </c>
      <c r="F51" s="42">
        <f t="shared" si="7"/>
        <v>45522</v>
      </c>
      <c r="G51" s="42">
        <f t="shared" si="8"/>
        <v>46531</v>
      </c>
    </row>
    <row r="52" spans="1:7" x14ac:dyDescent="0.25">
      <c r="A52" s="42" t="str">
        <f t="shared" si="3"/>
        <v>HUELVA</v>
      </c>
      <c r="B52" s="41">
        <f t="shared" si="4"/>
        <v>23285</v>
      </c>
      <c r="C52" s="41">
        <f t="shared" si="5"/>
        <v>55311</v>
      </c>
      <c r="D52" s="41">
        <f t="shared" si="6"/>
        <v>22</v>
      </c>
      <c r="E52" s="42" t="str">
        <f t="shared" si="2"/>
        <v>MALAGA</v>
      </c>
      <c r="F52" s="42">
        <f t="shared" si="7"/>
        <v>42186</v>
      </c>
      <c r="G52" s="42">
        <f t="shared" si="8"/>
        <v>43078</v>
      </c>
    </row>
    <row r="53" spans="1:7" x14ac:dyDescent="0.25">
      <c r="A53" s="42" t="str">
        <f t="shared" si="3"/>
        <v>LAS PALMAS</v>
      </c>
      <c r="B53" s="41">
        <f t="shared" si="4"/>
        <v>1242107</v>
      </c>
      <c r="C53" s="41">
        <f t="shared" si="5"/>
        <v>1360831</v>
      </c>
      <c r="D53" s="41">
        <f t="shared" si="6"/>
        <v>2</v>
      </c>
      <c r="E53" s="42" t="str">
        <f t="shared" si="2"/>
        <v>CASTELLON</v>
      </c>
      <c r="F53" s="42">
        <f t="shared" si="7"/>
        <v>35237</v>
      </c>
      <c r="G53" s="42">
        <f t="shared" si="8"/>
        <v>32461</v>
      </c>
    </row>
    <row r="54" spans="1:7" x14ac:dyDescent="0.25">
      <c r="A54" s="42" t="str">
        <f t="shared" si="3"/>
        <v>MALAGA</v>
      </c>
      <c r="B54" s="41">
        <f t="shared" si="4"/>
        <v>42186</v>
      </c>
      <c r="C54" s="41">
        <f t="shared" si="5"/>
        <v>43078</v>
      </c>
      <c r="D54" s="41">
        <f t="shared" si="6"/>
        <v>15</v>
      </c>
      <c r="E54" s="42" t="str">
        <f t="shared" si="2"/>
        <v>A CORUÑA</v>
      </c>
      <c r="F54" s="42">
        <f t="shared" si="7"/>
        <v>34793</v>
      </c>
      <c r="G54" s="42">
        <f t="shared" si="8"/>
        <v>47282</v>
      </c>
    </row>
    <row r="55" spans="1:7" x14ac:dyDescent="0.25">
      <c r="A55" s="42" t="str">
        <f t="shared" si="3"/>
        <v>MARIN Y RIA DE PONTEVEDRA</v>
      </c>
      <c r="B55" s="41">
        <f t="shared" si="4"/>
        <v>22193</v>
      </c>
      <c r="C55" s="41">
        <f t="shared" si="5"/>
        <v>32807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30265</v>
      </c>
      <c r="G55" s="42">
        <f t="shared" si="8"/>
        <v>41192</v>
      </c>
    </row>
    <row r="56" spans="1:7" x14ac:dyDescent="0.25">
      <c r="A56" s="42" t="str">
        <f t="shared" si="3"/>
        <v>MELILLA</v>
      </c>
      <c r="B56" s="41">
        <f t="shared" si="4"/>
        <v>196</v>
      </c>
      <c r="C56" s="41">
        <f t="shared" si="5"/>
        <v>14009</v>
      </c>
      <c r="D56" s="41">
        <f t="shared" si="6"/>
        <v>27</v>
      </c>
      <c r="E56" s="42" t="str">
        <f t="shared" si="2"/>
        <v>AVILES</v>
      </c>
      <c r="F56" s="42">
        <f t="shared" si="9"/>
        <v>28412</v>
      </c>
      <c r="G56" s="42">
        <f t="shared" si="8"/>
        <v>28411</v>
      </c>
    </row>
    <row r="57" spans="1:7" x14ac:dyDescent="0.25">
      <c r="A57" s="42" t="str">
        <f t="shared" si="3"/>
        <v>MOTRIL</v>
      </c>
      <c r="B57" s="41">
        <f t="shared" si="4"/>
        <v>9738</v>
      </c>
      <c r="C57" s="41">
        <f t="shared" si="5"/>
        <v>9703</v>
      </c>
      <c r="D57" s="41">
        <f t="shared" si="6"/>
        <v>25</v>
      </c>
      <c r="E57" s="42" t="str">
        <f t="shared" si="2"/>
        <v>PASAIA</v>
      </c>
      <c r="F57" s="42">
        <f t="shared" si="9"/>
        <v>25034</v>
      </c>
      <c r="G57" s="42">
        <f t="shared" si="8"/>
        <v>26287</v>
      </c>
    </row>
    <row r="58" spans="1:7" x14ac:dyDescent="0.25">
      <c r="A58" s="42" t="str">
        <f t="shared" si="3"/>
        <v>PASAIA</v>
      </c>
      <c r="B58" s="41">
        <f t="shared" si="4"/>
        <v>25034</v>
      </c>
      <c r="C58" s="41">
        <f t="shared" si="5"/>
        <v>26287</v>
      </c>
      <c r="D58" s="41">
        <f t="shared" si="6"/>
        <v>20</v>
      </c>
      <c r="E58" s="42" t="str">
        <f t="shared" si="2"/>
        <v>ALICANTE</v>
      </c>
      <c r="F58" s="42">
        <f t="shared" si="9"/>
        <v>23373</v>
      </c>
      <c r="G58" s="42">
        <f t="shared" si="8"/>
        <v>35243</v>
      </c>
    </row>
    <row r="59" spans="1:7" x14ac:dyDescent="0.25">
      <c r="A59" s="42" t="str">
        <f t="shared" si="3"/>
        <v>SANTA CRUZ DE TENERIFE</v>
      </c>
      <c r="B59" s="41">
        <f t="shared" si="4"/>
        <v>603312</v>
      </c>
      <c r="C59" s="41">
        <f t="shared" si="5"/>
        <v>571735</v>
      </c>
      <c r="D59" s="41">
        <f t="shared" si="6"/>
        <v>4</v>
      </c>
      <c r="E59" s="42" t="str">
        <f t="shared" si="2"/>
        <v>HUELVA</v>
      </c>
      <c r="F59" s="42">
        <f t="shared" si="9"/>
        <v>23285</v>
      </c>
      <c r="G59" s="42">
        <f t="shared" si="8"/>
        <v>55311</v>
      </c>
    </row>
    <row r="60" spans="1:7" x14ac:dyDescent="0.25">
      <c r="A60" s="42" t="str">
        <f t="shared" si="3"/>
        <v>SANTANDER</v>
      </c>
      <c r="B60" s="41">
        <f t="shared" si="4"/>
        <v>30265</v>
      </c>
      <c r="C60" s="41">
        <f t="shared" si="5"/>
        <v>41192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22193</v>
      </c>
      <c r="G60" s="42">
        <f t="shared" si="8"/>
        <v>32807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17699</v>
      </c>
      <c r="G61" s="42">
        <f t="shared" si="8"/>
        <v>13587</v>
      </c>
    </row>
    <row r="62" spans="1:7" x14ac:dyDescent="0.25">
      <c r="A62" s="42" t="str">
        <f t="shared" si="3"/>
        <v>TARRAGONA</v>
      </c>
      <c r="B62" s="41">
        <f t="shared" si="4"/>
        <v>92245</v>
      </c>
      <c r="C62" s="41">
        <f t="shared" si="5"/>
        <v>113257</v>
      </c>
      <c r="D62" s="41">
        <f t="shared" si="6"/>
        <v>9</v>
      </c>
      <c r="E62" s="42" t="str">
        <f t="shared" si="2"/>
        <v>MOTRIL</v>
      </c>
      <c r="F62" s="42">
        <f t="shared" si="9"/>
        <v>9738</v>
      </c>
      <c r="G62" s="42">
        <f t="shared" si="8"/>
        <v>9703</v>
      </c>
    </row>
    <row r="63" spans="1:7" x14ac:dyDescent="0.25">
      <c r="A63" s="42" t="str">
        <f t="shared" si="3"/>
        <v>VALENCIA</v>
      </c>
      <c r="B63" s="41">
        <f t="shared" si="4"/>
        <v>176487</v>
      </c>
      <c r="C63" s="41">
        <f t="shared" si="5"/>
        <v>194277</v>
      </c>
      <c r="D63" s="41">
        <f t="shared" si="6"/>
        <v>7</v>
      </c>
      <c r="E63" s="42" t="str">
        <f t="shared" si="2"/>
        <v>VILAGARCIA</v>
      </c>
      <c r="F63" s="42">
        <f t="shared" si="9"/>
        <v>2085</v>
      </c>
      <c r="G63" s="42">
        <f t="shared" si="8"/>
        <v>4714</v>
      </c>
    </row>
    <row r="64" spans="1:7" x14ac:dyDescent="0.25">
      <c r="A64" s="42" t="str">
        <f t="shared" si="3"/>
        <v>VIGO</v>
      </c>
      <c r="B64" s="41">
        <f t="shared" si="4"/>
        <v>205633</v>
      </c>
      <c r="C64" s="41">
        <f t="shared" si="5"/>
        <v>229783</v>
      </c>
      <c r="D64" s="41">
        <f t="shared" si="6"/>
        <v>6</v>
      </c>
      <c r="E64" s="42" t="str">
        <f t="shared" si="2"/>
        <v>MELILLA</v>
      </c>
      <c r="F64" s="42">
        <f t="shared" si="9"/>
        <v>196</v>
      </c>
      <c r="G64" s="42">
        <f t="shared" si="8"/>
        <v>14009</v>
      </c>
    </row>
    <row r="65" spans="1:7" x14ac:dyDescent="0.25">
      <c r="A65" s="42" t="str">
        <f t="shared" si="3"/>
        <v>VILAGARCIA</v>
      </c>
      <c r="B65" s="41">
        <f t="shared" si="4"/>
        <v>2085</v>
      </c>
      <c r="C65" s="41">
        <f t="shared" si="5"/>
        <v>4714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12885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1978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45</v>
      </c>
      <c r="B11" s="27">
        <v>3544396</v>
      </c>
      <c r="C11" s="27">
        <v>3372535</v>
      </c>
      <c r="D11" s="27">
        <v>22845627</v>
      </c>
      <c r="E11" s="27">
        <v>24206704</v>
      </c>
      <c r="F11" s="10">
        <f t="shared" si="0"/>
        <v>5.9577134827597433</v>
      </c>
      <c r="G11" s="1"/>
      <c r="H11" s="1"/>
      <c r="I11" s="1"/>
    </row>
    <row r="12" spans="1:12" x14ac:dyDescent="0.25">
      <c r="A12" s="11" t="s">
        <v>46</v>
      </c>
      <c r="B12" s="28">
        <v>235727</v>
      </c>
      <c r="C12" s="28">
        <v>277</v>
      </c>
      <c r="D12" s="28">
        <v>1348731</v>
      </c>
      <c r="E12" s="28">
        <v>122077</v>
      </c>
      <c r="F12" s="13">
        <f t="shared" si="0"/>
        <v>-90.948751085279426</v>
      </c>
      <c r="G12" s="1"/>
      <c r="H12" s="1"/>
      <c r="I12" s="1"/>
    </row>
    <row r="13" spans="1:12" x14ac:dyDescent="0.25">
      <c r="A13" s="8" t="s">
        <v>47</v>
      </c>
      <c r="B13" s="27">
        <v>2884</v>
      </c>
      <c r="C13" s="27">
        <v>50</v>
      </c>
      <c r="D13" s="27">
        <v>14944</v>
      </c>
      <c r="E13" s="27">
        <v>4968</v>
      </c>
      <c r="F13" s="10">
        <f t="shared" si="0"/>
        <v>-66.755888650963598</v>
      </c>
      <c r="G13" s="1"/>
      <c r="H13" s="1"/>
      <c r="I13" s="1"/>
    </row>
    <row r="14" spans="1:12" x14ac:dyDescent="0.25">
      <c r="A14" s="11" t="s">
        <v>48</v>
      </c>
      <c r="B14" s="28">
        <v>1069512</v>
      </c>
      <c r="C14" s="28">
        <v>1208934</v>
      </c>
      <c r="D14" s="28">
        <v>7016543</v>
      </c>
      <c r="E14" s="28">
        <v>7854646</v>
      </c>
      <c r="F14" s="13">
        <f t="shared" si="0"/>
        <v>11.944671328886599</v>
      </c>
      <c r="G14" s="1"/>
      <c r="H14" s="1"/>
      <c r="I14" s="1"/>
    </row>
    <row r="15" spans="1:12" x14ac:dyDescent="0.25">
      <c r="A15" s="8" t="s">
        <v>49</v>
      </c>
      <c r="B15" s="27">
        <v>128934</v>
      </c>
      <c r="C15" s="27">
        <v>17288</v>
      </c>
      <c r="D15" s="27">
        <v>536875</v>
      </c>
      <c r="E15" s="27">
        <v>419439</v>
      </c>
      <c r="F15" s="10">
        <f t="shared" si="0"/>
        <v>-21.873993015133877</v>
      </c>
      <c r="G15" s="1"/>
      <c r="H15" s="1"/>
      <c r="I15" s="1"/>
    </row>
    <row r="16" spans="1:12" x14ac:dyDescent="0.25">
      <c r="A16" s="11" t="s">
        <v>50</v>
      </c>
      <c r="B16" s="28">
        <v>632</v>
      </c>
      <c r="C16" s="28">
        <v>0</v>
      </c>
      <c r="D16" s="28">
        <v>1431</v>
      </c>
      <c r="E16" s="28">
        <v>129560</v>
      </c>
      <c r="F16" s="13">
        <f t="shared" si="0"/>
        <v>8953.808525506638</v>
      </c>
      <c r="G16" s="1"/>
      <c r="H16" s="1"/>
      <c r="I16" s="1"/>
    </row>
    <row r="17" spans="1:9" x14ac:dyDescent="0.25">
      <c r="A17" s="8" t="s">
        <v>51</v>
      </c>
      <c r="B17" s="27">
        <v>122</v>
      </c>
      <c r="C17" s="27">
        <v>0</v>
      </c>
      <c r="D17" s="27">
        <v>1199</v>
      </c>
      <c r="E17" s="27">
        <v>8068</v>
      </c>
      <c r="F17" s="10">
        <f t="shared" si="0"/>
        <v>572.89407839866556</v>
      </c>
      <c r="G17" s="1"/>
      <c r="H17" s="1"/>
      <c r="I17" s="1"/>
    </row>
    <row r="18" spans="1:9" x14ac:dyDescent="0.25">
      <c r="A18" s="11" t="s">
        <v>52</v>
      </c>
      <c r="B18" s="28">
        <v>62697</v>
      </c>
      <c r="C18" s="28">
        <v>103689</v>
      </c>
      <c r="D18" s="28">
        <v>518550</v>
      </c>
      <c r="E18" s="28">
        <v>608200</v>
      </c>
      <c r="F18" s="13">
        <f t="shared" si="0"/>
        <v>17.288593192556164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65943</v>
      </c>
      <c r="C20" s="28">
        <v>29163</v>
      </c>
      <c r="D20" s="28">
        <v>161345</v>
      </c>
      <c r="E20" s="28">
        <v>299112</v>
      </c>
      <c r="F20" s="13">
        <f t="shared" si="0"/>
        <v>85.386593944652759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994836</v>
      </c>
      <c r="C22" s="28">
        <v>1173062</v>
      </c>
      <c r="D22" s="28">
        <v>6052208</v>
      </c>
      <c r="E22" s="28">
        <v>6672134</v>
      </c>
      <c r="F22" s="13">
        <f t="shared" si="0"/>
        <v>10.24297248210901</v>
      </c>
      <c r="G22" s="1"/>
      <c r="H22" s="1"/>
      <c r="I22" s="1"/>
    </row>
    <row r="23" spans="1:9" x14ac:dyDescent="0.25">
      <c r="A23" s="8" t="s">
        <v>57</v>
      </c>
      <c r="B23" s="27">
        <v>278655</v>
      </c>
      <c r="C23" s="27">
        <v>134133</v>
      </c>
      <c r="D23" s="27">
        <v>976375</v>
      </c>
      <c r="E23" s="27">
        <v>1468614</v>
      </c>
      <c r="F23" s="10">
        <f t="shared" si="0"/>
        <v>50.414953271028025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10305</v>
      </c>
      <c r="E24" s="28">
        <v>1442</v>
      </c>
      <c r="F24" s="13">
        <f t="shared" si="0"/>
        <v>-86.006792819019893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7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20252</v>
      </c>
      <c r="C28" s="28">
        <v>14369</v>
      </c>
      <c r="D28" s="28">
        <v>212145</v>
      </c>
      <c r="E28" s="28">
        <v>101757</v>
      </c>
      <c r="F28" s="13">
        <f t="shared" si="0"/>
        <v>-52.034221876546702</v>
      </c>
      <c r="G28" s="1"/>
      <c r="H28" s="1"/>
      <c r="I28" s="1"/>
    </row>
    <row r="29" spans="1:9" x14ac:dyDescent="0.25">
      <c r="A29" s="8" t="s">
        <v>63</v>
      </c>
      <c r="B29" s="27">
        <v>513</v>
      </c>
      <c r="C29" s="27">
        <v>1328</v>
      </c>
      <c r="D29" s="27">
        <v>8335</v>
      </c>
      <c r="E29" s="27">
        <v>3729</v>
      </c>
      <c r="F29" s="10">
        <f t="shared" si="0"/>
        <v>-55.260947810437912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120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7">
        <v>230024</v>
      </c>
      <c r="C31" s="27">
        <v>300771</v>
      </c>
      <c r="D31" s="27">
        <v>2098030</v>
      </c>
      <c r="E31" s="27">
        <v>2499298</v>
      </c>
      <c r="F31" s="10">
        <f t="shared" si="0"/>
        <v>19.125941955072136</v>
      </c>
      <c r="G31" s="1"/>
      <c r="H31" s="1"/>
      <c r="I31" s="1"/>
    </row>
    <row r="32" spans="1:9" x14ac:dyDescent="0.25">
      <c r="A32" s="11" t="s">
        <v>66</v>
      </c>
      <c r="B32" s="28">
        <v>1160715</v>
      </c>
      <c r="C32" s="28">
        <v>2258324</v>
      </c>
      <c r="D32" s="28">
        <v>8094751</v>
      </c>
      <c r="E32" s="28">
        <v>11981829</v>
      </c>
      <c r="F32" s="13">
        <f t="shared" si="0"/>
        <v>48.019735258070313</v>
      </c>
      <c r="G32" s="1"/>
      <c r="H32" s="1"/>
      <c r="I32" s="1"/>
    </row>
    <row r="33" spans="1:9" x14ac:dyDescent="0.25">
      <c r="A33" s="8" t="s">
        <v>67</v>
      </c>
      <c r="B33" s="27">
        <v>13228</v>
      </c>
      <c r="C33" s="27">
        <v>23672</v>
      </c>
      <c r="D33" s="27">
        <v>81946</v>
      </c>
      <c r="E33" s="27">
        <v>132116</v>
      </c>
      <c r="F33" s="10">
        <f t="shared" si="0"/>
        <v>61.223244575696185</v>
      </c>
      <c r="G33" s="1"/>
      <c r="H33" s="1"/>
      <c r="I33" s="1"/>
    </row>
    <row r="34" spans="1:9" x14ac:dyDescent="0.25">
      <c r="A34" s="11" t="s">
        <v>68</v>
      </c>
      <c r="B34" s="28">
        <v>3021</v>
      </c>
      <c r="C34" s="28">
        <v>4</v>
      </c>
      <c r="D34" s="28">
        <v>20504</v>
      </c>
      <c r="E34" s="28">
        <v>10578</v>
      </c>
      <c r="F34" s="13">
        <f t="shared" si="0"/>
        <v>-48.410066328521268</v>
      </c>
      <c r="G34" s="1"/>
      <c r="H34" s="1"/>
      <c r="I34" s="1"/>
    </row>
    <row r="35" spans="1:9" x14ac:dyDescent="0.25">
      <c r="A35" s="14" t="s">
        <v>69</v>
      </c>
      <c r="B35" s="15">
        <f>SUM(B7:B34)</f>
        <v>7812091</v>
      </c>
      <c r="C35" s="15">
        <f t="shared" ref="C35:E35" si="1">SUM(C7:C34)</f>
        <v>8637599</v>
      </c>
      <c r="D35" s="15">
        <f t="shared" si="1"/>
        <v>50001949</v>
      </c>
      <c r="E35" s="15">
        <f t="shared" si="1"/>
        <v>56538412</v>
      </c>
      <c r="F35" s="16">
        <f t="shared" si="0"/>
        <v>13.072416437207281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12885</v>
      </c>
      <c r="C38" s="41">
        <f>D7</f>
        <v>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24206704</v>
      </c>
      <c r="G38" s="42">
        <f>LOOKUP(E38,$A$38:$A$65,$C$38:$C$65)</f>
        <v>22845627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11981829</v>
      </c>
      <c r="G39" s="42">
        <f t="shared" ref="G39:G65" si="8">LOOKUP(E39,$A$38:$A$65,$C$38:$C$65)</f>
        <v>8094751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7854646</v>
      </c>
      <c r="G40" s="42">
        <f t="shared" si="8"/>
        <v>7016543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1978</v>
      </c>
      <c r="D41" s="41">
        <f t="shared" si="6"/>
        <v>28</v>
      </c>
      <c r="E41" s="42" t="str">
        <f t="shared" si="2"/>
        <v>LAS PALMAS</v>
      </c>
      <c r="F41" s="42">
        <f t="shared" si="7"/>
        <v>6672134</v>
      </c>
      <c r="G41" s="42">
        <f t="shared" si="8"/>
        <v>6052208</v>
      </c>
    </row>
    <row r="42" spans="1:9" x14ac:dyDescent="0.25">
      <c r="A42" s="42" t="str">
        <f t="shared" si="3"/>
        <v>BAHIA DE ALGECIRAS</v>
      </c>
      <c r="B42" s="41">
        <f t="shared" si="4"/>
        <v>24206704</v>
      </c>
      <c r="C42" s="41">
        <f t="shared" si="5"/>
        <v>22845627</v>
      </c>
      <c r="D42" s="41">
        <f t="shared" si="6"/>
        <v>1</v>
      </c>
      <c r="E42" s="42" t="str">
        <f t="shared" si="2"/>
        <v>TARRAGONA</v>
      </c>
      <c r="F42" s="42">
        <f t="shared" si="7"/>
        <v>2499298</v>
      </c>
      <c r="G42" s="42">
        <f t="shared" si="8"/>
        <v>2098030</v>
      </c>
    </row>
    <row r="43" spans="1:9" x14ac:dyDescent="0.25">
      <c r="A43" s="42" t="str">
        <f t="shared" si="3"/>
        <v>BAHIA DE CADIZ</v>
      </c>
      <c r="B43" s="41">
        <f t="shared" si="4"/>
        <v>122077</v>
      </c>
      <c r="C43" s="41">
        <f t="shared" si="5"/>
        <v>1348731</v>
      </c>
      <c r="D43" s="41">
        <f t="shared" si="6"/>
        <v>12</v>
      </c>
      <c r="E43" s="42" t="str">
        <f t="shared" si="2"/>
        <v>MALAGA</v>
      </c>
      <c r="F43" s="42">
        <f t="shared" si="7"/>
        <v>1468614</v>
      </c>
      <c r="G43" s="42">
        <f t="shared" si="8"/>
        <v>976375</v>
      </c>
    </row>
    <row r="44" spans="1:9" x14ac:dyDescent="0.25">
      <c r="A44" s="42" t="str">
        <f t="shared" si="3"/>
        <v>BALEARES</v>
      </c>
      <c r="B44" s="41">
        <f t="shared" si="4"/>
        <v>4968</v>
      </c>
      <c r="C44" s="41">
        <f t="shared" si="5"/>
        <v>14944</v>
      </c>
      <c r="D44" s="41">
        <f t="shared" si="6"/>
        <v>17</v>
      </c>
      <c r="E44" s="42" t="str">
        <f t="shared" si="2"/>
        <v>CEUTA</v>
      </c>
      <c r="F44" s="42">
        <f t="shared" si="7"/>
        <v>608200</v>
      </c>
      <c r="G44" s="42">
        <f t="shared" si="8"/>
        <v>518550</v>
      </c>
    </row>
    <row r="45" spans="1:9" x14ac:dyDescent="0.25">
      <c r="A45" s="42" t="str">
        <f t="shared" si="3"/>
        <v>BARCELONA</v>
      </c>
      <c r="B45" s="41">
        <f t="shared" si="4"/>
        <v>7854646</v>
      </c>
      <c r="C45" s="41">
        <f t="shared" si="5"/>
        <v>7016543</v>
      </c>
      <c r="D45" s="41">
        <f t="shared" si="6"/>
        <v>3</v>
      </c>
      <c r="E45" s="42" t="str">
        <f t="shared" si="2"/>
        <v>BILBAO</v>
      </c>
      <c r="F45" s="42">
        <f t="shared" si="7"/>
        <v>419439</v>
      </c>
      <c r="G45" s="42">
        <f t="shared" si="8"/>
        <v>536875</v>
      </c>
    </row>
    <row r="46" spans="1:9" x14ac:dyDescent="0.25">
      <c r="A46" s="42" t="str">
        <f t="shared" si="3"/>
        <v>BILBAO</v>
      </c>
      <c r="B46" s="41">
        <f t="shared" si="4"/>
        <v>419439</v>
      </c>
      <c r="C46" s="41">
        <f t="shared" si="5"/>
        <v>536875</v>
      </c>
      <c r="D46" s="41">
        <f t="shared" si="6"/>
        <v>8</v>
      </c>
      <c r="E46" s="42" t="str">
        <f t="shared" si="2"/>
        <v>GIJON</v>
      </c>
      <c r="F46" s="42">
        <f t="shared" si="7"/>
        <v>299112</v>
      </c>
      <c r="G46" s="42">
        <f t="shared" si="8"/>
        <v>161345</v>
      </c>
    </row>
    <row r="47" spans="1:9" x14ac:dyDescent="0.25">
      <c r="A47" s="42" t="str">
        <f t="shared" si="3"/>
        <v>CARTAGENA</v>
      </c>
      <c r="B47" s="41">
        <f t="shared" si="4"/>
        <v>129560</v>
      </c>
      <c r="C47" s="41">
        <f t="shared" si="5"/>
        <v>1431</v>
      </c>
      <c r="D47" s="41">
        <f t="shared" si="6"/>
        <v>11</v>
      </c>
      <c r="E47" s="42" t="str">
        <f t="shared" si="2"/>
        <v>VIGO</v>
      </c>
      <c r="F47" s="42">
        <f t="shared" si="7"/>
        <v>132116</v>
      </c>
      <c r="G47" s="42">
        <f t="shared" si="8"/>
        <v>81946</v>
      </c>
    </row>
    <row r="48" spans="1:9" x14ac:dyDescent="0.25">
      <c r="A48" s="42" t="str">
        <f t="shared" si="3"/>
        <v>CASTELLON</v>
      </c>
      <c r="B48" s="41">
        <f t="shared" si="4"/>
        <v>8068</v>
      </c>
      <c r="C48" s="41">
        <f t="shared" si="5"/>
        <v>1199</v>
      </c>
      <c r="D48" s="41">
        <f t="shared" si="6"/>
        <v>16</v>
      </c>
      <c r="E48" s="42" t="str">
        <f t="shared" si="2"/>
        <v>CARTAGENA</v>
      </c>
      <c r="F48" s="42">
        <f t="shared" si="7"/>
        <v>129560</v>
      </c>
      <c r="G48" s="42">
        <f t="shared" si="8"/>
        <v>1431</v>
      </c>
    </row>
    <row r="49" spans="1:7" x14ac:dyDescent="0.25">
      <c r="A49" s="42" t="str">
        <f t="shared" si="3"/>
        <v>CEUTA</v>
      </c>
      <c r="B49" s="41">
        <f t="shared" si="4"/>
        <v>608200</v>
      </c>
      <c r="C49" s="41">
        <f t="shared" si="5"/>
        <v>518550</v>
      </c>
      <c r="D49" s="41">
        <f t="shared" si="6"/>
        <v>7</v>
      </c>
      <c r="E49" s="42" t="str">
        <f t="shared" si="2"/>
        <v>BAHIA DE CADIZ</v>
      </c>
      <c r="F49" s="42">
        <f t="shared" si="7"/>
        <v>122077</v>
      </c>
      <c r="G49" s="42">
        <f t="shared" si="8"/>
        <v>1348731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101757</v>
      </c>
      <c r="G50" s="42">
        <f t="shared" si="8"/>
        <v>212145</v>
      </c>
    </row>
    <row r="51" spans="1:7" x14ac:dyDescent="0.25">
      <c r="A51" s="42" t="str">
        <f t="shared" si="3"/>
        <v>GIJON</v>
      </c>
      <c r="B51" s="41">
        <f t="shared" si="4"/>
        <v>299112</v>
      </c>
      <c r="C51" s="41">
        <f t="shared" si="5"/>
        <v>161345</v>
      </c>
      <c r="D51" s="41">
        <f t="shared" si="6"/>
        <v>9</v>
      </c>
      <c r="E51" s="42" t="str">
        <f t="shared" si="2"/>
        <v>A CORUÑA</v>
      </c>
      <c r="F51" s="42">
        <f t="shared" si="7"/>
        <v>12885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10578</v>
      </c>
      <c r="G52" s="42">
        <f t="shared" si="8"/>
        <v>20504</v>
      </c>
    </row>
    <row r="53" spans="1:7" x14ac:dyDescent="0.25">
      <c r="A53" s="42" t="str">
        <f t="shared" si="3"/>
        <v>LAS PALMAS</v>
      </c>
      <c r="B53" s="41">
        <f t="shared" si="4"/>
        <v>6672134</v>
      </c>
      <c r="C53" s="41">
        <f t="shared" si="5"/>
        <v>6052208</v>
      </c>
      <c r="D53" s="41">
        <f t="shared" si="6"/>
        <v>4</v>
      </c>
      <c r="E53" s="42" t="str">
        <f t="shared" si="2"/>
        <v>CASTELLON</v>
      </c>
      <c r="F53" s="42">
        <f t="shared" si="7"/>
        <v>8068</v>
      </c>
      <c r="G53" s="42">
        <f t="shared" si="8"/>
        <v>1199</v>
      </c>
    </row>
    <row r="54" spans="1:7" x14ac:dyDescent="0.25">
      <c r="A54" s="42" t="str">
        <f t="shared" si="3"/>
        <v>MALAGA</v>
      </c>
      <c r="B54" s="41">
        <f t="shared" si="4"/>
        <v>1468614</v>
      </c>
      <c r="C54" s="41">
        <f t="shared" si="5"/>
        <v>976375</v>
      </c>
      <c r="D54" s="41">
        <f t="shared" si="6"/>
        <v>6</v>
      </c>
      <c r="E54" s="42" t="str">
        <f t="shared" si="2"/>
        <v>BALEARES</v>
      </c>
      <c r="F54" s="42">
        <f t="shared" si="7"/>
        <v>4968</v>
      </c>
      <c r="G54" s="42">
        <f t="shared" si="8"/>
        <v>14944</v>
      </c>
    </row>
    <row r="55" spans="1:7" x14ac:dyDescent="0.25">
      <c r="A55" s="42" t="str">
        <f t="shared" si="3"/>
        <v>MARIN Y RIA DE PONTEVEDRA</v>
      </c>
      <c r="B55" s="41">
        <f t="shared" si="4"/>
        <v>1442</v>
      </c>
      <c r="C55" s="41">
        <f t="shared" si="5"/>
        <v>10305</v>
      </c>
      <c r="D55" s="41">
        <f t="shared" si="6"/>
        <v>19</v>
      </c>
      <c r="E55" s="42" t="str">
        <f t="shared" si="2"/>
        <v>SANTANDER</v>
      </c>
      <c r="F55" s="42">
        <f t="shared" ref="F55:F65" si="9">LOOKUP(E55,$A$38:$A$65,$B$38:$B$65)</f>
        <v>3729</v>
      </c>
      <c r="G55" s="42">
        <f t="shared" si="8"/>
        <v>8335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20</v>
      </c>
      <c r="E56" s="42" t="str">
        <f t="shared" si="2"/>
        <v>MARIN Y RIA DE PONTEVEDRA</v>
      </c>
      <c r="F56" s="42">
        <f t="shared" si="9"/>
        <v>1442</v>
      </c>
      <c r="G56" s="42">
        <f t="shared" si="8"/>
        <v>10305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7</v>
      </c>
      <c r="D57" s="41">
        <f t="shared" si="6"/>
        <v>28</v>
      </c>
      <c r="E57" s="42" t="str">
        <f t="shared" si="2"/>
        <v>MELILLA</v>
      </c>
      <c r="F57" s="42">
        <f t="shared" si="9"/>
        <v>1256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101757</v>
      </c>
      <c r="C59" s="41">
        <f t="shared" si="5"/>
        <v>212145</v>
      </c>
      <c r="D59" s="41">
        <f t="shared" si="6"/>
        <v>13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3729</v>
      </c>
      <c r="C60" s="41">
        <f t="shared" si="5"/>
        <v>8335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2499298</v>
      </c>
      <c r="C62" s="41">
        <f t="shared" si="5"/>
        <v>2098030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11981829</v>
      </c>
      <c r="C63" s="41">
        <f t="shared" si="5"/>
        <v>8094751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132116</v>
      </c>
      <c r="C64" s="41">
        <f t="shared" si="5"/>
        <v>81946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10578</v>
      </c>
      <c r="C65" s="41">
        <f t="shared" si="5"/>
        <v>20504</v>
      </c>
      <c r="D65" s="41">
        <f t="shared" si="6"/>
        <v>15</v>
      </c>
      <c r="E65" s="42" t="str">
        <f t="shared" si="2"/>
        <v>ALICANTE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3528335</v>
      </c>
      <c r="C11" s="29">
        <v>3370606</v>
      </c>
      <c r="D11" s="29">
        <v>22686695</v>
      </c>
      <c r="E11" s="29">
        <v>24111959</v>
      </c>
      <c r="F11" s="10">
        <f t="shared" si="0"/>
        <v>6.2823782838355271</v>
      </c>
      <c r="G11" s="1"/>
      <c r="H11" s="1"/>
      <c r="I11" s="1"/>
    </row>
    <row r="12" spans="1:12" x14ac:dyDescent="0.25">
      <c r="A12" s="11" t="s">
        <v>46</v>
      </c>
      <c r="B12" s="30">
        <v>0</v>
      </c>
      <c r="C12" s="30">
        <v>277</v>
      </c>
      <c r="D12" s="30">
        <v>8747</v>
      </c>
      <c r="E12" s="30">
        <v>2951</v>
      </c>
      <c r="F12" s="13">
        <f t="shared" si="0"/>
        <v>-66.26271864639304</v>
      </c>
      <c r="G12" s="1"/>
      <c r="H12" s="1"/>
      <c r="I12" s="1"/>
    </row>
    <row r="13" spans="1:12" x14ac:dyDescent="0.25">
      <c r="A13" s="8" t="s">
        <v>47</v>
      </c>
      <c r="B13" s="29">
        <v>511</v>
      </c>
      <c r="C13" s="29">
        <v>8</v>
      </c>
      <c r="D13" s="29">
        <v>2344</v>
      </c>
      <c r="E13" s="29">
        <v>440</v>
      </c>
      <c r="F13" s="10">
        <f t="shared" si="0"/>
        <v>-81.228668941979521</v>
      </c>
      <c r="G13" s="1"/>
      <c r="H13" s="1"/>
      <c r="I13" s="1"/>
    </row>
    <row r="14" spans="1:12" x14ac:dyDescent="0.25">
      <c r="A14" s="11" t="s">
        <v>48</v>
      </c>
      <c r="B14" s="30">
        <v>977204</v>
      </c>
      <c r="C14" s="30">
        <v>1119353</v>
      </c>
      <c r="D14" s="30">
        <v>6743057</v>
      </c>
      <c r="E14" s="30">
        <v>7455573</v>
      </c>
      <c r="F14" s="13">
        <f t="shared" si="0"/>
        <v>10.566661382218783</v>
      </c>
      <c r="G14" s="1"/>
      <c r="H14" s="1"/>
      <c r="I14" s="1"/>
    </row>
    <row r="15" spans="1:12" x14ac:dyDescent="0.25">
      <c r="A15" s="8" t="s">
        <v>49</v>
      </c>
      <c r="B15" s="29">
        <v>4050</v>
      </c>
      <c r="C15" s="29">
        <v>14268</v>
      </c>
      <c r="D15" s="29">
        <v>43639</v>
      </c>
      <c r="E15" s="29">
        <v>133497</v>
      </c>
      <c r="F15" s="10">
        <f t="shared" si="0"/>
        <v>205.91214280803871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1312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122</v>
      </c>
      <c r="C17" s="29">
        <v>0</v>
      </c>
      <c r="D17" s="29">
        <v>1199</v>
      </c>
      <c r="E17" s="29">
        <v>5044</v>
      </c>
      <c r="F17" s="10">
        <f t="shared" si="0"/>
        <v>320.68390325271059</v>
      </c>
      <c r="G17" s="1"/>
      <c r="H17" s="1"/>
      <c r="I17" s="1"/>
    </row>
    <row r="18" spans="1:9" x14ac:dyDescent="0.25">
      <c r="A18" s="11" t="s">
        <v>52</v>
      </c>
      <c r="B18" s="30">
        <v>362</v>
      </c>
      <c r="C18" s="30">
        <v>0</v>
      </c>
      <c r="D18" s="30">
        <v>768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736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1015359</v>
      </c>
      <c r="C22" s="30">
        <v>1149739</v>
      </c>
      <c r="D22" s="30">
        <v>6013576</v>
      </c>
      <c r="E22" s="30">
        <v>6554547</v>
      </c>
      <c r="F22" s="13">
        <f t="shared" si="0"/>
        <v>8.9958287714331675</v>
      </c>
      <c r="G22" s="1"/>
      <c r="H22" s="1"/>
      <c r="I22" s="1"/>
    </row>
    <row r="23" spans="1:9" x14ac:dyDescent="0.25">
      <c r="A23" s="8" t="s">
        <v>57</v>
      </c>
      <c r="B23" s="29">
        <v>278655</v>
      </c>
      <c r="C23" s="29">
        <v>134133</v>
      </c>
      <c r="D23" s="29">
        <v>976375</v>
      </c>
      <c r="E23" s="29">
        <v>1467030</v>
      </c>
      <c r="F23" s="10">
        <f t="shared" si="0"/>
        <v>50.252720522340297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10302</v>
      </c>
      <c r="E24" s="30">
        <v>1442</v>
      </c>
      <c r="F24" s="13">
        <f t="shared" si="0"/>
        <v>-86.002717918850706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16373</v>
      </c>
      <c r="C28" s="30">
        <v>10238</v>
      </c>
      <c r="D28" s="30">
        <v>188744</v>
      </c>
      <c r="E28" s="30">
        <v>71681</v>
      </c>
      <c r="F28" s="13">
        <f t="shared" si="0"/>
        <v>-62.022104013902428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120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69</v>
      </c>
      <c r="C31" s="29">
        <v>88</v>
      </c>
      <c r="D31" s="29">
        <v>1237</v>
      </c>
      <c r="E31" s="29">
        <v>1447</v>
      </c>
      <c r="F31" s="10">
        <f t="shared" si="0"/>
        <v>16.976556184316891</v>
      </c>
      <c r="G31" s="1"/>
      <c r="H31" s="1"/>
      <c r="I31" s="1"/>
    </row>
    <row r="32" spans="1:9" x14ac:dyDescent="0.25">
      <c r="A32" s="11" t="s">
        <v>66</v>
      </c>
      <c r="B32" s="30">
        <v>1160086</v>
      </c>
      <c r="C32" s="30">
        <v>2253669</v>
      </c>
      <c r="D32" s="30">
        <v>8068937</v>
      </c>
      <c r="E32" s="30">
        <v>11946442</v>
      </c>
      <c r="F32" s="13">
        <f t="shared" si="0"/>
        <v>48.054718979711936</v>
      </c>
      <c r="G32" s="1"/>
      <c r="H32" s="1"/>
      <c r="I32" s="1"/>
    </row>
    <row r="33" spans="1:9" x14ac:dyDescent="0.25">
      <c r="A33" s="8" t="s">
        <v>67</v>
      </c>
      <c r="B33" s="29">
        <v>3369</v>
      </c>
      <c r="C33" s="29">
        <v>1792</v>
      </c>
      <c r="D33" s="29">
        <v>19182</v>
      </c>
      <c r="E33" s="29">
        <v>24255</v>
      </c>
      <c r="F33" s="10">
        <f t="shared" si="0"/>
        <v>26.446668751954959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4</v>
      </c>
      <c r="D34" s="30">
        <v>0</v>
      </c>
      <c r="E34" s="30">
        <v>142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6984495</v>
      </c>
      <c r="C35" s="15">
        <f t="shared" ref="C35:E35" si="1">SUM(C7:C34)</f>
        <v>8054175</v>
      </c>
      <c r="D35" s="15">
        <f t="shared" si="1"/>
        <v>44764927</v>
      </c>
      <c r="E35" s="15">
        <f t="shared" si="1"/>
        <v>51779754</v>
      </c>
      <c r="F35" s="16">
        <f t="shared" si="0"/>
        <v>15.670363988307187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24111959</v>
      </c>
      <c r="G38" s="42">
        <f>LOOKUP(E38,$A$38:$A$65,$C$38:$C$65)</f>
        <v>22686695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11946442</v>
      </c>
      <c r="G39" s="42">
        <f t="shared" ref="G39:G65" si="8">LOOKUP(E39,$A$38:$A$65,$C$38:$C$65)</f>
        <v>8068937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7455573</v>
      </c>
      <c r="G40" s="42">
        <f t="shared" si="8"/>
        <v>6743057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6554547</v>
      </c>
      <c r="G41" s="42">
        <f t="shared" si="8"/>
        <v>6013576</v>
      </c>
    </row>
    <row r="42" spans="1:9" x14ac:dyDescent="0.25">
      <c r="A42" s="42" t="str">
        <f t="shared" si="3"/>
        <v>BAHIA DE ALGECIRAS</v>
      </c>
      <c r="B42" s="41">
        <f t="shared" si="4"/>
        <v>24111959</v>
      </c>
      <c r="C42" s="41">
        <f t="shared" si="5"/>
        <v>22686695</v>
      </c>
      <c r="D42" s="41">
        <f t="shared" si="6"/>
        <v>1</v>
      </c>
      <c r="E42" s="42" t="str">
        <f t="shared" si="2"/>
        <v>MALAGA</v>
      </c>
      <c r="F42" s="42">
        <f t="shared" si="7"/>
        <v>1467030</v>
      </c>
      <c r="G42" s="42">
        <f t="shared" si="8"/>
        <v>976375</v>
      </c>
    </row>
    <row r="43" spans="1:9" x14ac:dyDescent="0.25">
      <c r="A43" s="42" t="str">
        <f t="shared" si="3"/>
        <v>BAHIA DE CADIZ</v>
      </c>
      <c r="B43" s="41">
        <f t="shared" si="4"/>
        <v>2951</v>
      </c>
      <c r="C43" s="41">
        <f t="shared" si="5"/>
        <v>8747</v>
      </c>
      <c r="D43" s="41">
        <f t="shared" si="6"/>
        <v>10</v>
      </c>
      <c r="E43" s="42" t="str">
        <f t="shared" si="2"/>
        <v>BILBAO</v>
      </c>
      <c r="F43" s="42">
        <f t="shared" si="7"/>
        <v>133497</v>
      </c>
      <c r="G43" s="42">
        <f t="shared" si="8"/>
        <v>43639</v>
      </c>
    </row>
    <row r="44" spans="1:9" x14ac:dyDescent="0.25">
      <c r="A44" s="42" t="str">
        <f t="shared" si="3"/>
        <v>BALEARES</v>
      </c>
      <c r="B44" s="41">
        <f t="shared" si="4"/>
        <v>440</v>
      </c>
      <c r="C44" s="41">
        <f t="shared" si="5"/>
        <v>2344</v>
      </c>
      <c r="D44" s="41">
        <f t="shared" si="6"/>
        <v>16</v>
      </c>
      <c r="E44" s="42" t="str">
        <f t="shared" si="2"/>
        <v>SANTA CRUZ DE TENERIFE</v>
      </c>
      <c r="F44" s="42">
        <f t="shared" si="7"/>
        <v>71681</v>
      </c>
      <c r="G44" s="42">
        <f t="shared" si="8"/>
        <v>188744</v>
      </c>
    </row>
    <row r="45" spans="1:9" x14ac:dyDescent="0.25">
      <c r="A45" s="42" t="str">
        <f t="shared" si="3"/>
        <v>BARCELONA</v>
      </c>
      <c r="B45" s="41">
        <f t="shared" si="4"/>
        <v>7455573</v>
      </c>
      <c r="C45" s="41">
        <f t="shared" si="5"/>
        <v>6743057</v>
      </c>
      <c r="D45" s="41">
        <f t="shared" si="6"/>
        <v>3</v>
      </c>
      <c r="E45" s="42" t="str">
        <f t="shared" si="2"/>
        <v>VIGO</v>
      </c>
      <c r="F45" s="42">
        <f t="shared" si="7"/>
        <v>24255</v>
      </c>
      <c r="G45" s="42">
        <f t="shared" si="8"/>
        <v>19182</v>
      </c>
    </row>
    <row r="46" spans="1:9" x14ac:dyDescent="0.25">
      <c r="A46" s="42" t="str">
        <f t="shared" si="3"/>
        <v>BILBAO</v>
      </c>
      <c r="B46" s="41">
        <f t="shared" si="4"/>
        <v>133497</v>
      </c>
      <c r="C46" s="41">
        <f t="shared" si="5"/>
        <v>43639</v>
      </c>
      <c r="D46" s="41">
        <f t="shared" si="6"/>
        <v>6</v>
      </c>
      <c r="E46" s="42" t="str">
        <f t="shared" si="2"/>
        <v>CASTELLON</v>
      </c>
      <c r="F46" s="42">
        <f t="shared" si="7"/>
        <v>5044</v>
      </c>
      <c r="G46" s="42">
        <f t="shared" si="8"/>
        <v>1199</v>
      </c>
    </row>
    <row r="47" spans="1:9" x14ac:dyDescent="0.25">
      <c r="A47" s="42" t="str">
        <f t="shared" si="3"/>
        <v>CARTAGENA</v>
      </c>
      <c r="B47" s="41">
        <f t="shared" si="4"/>
        <v>1312</v>
      </c>
      <c r="C47" s="41">
        <f t="shared" si="5"/>
        <v>0</v>
      </c>
      <c r="D47" s="41">
        <f t="shared" si="6"/>
        <v>13</v>
      </c>
      <c r="E47" s="42" t="str">
        <f t="shared" si="2"/>
        <v>BAHIA DE CADIZ</v>
      </c>
      <c r="F47" s="42">
        <f t="shared" si="7"/>
        <v>2951</v>
      </c>
      <c r="G47" s="42">
        <f t="shared" si="8"/>
        <v>8747</v>
      </c>
    </row>
    <row r="48" spans="1:9" x14ac:dyDescent="0.25">
      <c r="A48" s="42" t="str">
        <f t="shared" si="3"/>
        <v>CASTELLON</v>
      </c>
      <c r="B48" s="41">
        <f t="shared" si="4"/>
        <v>5044</v>
      </c>
      <c r="C48" s="41">
        <f t="shared" si="5"/>
        <v>1199</v>
      </c>
      <c r="D48" s="41">
        <f t="shared" si="6"/>
        <v>9</v>
      </c>
      <c r="E48" s="42" t="str">
        <f t="shared" si="2"/>
        <v>TARRAGONA</v>
      </c>
      <c r="F48" s="42">
        <f t="shared" si="7"/>
        <v>1447</v>
      </c>
      <c r="G48" s="42">
        <f t="shared" si="8"/>
        <v>1237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768</v>
      </c>
      <c r="D49" s="41">
        <f t="shared" si="6"/>
        <v>28</v>
      </c>
      <c r="E49" s="42" t="str">
        <f t="shared" si="2"/>
        <v>MARIN Y RIA DE PONTEVEDRA</v>
      </c>
      <c r="F49" s="42">
        <f t="shared" si="7"/>
        <v>1442</v>
      </c>
      <c r="G49" s="42">
        <f t="shared" si="8"/>
        <v>10302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1312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736</v>
      </c>
      <c r="C51" s="41">
        <f t="shared" si="5"/>
        <v>0</v>
      </c>
      <c r="D51" s="41">
        <f t="shared" si="6"/>
        <v>15</v>
      </c>
      <c r="E51" s="42" t="str">
        <f t="shared" si="2"/>
        <v>MELILLA</v>
      </c>
      <c r="F51" s="42">
        <f t="shared" si="7"/>
        <v>1256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736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6554547</v>
      </c>
      <c r="C53" s="41">
        <f t="shared" si="5"/>
        <v>6013576</v>
      </c>
      <c r="D53" s="41">
        <f t="shared" si="6"/>
        <v>4</v>
      </c>
      <c r="E53" s="42" t="str">
        <f t="shared" si="2"/>
        <v>BALEARES</v>
      </c>
      <c r="F53" s="42">
        <f t="shared" si="7"/>
        <v>440</v>
      </c>
      <c r="G53" s="42">
        <f t="shared" si="8"/>
        <v>2344</v>
      </c>
    </row>
    <row r="54" spans="1:7" x14ac:dyDescent="0.25">
      <c r="A54" s="42" t="str">
        <f t="shared" si="3"/>
        <v>MALAGA</v>
      </c>
      <c r="B54" s="41">
        <f t="shared" si="4"/>
        <v>1467030</v>
      </c>
      <c r="C54" s="41">
        <f t="shared" si="5"/>
        <v>976375</v>
      </c>
      <c r="D54" s="41">
        <f t="shared" si="6"/>
        <v>5</v>
      </c>
      <c r="E54" s="42" t="str">
        <f t="shared" si="2"/>
        <v>VILAGARCIA</v>
      </c>
      <c r="F54" s="42">
        <f t="shared" si="7"/>
        <v>142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1442</v>
      </c>
      <c r="C55" s="41">
        <f t="shared" si="5"/>
        <v>10302</v>
      </c>
      <c r="D55" s="41">
        <f t="shared" si="6"/>
        <v>12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14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71681</v>
      </c>
      <c r="C59" s="41">
        <f t="shared" si="5"/>
        <v>188744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1447</v>
      </c>
      <c r="C62" s="41">
        <f t="shared" si="5"/>
        <v>1237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11946442</v>
      </c>
      <c r="C63" s="41">
        <f t="shared" si="5"/>
        <v>8068937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24255</v>
      </c>
      <c r="C64" s="41">
        <f t="shared" si="5"/>
        <v>19182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142</v>
      </c>
      <c r="C65" s="41">
        <f t="shared" si="5"/>
        <v>0</v>
      </c>
      <c r="D65" s="41">
        <f t="shared" si="6"/>
        <v>17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1">
        <v>13198</v>
      </c>
      <c r="C7" s="31">
        <v>9185</v>
      </c>
      <c r="D7" s="31">
        <v>60866</v>
      </c>
      <c r="E7" s="31">
        <v>71307</v>
      </c>
      <c r="F7" s="10">
        <f>((E7*100)/D7)-100</f>
        <v>17.154076167318365</v>
      </c>
      <c r="G7" s="1"/>
      <c r="H7" s="1"/>
      <c r="I7" s="1"/>
    </row>
    <row r="8" spans="1:12" x14ac:dyDescent="0.25">
      <c r="A8" s="11" t="s">
        <v>42</v>
      </c>
      <c r="B8" s="32">
        <v>106408</v>
      </c>
      <c r="C8" s="32">
        <v>85170</v>
      </c>
      <c r="D8" s="32">
        <v>764393</v>
      </c>
      <c r="E8" s="32">
        <v>652716</v>
      </c>
      <c r="F8" s="13">
        <f t="shared" ref="F8:F35" si="0">((E8*100)/D8)-100</f>
        <v>-14.609893078560376</v>
      </c>
      <c r="G8" s="1"/>
      <c r="H8" s="1"/>
      <c r="I8" s="1"/>
    </row>
    <row r="9" spans="1:12" x14ac:dyDescent="0.25">
      <c r="A9" s="8" t="s">
        <v>43</v>
      </c>
      <c r="B9" s="31">
        <v>10</v>
      </c>
      <c r="C9" s="31">
        <v>9</v>
      </c>
      <c r="D9" s="31">
        <v>123</v>
      </c>
      <c r="E9" s="31">
        <v>706</v>
      </c>
      <c r="F9" s="10">
        <f t="shared" si="0"/>
        <v>473.98373983739839</v>
      </c>
      <c r="G9" s="1"/>
      <c r="H9" s="1"/>
      <c r="I9" s="1"/>
    </row>
    <row r="10" spans="1:12" x14ac:dyDescent="0.25">
      <c r="A10" s="11" t="s">
        <v>44</v>
      </c>
      <c r="B10" s="32">
        <v>5954</v>
      </c>
      <c r="C10" s="32">
        <v>4975</v>
      </c>
      <c r="D10" s="32">
        <v>39339</v>
      </c>
      <c r="E10" s="32">
        <v>36724</v>
      </c>
      <c r="F10" s="17">
        <f t="shared" si="0"/>
        <v>-6.6473474160502235</v>
      </c>
      <c r="G10" s="1"/>
      <c r="H10" s="1"/>
      <c r="I10" s="1"/>
    </row>
    <row r="11" spans="1:12" x14ac:dyDescent="0.25">
      <c r="A11" s="8" t="s">
        <v>45</v>
      </c>
      <c r="B11" s="31">
        <v>3690401</v>
      </c>
      <c r="C11" s="31">
        <v>3539635</v>
      </c>
      <c r="D11" s="31">
        <v>23913406</v>
      </c>
      <c r="E11" s="31">
        <v>25284574</v>
      </c>
      <c r="F11" s="10">
        <f t="shared" si="0"/>
        <v>5.7338883469799384</v>
      </c>
      <c r="G11" s="1"/>
      <c r="H11" s="1"/>
      <c r="I11" s="1"/>
    </row>
    <row r="12" spans="1:12" x14ac:dyDescent="0.25">
      <c r="A12" s="11" t="s">
        <v>46</v>
      </c>
      <c r="B12" s="32">
        <v>105714</v>
      </c>
      <c r="C12" s="32">
        <v>105141</v>
      </c>
      <c r="D12" s="32">
        <v>718545</v>
      </c>
      <c r="E12" s="32">
        <v>779174</v>
      </c>
      <c r="F12" s="13">
        <f t="shared" si="0"/>
        <v>8.4377457222581711</v>
      </c>
      <c r="G12" s="1"/>
      <c r="H12" s="1"/>
      <c r="I12" s="1"/>
    </row>
    <row r="13" spans="1:12" x14ac:dyDescent="0.25">
      <c r="A13" s="8" t="s">
        <v>47</v>
      </c>
      <c r="B13" s="31">
        <v>106698</v>
      </c>
      <c r="C13" s="31">
        <v>83221</v>
      </c>
      <c r="D13" s="31">
        <v>642587</v>
      </c>
      <c r="E13" s="31">
        <v>507123</v>
      </c>
      <c r="F13" s="10">
        <f t="shared" si="0"/>
        <v>-21.081036497781625</v>
      </c>
      <c r="G13" s="1"/>
      <c r="H13" s="1"/>
      <c r="I13" s="1"/>
    </row>
    <row r="14" spans="1:12" x14ac:dyDescent="0.25">
      <c r="A14" s="11" t="s">
        <v>48</v>
      </c>
      <c r="B14" s="32">
        <v>2217831</v>
      </c>
      <c r="C14" s="32">
        <v>2416076</v>
      </c>
      <c r="D14" s="32">
        <v>14852738</v>
      </c>
      <c r="E14" s="32">
        <v>15607266</v>
      </c>
      <c r="F14" s="13">
        <f t="shared" si="0"/>
        <v>5.0800599862463116</v>
      </c>
      <c r="G14" s="1"/>
      <c r="H14" s="1"/>
      <c r="I14" s="1"/>
    </row>
    <row r="15" spans="1:12" x14ac:dyDescent="0.25">
      <c r="A15" s="8" t="s">
        <v>49</v>
      </c>
      <c r="B15" s="31">
        <v>503396</v>
      </c>
      <c r="C15" s="31">
        <v>549272</v>
      </c>
      <c r="D15" s="31">
        <v>3303190</v>
      </c>
      <c r="E15" s="31">
        <v>3553103</v>
      </c>
      <c r="F15" s="10">
        <f t="shared" si="0"/>
        <v>7.5658075981096999</v>
      </c>
      <c r="G15" s="1"/>
      <c r="H15" s="1"/>
      <c r="I15" s="1"/>
    </row>
    <row r="16" spans="1:12" x14ac:dyDescent="0.25">
      <c r="A16" s="11" t="s">
        <v>50</v>
      </c>
      <c r="B16" s="32">
        <v>55474</v>
      </c>
      <c r="C16" s="32">
        <v>37293</v>
      </c>
      <c r="D16" s="32">
        <v>276576</v>
      </c>
      <c r="E16" s="32">
        <v>269476</v>
      </c>
      <c r="F16" s="13">
        <f t="shared" si="0"/>
        <v>-2.5671063288210121</v>
      </c>
      <c r="G16" s="1"/>
      <c r="H16" s="1"/>
      <c r="I16" s="1"/>
    </row>
    <row r="17" spans="1:9" x14ac:dyDescent="0.25">
      <c r="A17" s="8" t="s">
        <v>51</v>
      </c>
      <c r="B17" s="31">
        <v>124577</v>
      </c>
      <c r="C17" s="31">
        <v>109300</v>
      </c>
      <c r="D17" s="31">
        <v>764742</v>
      </c>
      <c r="E17" s="31">
        <v>773533</v>
      </c>
      <c r="F17" s="10">
        <f t="shared" si="0"/>
        <v>1.1495380141276428</v>
      </c>
      <c r="G17" s="1"/>
      <c r="H17" s="1"/>
      <c r="I17" s="1"/>
    </row>
    <row r="18" spans="1:9" x14ac:dyDescent="0.25">
      <c r="A18" s="11" t="s">
        <v>52</v>
      </c>
      <c r="B18" s="32">
        <v>5829</v>
      </c>
      <c r="C18" s="32">
        <v>6746</v>
      </c>
      <c r="D18" s="32">
        <v>39235</v>
      </c>
      <c r="E18" s="32">
        <v>41450</v>
      </c>
      <c r="F18" s="13">
        <f t="shared" si="0"/>
        <v>5.6454696062189385</v>
      </c>
      <c r="G18" s="1"/>
      <c r="H18" s="1"/>
      <c r="I18" s="1"/>
    </row>
    <row r="19" spans="1:9" x14ac:dyDescent="0.25">
      <c r="A19" s="8" t="s">
        <v>53</v>
      </c>
      <c r="B19" s="31">
        <v>6577</v>
      </c>
      <c r="C19" s="31">
        <v>139</v>
      </c>
      <c r="D19" s="31">
        <v>36385</v>
      </c>
      <c r="E19" s="31">
        <v>1223</v>
      </c>
      <c r="F19" s="10">
        <f t="shared" si="0"/>
        <v>-96.638724749209842</v>
      </c>
      <c r="G19" s="1"/>
      <c r="H19" s="1"/>
      <c r="I19" s="1"/>
    </row>
    <row r="20" spans="1:9" x14ac:dyDescent="0.25">
      <c r="A20" s="11" t="s">
        <v>54</v>
      </c>
      <c r="B20" s="32">
        <v>9354</v>
      </c>
      <c r="C20" s="32">
        <v>26919</v>
      </c>
      <c r="D20" s="32">
        <v>79215</v>
      </c>
      <c r="E20" s="32">
        <v>170963</v>
      </c>
      <c r="F20" s="13">
        <f t="shared" si="0"/>
        <v>115.82149845357571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1391461</v>
      </c>
      <c r="C22" s="32">
        <v>1455538</v>
      </c>
      <c r="D22" s="32">
        <v>8340567</v>
      </c>
      <c r="E22" s="32">
        <v>8665160</v>
      </c>
      <c r="F22" s="13">
        <f t="shared" si="0"/>
        <v>3.8917378159062821</v>
      </c>
      <c r="G22" s="1"/>
      <c r="H22" s="1"/>
      <c r="I22" s="1"/>
    </row>
    <row r="23" spans="1:9" x14ac:dyDescent="0.25">
      <c r="A23" s="8" t="s">
        <v>57</v>
      </c>
      <c r="B23" s="31">
        <v>490366</v>
      </c>
      <c r="C23" s="31">
        <v>153341</v>
      </c>
      <c r="D23" s="31">
        <v>2453233</v>
      </c>
      <c r="E23" s="31">
        <v>1539900</v>
      </c>
      <c r="F23" s="10">
        <f t="shared" si="0"/>
        <v>-37.229769858794498</v>
      </c>
      <c r="G23" s="1"/>
      <c r="H23" s="1"/>
      <c r="I23" s="1"/>
    </row>
    <row r="24" spans="1:9" x14ac:dyDescent="0.25">
      <c r="A24" s="11" t="s">
        <v>58</v>
      </c>
      <c r="B24" s="32">
        <v>38020</v>
      </c>
      <c r="C24" s="32">
        <v>7701</v>
      </c>
      <c r="D24" s="32">
        <v>246886</v>
      </c>
      <c r="E24" s="32">
        <v>178738</v>
      </c>
      <c r="F24" s="13">
        <f t="shared" si="0"/>
        <v>-27.603023257697885</v>
      </c>
      <c r="G24" s="1"/>
      <c r="H24" s="1"/>
      <c r="I24" s="1"/>
    </row>
    <row r="25" spans="1:9" x14ac:dyDescent="0.25">
      <c r="A25" s="8" t="s">
        <v>59</v>
      </c>
      <c r="B25" s="31">
        <v>14591</v>
      </c>
      <c r="C25" s="31">
        <v>11247</v>
      </c>
      <c r="D25" s="31">
        <v>87162</v>
      </c>
      <c r="E25" s="31">
        <v>89241</v>
      </c>
      <c r="F25" s="10">
        <f t="shared" si="0"/>
        <v>2.3852137399325386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5</v>
      </c>
      <c r="E26" s="3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300579</v>
      </c>
      <c r="C28" s="32">
        <v>277727</v>
      </c>
      <c r="D28" s="32">
        <v>2234319</v>
      </c>
      <c r="E28" s="32">
        <v>1860832</v>
      </c>
      <c r="F28" s="13">
        <f t="shared" si="0"/>
        <v>-16.715921047979279</v>
      </c>
      <c r="G28" s="1"/>
      <c r="H28" s="1"/>
      <c r="I28" s="1"/>
    </row>
    <row r="29" spans="1:9" x14ac:dyDescent="0.25">
      <c r="A29" s="8" t="s">
        <v>63</v>
      </c>
      <c r="B29" s="31">
        <v>15</v>
      </c>
      <c r="C29" s="31">
        <v>1062</v>
      </c>
      <c r="D29" s="31">
        <v>1661</v>
      </c>
      <c r="E29" s="31">
        <v>2749</v>
      </c>
      <c r="F29" s="10">
        <f t="shared" si="0"/>
        <v>65.502709211318489</v>
      </c>
      <c r="G29" s="1"/>
      <c r="H29" s="1"/>
      <c r="I29" s="1"/>
    </row>
    <row r="30" spans="1:9" x14ac:dyDescent="0.25">
      <c r="A30" s="11" t="s">
        <v>64</v>
      </c>
      <c r="B30" s="32">
        <v>86367</v>
      </c>
      <c r="C30" s="32">
        <v>97552</v>
      </c>
      <c r="D30" s="32">
        <v>604046</v>
      </c>
      <c r="E30" s="32">
        <v>560669</v>
      </c>
      <c r="F30" s="13">
        <f t="shared" si="0"/>
        <v>-7.1810756134466516</v>
      </c>
      <c r="G30" s="1"/>
      <c r="H30" s="1"/>
      <c r="I30" s="1"/>
    </row>
    <row r="31" spans="1:9" x14ac:dyDescent="0.25">
      <c r="A31" s="8" t="s">
        <v>65</v>
      </c>
      <c r="B31" s="31">
        <v>31671</v>
      </c>
      <c r="C31" s="31">
        <v>22847</v>
      </c>
      <c r="D31" s="31">
        <v>212931</v>
      </c>
      <c r="E31" s="31">
        <v>244227</v>
      </c>
      <c r="F31" s="10">
        <f t="shared" si="0"/>
        <v>14.697718979387687</v>
      </c>
      <c r="G31" s="1"/>
      <c r="H31" s="1"/>
      <c r="I31" s="1"/>
    </row>
    <row r="32" spans="1:9" x14ac:dyDescent="0.25">
      <c r="A32" s="11" t="s">
        <v>66</v>
      </c>
      <c r="B32" s="32">
        <v>2726008</v>
      </c>
      <c r="C32" s="32">
        <v>3903727</v>
      </c>
      <c r="D32" s="32">
        <v>18883727</v>
      </c>
      <c r="E32" s="32">
        <v>22413041</v>
      </c>
      <c r="F32" s="13">
        <f t="shared" si="0"/>
        <v>18.689710987666786</v>
      </c>
      <c r="G32" s="1"/>
      <c r="H32" s="1"/>
      <c r="I32" s="1"/>
    </row>
    <row r="33" spans="1:9" x14ac:dyDescent="0.25">
      <c r="A33" s="8" t="s">
        <v>67</v>
      </c>
      <c r="B33" s="31">
        <v>192105</v>
      </c>
      <c r="C33" s="31">
        <v>214960</v>
      </c>
      <c r="D33" s="31">
        <v>1439243</v>
      </c>
      <c r="E33" s="31">
        <v>1473347</v>
      </c>
      <c r="F33" s="10">
        <f t="shared" si="0"/>
        <v>2.3695790078534316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24133</v>
      </c>
      <c r="D34" s="32">
        <v>0</v>
      </c>
      <c r="E34" s="32">
        <v>29261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12222604</v>
      </c>
      <c r="C35" s="15">
        <f t="shared" ref="C35:E35" si="1">SUM(C7:C34)</f>
        <v>13142916</v>
      </c>
      <c r="D35" s="15">
        <f t="shared" si="1"/>
        <v>79995120</v>
      </c>
      <c r="E35" s="15">
        <f t="shared" si="1"/>
        <v>84806503</v>
      </c>
      <c r="F35" s="16">
        <f t="shared" si="0"/>
        <v>6.0145956403340648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71307</v>
      </c>
      <c r="C38" s="41">
        <f>D7</f>
        <v>60866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25284574</v>
      </c>
      <c r="G38" s="42">
        <f>LOOKUP(E38,$A$38:$A$65,$C$38:$C$65)</f>
        <v>23913406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652716</v>
      </c>
      <c r="C39" s="41">
        <f t="shared" ref="C39:C65" si="5">D8</f>
        <v>764393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22413041</v>
      </c>
      <c r="G39" s="42">
        <f t="shared" ref="G39:G65" si="8">LOOKUP(E39,$A$38:$A$65,$C$38:$C$65)</f>
        <v>18883727</v>
      </c>
    </row>
    <row r="40" spans="1:9" x14ac:dyDescent="0.25">
      <c r="A40" s="42" t="str">
        <f t="shared" si="3"/>
        <v>ALMERIA</v>
      </c>
      <c r="B40" s="41">
        <f t="shared" si="4"/>
        <v>706</v>
      </c>
      <c r="C40" s="41">
        <f t="shared" si="5"/>
        <v>123</v>
      </c>
      <c r="D40" s="41">
        <f t="shared" si="6"/>
        <v>25</v>
      </c>
      <c r="E40" s="42" t="str">
        <f t="shared" si="2"/>
        <v>BARCELONA</v>
      </c>
      <c r="F40" s="42">
        <f t="shared" si="7"/>
        <v>15607266</v>
      </c>
      <c r="G40" s="42">
        <f t="shared" si="8"/>
        <v>14852738</v>
      </c>
    </row>
    <row r="41" spans="1:9" x14ac:dyDescent="0.25">
      <c r="A41" s="42" t="str">
        <f t="shared" si="3"/>
        <v>AVILES</v>
      </c>
      <c r="B41" s="41">
        <f t="shared" si="4"/>
        <v>36724</v>
      </c>
      <c r="C41" s="41">
        <f t="shared" si="5"/>
        <v>39339</v>
      </c>
      <c r="D41" s="41">
        <f t="shared" si="6"/>
        <v>21</v>
      </c>
      <c r="E41" s="42" t="str">
        <f t="shared" si="2"/>
        <v>LAS PALMAS</v>
      </c>
      <c r="F41" s="42">
        <f t="shared" si="7"/>
        <v>8665160</v>
      </c>
      <c r="G41" s="42">
        <f t="shared" si="8"/>
        <v>8340567</v>
      </c>
    </row>
    <row r="42" spans="1:9" x14ac:dyDescent="0.25">
      <c r="A42" s="42" t="str">
        <f t="shared" si="3"/>
        <v>BAHIA DE ALGECIRAS</v>
      </c>
      <c r="B42" s="41">
        <f t="shared" si="4"/>
        <v>25284574</v>
      </c>
      <c r="C42" s="41">
        <f t="shared" si="5"/>
        <v>23913406</v>
      </c>
      <c r="D42" s="41">
        <f t="shared" si="6"/>
        <v>1</v>
      </c>
      <c r="E42" s="42" t="str">
        <f t="shared" si="2"/>
        <v>BILBAO</v>
      </c>
      <c r="F42" s="42">
        <f t="shared" si="7"/>
        <v>3553103</v>
      </c>
      <c r="G42" s="42">
        <f t="shared" si="8"/>
        <v>3303190</v>
      </c>
    </row>
    <row r="43" spans="1:9" x14ac:dyDescent="0.25">
      <c r="A43" s="42" t="str">
        <f t="shared" si="3"/>
        <v>BAHIA DE CADIZ</v>
      </c>
      <c r="B43" s="41">
        <f t="shared" si="4"/>
        <v>779174</v>
      </c>
      <c r="C43" s="41">
        <f t="shared" si="5"/>
        <v>718545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1860832</v>
      </c>
      <c r="G43" s="42">
        <f t="shared" si="8"/>
        <v>2234319</v>
      </c>
    </row>
    <row r="44" spans="1:9" x14ac:dyDescent="0.25">
      <c r="A44" s="42" t="str">
        <f t="shared" si="3"/>
        <v>BALEARES</v>
      </c>
      <c r="B44" s="41">
        <f t="shared" si="4"/>
        <v>507123</v>
      </c>
      <c r="C44" s="41">
        <f t="shared" si="5"/>
        <v>642587</v>
      </c>
      <c r="D44" s="41">
        <f t="shared" si="6"/>
        <v>13</v>
      </c>
      <c r="E44" s="42" t="str">
        <f t="shared" si="2"/>
        <v>MALAGA</v>
      </c>
      <c r="F44" s="42">
        <f t="shared" si="7"/>
        <v>1539900</v>
      </c>
      <c r="G44" s="42">
        <f t="shared" si="8"/>
        <v>2453233</v>
      </c>
    </row>
    <row r="45" spans="1:9" x14ac:dyDescent="0.25">
      <c r="A45" s="42" t="str">
        <f t="shared" si="3"/>
        <v>BARCELONA</v>
      </c>
      <c r="B45" s="41">
        <f t="shared" si="4"/>
        <v>15607266</v>
      </c>
      <c r="C45" s="41">
        <f t="shared" si="5"/>
        <v>14852738</v>
      </c>
      <c r="D45" s="41">
        <f t="shared" si="6"/>
        <v>3</v>
      </c>
      <c r="E45" s="42" t="str">
        <f t="shared" si="2"/>
        <v>VIGO</v>
      </c>
      <c r="F45" s="42">
        <f t="shared" si="7"/>
        <v>1473347</v>
      </c>
      <c r="G45" s="42">
        <f t="shared" si="8"/>
        <v>1439243</v>
      </c>
    </row>
    <row r="46" spans="1:9" x14ac:dyDescent="0.25">
      <c r="A46" s="42" t="str">
        <f t="shared" si="3"/>
        <v>BILBAO</v>
      </c>
      <c r="B46" s="41">
        <f t="shared" si="4"/>
        <v>3553103</v>
      </c>
      <c r="C46" s="41">
        <f t="shared" si="5"/>
        <v>3303190</v>
      </c>
      <c r="D46" s="41">
        <f t="shared" si="6"/>
        <v>5</v>
      </c>
      <c r="E46" s="42" t="str">
        <f t="shared" si="2"/>
        <v>BAHIA DE CADIZ</v>
      </c>
      <c r="F46" s="42">
        <f t="shared" si="7"/>
        <v>779174</v>
      </c>
      <c r="G46" s="42">
        <f t="shared" si="8"/>
        <v>718545</v>
      </c>
    </row>
    <row r="47" spans="1:9" x14ac:dyDescent="0.25">
      <c r="A47" s="42" t="str">
        <f t="shared" si="3"/>
        <v>CARTAGENA</v>
      </c>
      <c r="B47" s="41">
        <f t="shared" si="4"/>
        <v>269476</v>
      </c>
      <c r="C47" s="41">
        <f t="shared" si="5"/>
        <v>276576</v>
      </c>
      <c r="D47" s="41">
        <f t="shared" si="6"/>
        <v>14</v>
      </c>
      <c r="E47" s="42" t="str">
        <f t="shared" si="2"/>
        <v>CASTELLON</v>
      </c>
      <c r="F47" s="42">
        <f t="shared" si="7"/>
        <v>773533</v>
      </c>
      <c r="G47" s="42">
        <f t="shared" si="8"/>
        <v>764742</v>
      </c>
    </row>
    <row r="48" spans="1:9" x14ac:dyDescent="0.25">
      <c r="A48" s="42" t="str">
        <f t="shared" si="3"/>
        <v>CASTELLON</v>
      </c>
      <c r="B48" s="41">
        <f t="shared" si="4"/>
        <v>773533</v>
      </c>
      <c r="C48" s="41">
        <f t="shared" si="5"/>
        <v>764742</v>
      </c>
      <c r="D48" s="41">
        <f t="shared" si="6"/>
        <v>10</v>
      </c>
      <c r="E48" s="42" t="str">
        <f t="shared" si="2"/>
        <v>ALICANTE</v>
      </c>
      <c r="F48" s="42">
        <f t="shared" si="7"/>
        <v>652716</v>
      </c>
      <c r="G48" s="42">
        <f t="shared" si="8"/>
        <v>764393</v>
      </c>
    </row>
    <row r="49" spans="1:7" x14ac:dyDescent="0.25">
      <c r="A49" s="42" t="str">
        <f t="shared" si="3"/>
        <v>CEUTA</v>
      </c>
      <c r="B49" s="41">
        <f t="shared" si="4"/>
        <v>41450</v>
      </c>
      <c r="C49" s="41">
        <f t="shared" si="5"/>
        <v>39235</v>
      </c>
      <c r="D49" s="41">
        <f t="shared" si="6"/>
        <v>20</v>
      </c>
      <c r="E49" s="42" t="str">
        <f t="shared" si="2"/>
        <v>SEVILLA</v>
      </c>
      <c r="F49" s="42">
        <f t="shared" si="7"/>
        <v>560669</v>
      </c>
      <c r="G49" s="42">
        <f t="shared" si="8"/>
        <v>604046</v>
      </c>
    </row>
    <row r="50" spans="1:7" x14ac:dyDescent="0.25">
      <c r="A50" s="42" t="str">
        <f t="shared" si="3"/>
        <v>FERROL-SAN CIBRAO</v>
      </c>
      <c r="B50" s="41">
        <f t="shared" si="4"/>
        <v>1223</v>
      </c>
      <c r="C50" s="41">
        <f t="shared" si="5"/>
        <v>36385</v>
      </c>
      <c r="D50" s="41">
        <f t="shared" si="6"/>
        <v>24</v>
      </c>
      <c r="E50" s="42" t="str">
        <f t="shared" si="2"/>
        <v>BALEARES</v>
      </c>
      <c r="F50" s="42">
        <f t="shared" si="7"/>
        <v>507123</v>
      </c>
      <c r="G50" s="42">
        <f t="shared" si="8"/>
        <v>642587</v>
      </c>
    </row>
    <row r="51" spans="1:7" x14ac:dyDescent="0.25">
      <c r="A51" s="42" t="str">
        <f t="shared" si="3"/>
        <v>GIJON</v>
      </c>
      <c r="B51" s="41">
        <f t="shared" si="4"/>
        <v>170963</v>
      </c>
      <c r="C51" s="41">
        <f t="shared" si="5"/>
        <v>79215</v>
      </c>
      <c r="D51" s="41">
        <f t="shared" si="6"/>
        <v>17</v>
      </c>
      <c r="E51" s="42" t="str">
        <f t="shared" si="2"/>
        <v>CARTAGENA</v>
      </c>
      <c r="F51" s="42">
        <f t="shared" si="7"/>
        <v>269476</v>
      </c>
      <c r="G51" s="42">
        <f t="shared" si="8"/>
        <v>276576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244227</v>
      </c>
      <c r="G52" s="42">
        <f t="shared" si="8"/>
        <v>212931</v>
      </c>
    </row>
    <row r="53" spans="1:7" x14ac:dyDescent="0.25">
      <c r="A53" s="42" t="str">
        <f t="shared" si="3"/>
        <v>LAS PALMAS</v>
      </c>
      <c r="B53" s="41">
        <f t="shared" si="4"/>
        <v>8665160</v>
      </c>
      <c r="C53" s="41">
        <f t="shared" si="5"/>
        <v>8340567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178738</v>
      </c>
      <c r="G53" s="42">
        <f t="shared" si="8"/>
        <v>246886</v>
      </c>
    </row>
    <row r="54" spans="1:7" x14ac:dyDescent="0.25">
      <c r="A54" s="42" t="str">
        <f t="shared" si="3"/>
        <v>MALAGA</v>
      </c>
      <c r="B54" s="41">
        <f t="shared" si="4"/>
        <v>1539900</v>
      </c>
      <c r="C54" s="41">
        <f t="shared" si="5"/>
        <v>2453233</v>
      </c>
      <c r="D54" s="41">
        <f t="shared" si="6"/>
        <v>7</v>
      </c>
      <c r="E54" s="42" t="str">
        <f t="shared" si="2"/>
        <v>GIJON</v>
      </c>
      <c r="F54" s="42">
        <f t="shared" si="7"/>
        <v>170963</v>
      </c>
      <c r="G54" s="42">
        <f t="shared" si="8"/>
        <v>79215</v>
      </c>
    </row>
    <row r="55" spans="1:7" x14ac:dyDescent="0.25">
      <c r="A55" s="42" t="str">
        <f t="shared" si="3"/>
        <v>MARIN Y RIA DE PONTEVEDRA</v>
      </c>
      <c r="B55" s="41">
        <f t="shared" si="4"/>
        <v>178738</v>
      </c>
      <c r="C55" s="41">
        <f t="shared" si="5"/>
        <v>246886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89241</v>
      </c>
      <c r="G55" s="42">
        <f t="shared" si="8"/>
        <v>87162</v>
      </c>
    </row>
    <row r="56" spans="1:7" x14ac:dyDescent="0.25">
      <c r="A56" s="42" t="str">
        <f t="shared" si="3"/>
        <v>MELILLA</v>
      </c>
      <c r="B56" s="41">
        <f t="shared" si="4"/>
        <v>89241</v>
      </c>
      <c r="C56" s="41">
        <f t="shared" si="5"/>
        <v>87162</v>
      </c>
      <c r="D56" s="41">
        <f t="shared" si="6"/>
        <v>18</v>
      </c>
      <c r="E56" s="42" t="str">
        <f t="shared" si="2"/>
        <v>A CORUÑA</v>
      </c>
      <c r="F56" s="42">
        <f t="shared" si="9"/>
        <v>71307</v>
      </c>
      <c r="G56" s="42">
        <f t="shared" si="8"/>
        <v>60866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str">
        <f t="shared" si="2"/>
        <v>CEUTA</v>
      </c>
      <c r="F57" s="42">
        <f t="shared" si="9"/>
        <v>41450</v>
      </c>
      <c r="G57" s="42">
        <f t="shared" si="8"/>
        <v>39235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AVILES</v>
      </c>
      <c r="F58" s="42">
        <f t="shared" si="9"/>
        <v>36724</v>
      </c>
      <c r="G58" s="42">
        <f t="shared" si="8"/>
        <v>39339</v>
      </c>
    </row>
    <row r="59" spans="1:7" x14ac:dyDescent="0.25">
      <c r="A59" s="42" t="str">
        <f t="shared" si="3"/>
        <v>SANTA CRUZ DE TENERIFE</v>
      </c>
      <c r="B59" s="41">
        <f t="shared" si="4"/>
        <v>1860832</v>
      </c>
      <c r="C59" s="41">
        <f t="shared" si="5"/>
        <v>2234319</v>
      </c>
      <c r="D59" s="41">
        <f t="shared" si="6"/>
        <v>6</v>
      </c>
      <c r="E59" s="42" t="str">
        <f t="shared" si="2"/>
        <v>VILAGARCIA</v>
      </c>
      <c r="F59" s="42">
        <f t="shared" si="9"/>
        <v>29261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2749</v>
      </c>
      <c r="C60" s="41">
        <f t="shared" si="5"/>
        <v>1661</v>
      </c>
      <c r="D60" s="41">
        <f t="shared" si="6"/>
        <v>23</v>
      </c>
      <c r="E60" s="42" t="str">
        <f t="shared" si="2"/>
        <v>SANTANDER</v>
      </c>
      <c r="F60" s="42">
        <f t="shared" si="9"/>
        <v>2749</v>
      </c>
      <c r="G60" s="42">
        <f t="shared" si="8"/>
        <v>1661</v>
      </c>
    </row>
    <row r="61" spans="1:7" x14ac:dyDescent="0.25">
      <c r="A61" s="42" t="str">
        <f t="shared" si="3"/>
        <v>SEVILLA</v>
      </c>
      <c r="B61" s="41">
        <f t="shared" si="4"/>
        <v>560669</v>
      </c>
      <c r="C61" s="41">
        <f t="shared" si="5"/>
        <v>604046</v>
      </c>
      <c r="D61" s="41">
        <f t="shared" si="6"/>
        <v>12</v>
      </c>
      <c r="E61" s="42" t="str">
        <f t="shared" si="2"/>
        <v>FERROL-SAN CIBRAO</v>
      </c>
      <c r="F61" s="42">
        <f t="shared" si="9"/>
        <v>1223</v>
      </c>
      <c r="G61" s="42">
        <f t="shared" si="8"/>
        <v>36385</v>
      </c>
    </row>
    <row r="62" spans="1:7" x14ac:dyDescent="0.25">
      <c r="A62" s="42" t="str">
        <f t="shared" si="3"/>
        <v>TARRAGONA</v>
      </c>
      <c r="B62" s="41">
        <f t="shared" si="4"/>
        <v>244227</v>
      </c>
      <c r="C62" s="41">
        <f t="shared" si="5"/>
        <v>212931</v>
      </c>
      <c r="D62" s="41">
        <f t="shared" si="6"/>
        <v>15</v>
      </c>
      <c r="E62" s="42" t="str">
        <f t="shared" si="2"/>
        <v>ALMERIA</v>
      </c>
      <c r="F62" s="42">
        <f t="shared" si="9"/>
        <v>706</v>
      </c>
      <c r="G62" s="42">
        <f t="shared" si="8"/>
        <v>123</v>
      </c>
    </row>
    <row r="63" spans="1:7" x14ac:dyDescent="0.25">
      <c r="A63" s="42" t="str">
        <f t="shared" si="3"/>
        <v>VALENCIA</v>
      </c>
      <c r="B63" s="41">
        <f t="shared" si="4"/>
        <v>22413041</v>
      </c>
      <c r="C63" s="41">
        <f t="shared" si="5"/>
        <v>18883727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1473347</v>
      </c>
      <c r="C64" s="41">
        <f t="shared" si="5"/>
        <v>1439243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29261</v>
      </c>
      <c r="C65" s="41">
        <f t="shared" si="5"/>
        <v>0</v>
      </c>
      <c r="D65" s="41">
        <f t="shared" si="6"/>
        <v>22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29892</v>
      </c>
      <c r="C8" s="34">
        <v>39639</v>
      </c>
      <c r="D8" s="34">
        <v>202559</v>
      </c>
      <c r="E8" s="34">
        <v>206890</v>
      </c>
      <c r="F8" s="13">
        <f t="shared" ref="F8:F35" si="0">((E8*100)/D8)-100</f>
        <v>2.1381424671330365</v>
      </c>
      <c r="G8" s="1"/>
      <c r="H8" s="1"/>
      <c r="I8" s="1"/>
    </row>
    <row r="9" spans="1:12" x14ac:dyDescent="0.25">
      <c r="A9" s="8" t="s">
        <v>43</v>
      </c>
      <c r="B9" s="33">
        <v>33139</v>
      </c>
      <c r="C9" s="33">
        <v>34100</v>
      </c>
      <c r="D9" s="33">
        <v>258778</v>
      </c>
      <c r="E9" s="33">
        <v>237450</v>
      </c>
      <c r="F9" s="10">
        <f t="shared" si="0"/>
        <v>-8.2418134462744064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307605</v>
      </c>
      <c r="C11" s="33">
        <v>307197</v>
      </c>
      <c r="D11" s="33">
        <v>2827788</v>
      </c>
      <c r="E11" s="33">
        <v>2837377</v>
      </c>
      <c r="F11" s="10">
        <f t="shared" si="0"/>
        <v>0.33909897064418715</v>
      </c>
      <c r="G11" s="1"/>
      <c r="H11" s="1"/>
      <c r="I11" s="1"/>
    </row>
    <row r="12" spans="1:12" x14ac:dyDescent="0.25">
      <c r="A12" s="11" t="s">
        <v>46</v>
      </c>
      <c r="B12" s="34">
        <v>108345</v>
      </c>
      <c r="C12" s="34">
        <v>114426</v>
      </c>
      <c r="D12" s="34">
        <v>764273</v>
      </c>
      <c r="E12" s="34">
        <v>826614</v>
      </c>
      <c r="F12" s="13">
        <f t="shared" si="0"/>
        <v>8.1569020493985818</v>
      </c>
      <c r="G12" s="1"/>
      <c r="H12" s="1"/>
      <c r="I12" s="1"/>
    </row>
    <row r="13" spans="1:12" x14ac:dyDescent="0.25">
      <c r="A13" s="8" t="s">
        <v>47</v>
      </c>
      <c r="B13" s="33">
        <v>933264</v>
      </c>
      <c r="C13" s="33">
        <v>974502</v>
      </c>
      <c r="D13" s="33">
        <v>6020752</v>
      </c>
      <c r="E13" s="33">
        <v>5658495</v>
      </c>
      <c r="F13" s="10">
        <f t="shared" si="0"/>
        <v>-6.016806538452343</v>
      </c>
      <c r="G13" s="1"/>
      <c r="H13" s="1"/>
      <c r="I13" s="1"/>
    </row>
    <row r="14" spans="1:12" x14ac:dyDescent="0.25">
      <c r="A14" s="11" t="s">
        <v>48</v>
      </c>
      <c r="B14" s="34">
        <v>1001570</v>
      </c>
      <c r="C14" s="34">
        <v>1057772</v>
      </c>
      <c r="D14" s="34">
        <v>6144431</v>
      </c>
      <c r="E14" s="34">
        <v>6467072</v>
      </c>
      <c r="F14" s="13">
        <f t="shared" si="0"/>
        <v>5.2509500065994672</v>
      </c>
      <c r="G14" s="1"/>
      <c r="H14" s="1"/>
      <c r="I14" s="1"/>
    </row>
    <row r="15" spans="1:12" x14ac:dyDescent="0.25">
      <c r="A15" s="8" t="s">
        <v>49</v>
      </c>
      <c r="B15" s="33">
        <v>43695</v>
      </c>
      <c r="C15" s="33">
        <v>63229</v>
      </c>
      <c r="D15" s="33">
        <v>317603</v>
      </c>
      <c r="E15" s="33">
        <v>358676</v>
      </c>
      <c r="F15" s="10">
        <f t="shared" si="0"/>
        <v>12.932182630516721</v>
      </c>
      <c r="G15" s="1"/>
      <c r="H15" s="1"/>
      <c r="I15" s="1"/>
    </row>
    <row r="16" spans="1:12" x14ac:dyDescent="0.25">
      <c r="A16" s="11" t="s">
        <v>50</v>
      </c>
      <c r="B16" s="34">
        <v>316</v>
      </c>
      <c r="C16" s="34">
        <v>0</v>
      </c>
      <c r="D16" s="34">
        <v>316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12714</v>
      </c>
      <c r="C17" s="33">
        <v>10667</v>
      </c>
      <c r="D17" s="33">
        <v>106832</v>
      </c>
      <c r="E17" s="33">
        <v>91193</v>
      </c>
      <c r="F17" s="10">
        <f t="shared" si="0"/>
        <v>-14.638872248015574</v>
      </c>
      <c r="G17" s="1"/>
      <c r="H17" s="1"/>
      <c r="I17" s="1"/>
    </row>
    <row r="18" spans="1:9" x14ac:dyDescent="0.25">
      <c r="A18" s="11" t="s">
        <v>52</v>
      </c>
      <c r="B18" s="34">
        <v>87659</v>
      </c>
      <c r="C18" s="34">
        <v>103939</v>
      </c>
      <c r="D18" s="34">
        <v>553597</v>
      </c>
      <c r="E18" s="34">
        <v>633576</v>
      </c>
      <c r="F18" s="13">
        <f t="shared" si="0"/>
        <v>14.447151989624217</v>
      </c>
      <c r="G18" s="1"/>
      <c r="H18" s="1"/>
      <c r="I18" s="1"/>
    </row>
    <row r="19" spans="1:9" x14ac:dyDescent="0.25">
      <c r="A19" s="8" t="s">
        <v>53</v>
      </c>
      <c r="B19" s="33">
        <v>30397</v>
      </c>
      <c r="C19" s="33">
        <v>22062</v>
      </c>
      <c r="D19" s="33">
        <v>133082</v>
      </c>
      <c r="E19" s="33">
        <v>136897</v>
      </c>
      <c r="F19" s="10">
        <f t="shared" si="0"/>
        <v>2.8666536421153808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132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292023</v>
      </c>
      <c r="C22" s="34">
        <v>245707</v>
      </c>
      <c r="D22" s="34">
        <v>1625273</v>
      </c>
      <c r="E22" s="34">
        <v>1565795</v>
      </c>
      <c r="F22" s="13">
        <f t="shared" si="0"/>
        <v>-3.6595698076569221</v>
      </c>
      <c r="G22" s="1"/>
      <c r="H22" s="1"/>
      <c r="I22" s="1"/>
    </row>
    <row r="23" spans="1:9" x14ac:dyDescent="0.25">
      <c r="A23" s="8" t="s">
        <v>57</v>
      </c>
      <c r="B23" s="33">
        <v>44555</v>
      </c>
      <c r="C23" s="33">
        <v>45575</v>
      </c>
      <c r="D23" s="33">
        <v>285155</v>
      </c>
      <c r="E23" s="33">
        <v>264982</v>
      </c>
      <c r="F23" s="10">
        <f t="shared" si="0"/>
        <v>-7.0743981343479874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47153</v>
      </c>
      <c r="C25" s="33">
        <v>48919</v>
      </c>
      <c r="D25" s="33">
        <v>318544</v>
      </c>
      <c r="E25" s="33">
        <v>296386</v>
      </c>
      <c r="F25" s="10">
        <f t="shared" si="0"/>
        <v>-6.9560249133557619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505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57188</v>
      </c>
      <c r="C27" s="33">
        <v>62552</v>
      </c>
      <c r="D27" s="33">
        <v>401113</v>
      </c>
      <c r="E27" s="33">
        <v>411719</v>
      </c>
      <c r="F27" s="10">
        <f t="shared" si="0"/>
        <v>2.6441426730123396</v>
      </c>
      <c r="G27" s="1"/>
      <c r="H27" s="1"/>
      <c r="I27" s="1"/>
    </row>
    <row r="28" spans="1:9" x14ac:dyDescent="0.25">
      <c r="A28" s="11" t="s">
        <v>62</v>
      </c>
      <c r="B28" s="34">
        <v>327122</v>
      </c>
      <c r="C28" s="34">
        <v>308760</v>
      </c>
      <c r="D28" s="34">
        <v>2263205</v>
      </c>
      <c r="E28" s="34">
        <v>2130129</v>
      </c>
      <c r="F28" s="13">
        <f t="shared" si="0"/>
        <v>-5.8799799399524062</v>
      </c>
      <c r="G28" s="1"/>
      <c r="H28" s="1"/>
      <c r="I28" s="1"/>
    </row>
    <row r="29" spans="1:9" x14ac:dyDescent="0.25">
      <c r="A29" s="8" t="s">
        <v>63</v>
      </c>
      <c r="B29" s="33">
        <v>92642</v>
      </c>
      <c r="C29" s="33">
        <v>84163</v>
      </c>
      <c r="D29" s="33">
        <v>572604</v>
      </c>
      <c r="E29" s="33">
        <v>646300</v>
      </c>
      <c r="F29" s="10">
        <f t="shared" si="0"/>
        <v>12.870325739952918</v>
      </c>
      <c r="G29" s="1"/>
      <c r="H29" s="1"/>
      <c r="I29" s="1"/>
    </row>
    <row r="30" spans="1:9" x14ac:dyDescent="0.25">
      <c r="A30" s="11" t="s">
        <v>64</v>
      </c>
      <c r="B30" s="34">
        <v>20992</v>
      </c>
      <c r="C30" s="34">
        <v>24392</v>
      </c>
      <c r="D30" s="34">
        <v>142761</v>
      </c>
      <c r="E30" s="34">
        <v>157225</v>
      </c>
      <c r="F30" s="13">
        <f t="shared" si="0"/>
        <v>10.131618579303876</v>
      </c>
      <c r="G30" s="1"/>
      <c r="H30" s="1"/>
      <c r="I30" s="1"/>
    </row>
    <row r="31" spans="1:9" x14ac:dyDescent="0.25">
      <c r="A31" s="8" t="s">
        <v>65</v>
      </c>
      <c r="B31" s="33">
        <v>53084</v>
      </c>
      <c r="C31" s="33">
        <v>39829</v>
      </c>
      <c r="D31" s="33">
        <v>377796</v>
      </c>
      <c r="E31" s="33">
        <v>276151</v>
      </c>
      <c r="F31" s="10">
        <f t="shared" si="0"/>
        <v>-26.904731654120212</v>
      </c>
      <c r="G31" s="1"/>
      <c r="H31" s="1"/>
      <c r="I31" s="1"/>
    </row>
    <row r="32" spans="1:9" x14ac:dyDescent="0.25">
      <c r="A32" s="11" t="s">
        <v>66</v>
      </c>
      <c r="B32" s="34">
        <v>459443</v>
      </c>
      <c r="C32" s="34">
        <v>480209</v>
      </c>
      <c r="D32" s="34">
        <v>2887905</v>
      </c>
      <c r="E32" s="34">
        <v>3037020</v>
      </c>
      <c r="F32" s="13">
        <f t="shared" si="0"/>
        <v>5.1634316225776189</v>
      </c>
      <c r="G32" s="1"/>
      <c r="H32" s="1"/>
      <c r="I32" s="1"/>
    </row>
    <row r="33" spans="1:9" x14ac:dyDescent="0.25">
      <c r="A33" s="8" t="s">
        <v>67</v>
      </c>
      <c r="B33" s="33">
        <v>123944</v>
      </c>
      <c r="C33" s="33">
        <v>136983</v>
      </c>
      <c r="D33" s="33">
        <v>828863</v>
      </c>
      <c r="E33" s="33">
        <v>910819</v>
      </c>
      <c r="F33" s="10">
        <f t="shared" si="0"/>
        <v>9.8877619099899476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4106742</v>
      </c>
      <c r="C35" s="15">
        <f t="shared" ref="C35:E35" si="1">SUM(C7:C34)</f>
        <v>4204622</v>
      </c>
      <c r="D35" s="15">
        <f t="shared" si="1"/>
        <v>27033362</v>
      </c>
      <c r="E35" s="15">
        <f t="shared" si="1"/>
        <v>27151271</v>
      </c>
      <c r="F35" s="16">
        <f t="shared" si="0"/>
        <v>0.43616106646298647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6467072</v>
      </c>
      <c r="G38" s="42">
        <f>LOOKUP(E38,$A$38:$A$65,$C$38:$C$65)</f>
        <v>6144431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206890</v>
      </c>
      <c r="C39" s="41">
        <f t="shared" ref="C39:C65" si="5">D8</f>
        <v>202559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5658495</v>
      </c>
      <c r="G39" s="42">
        <f t="shared" ref="G39:G65" si="8">LOOKUP(E39,$A$38:$A$65,$C$38:$C$65)</f>
        <v>6020752</v>
      </c>
    </row>
    <row r="40" spans="1:9" x14ac:dyDescent="0.25">
      <c r="A40" s="42" t="str">
        <f t="shared" si="3"/>
        <v>ALMERIA</v>
      </c>
      <c r="B40" s="41">
        <f t="shared" si="4"/>
        <v>237450</v>
      </c>
      <c r="C40" s="41">
        <f t="shared" si="5"/>
        <v>258778</v>
      </c>
      <c r="D40" s="41">
        <f t="shared" si="6"/>
        <v>16</v>
      </c>
      <c r="E40" s="42" t="str">
        <f t="shared" si="2"/>
        <v>VALENCIA</v>
      </c>
      <c r="F40" s="42">
        <f t="shared" si="7"/>
        <v>3037020</v>
      </c>
      <c r="G40" s="42">
        <f t="shared" si="8"/>
        <v>2887905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2837377</v>
      </c>
      <c r="G41" s="42">
        <f t="shared" si="8"/>
        <v>2827788</v>
      </c>
    </row>
    <row r="42" spans="1:9" x14ac:dyDescent="0.25">
      <c r="A42" s="42" t="str">
        <f t="shared" si="3"/>
        <v>BAHIA DE ALGECIRAS</v>
      </c>
      <c r="B42" s="41">
        <f t="shared" si="4"/>
        <v>2837377</v>
      </c>
      <c r="C42" s="41">
        <f t="shared" si="5"/>
        <v>2827788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2130129</v>
      </c>
      <c r="G42" s="42">
        <f t="shared" si="8"/>
        <v>2263205</v>
      </c>
    </row>
    <row r="43" spans="1:9" x14ac:dyDescent="0.25">
      <c r="A43" s="42" t="str">
        <f t="shared" si="3"/>
        <v>BAHIA DE CADIZ</v>
      </c>
      <c r="B43" s="41">
        <f t="shared" si="4"/>
        <v>826614</v>
      </c>
      <c r="C43" s="41">
        <f t="shared" si="5"/>
        <v>764273</v>
      </c>
      <c r="D43" s="41">
        <f t="shared" si="6"/>
        <v>8</v>
      </c>
      <c r="E43" s="42" t="str">
        <f t="shared" si="2"/>
        <v>LAS PALMAS</v>
      </c>
      <c r="F43" s="42">
        <f t="shared" si="7"/>
        <v>1565795</v>
      </c>
      <c r="G43" s="42">
        <f t="shared" si="8"/>
        <v>1625273</v>
      </c>
    </row>
    <row r="44" spans="1:9" x14ac:dyDescent="0.25">
      <c r="A44" s="42" t="str">
        <f t="shared" si="3"/>
        <v>BALEARES</v>
      </c>
      <c r="B44" s="41">
        <f t="shared" si="4"/>
        <v>5658495</v>
      </c>
      <c r="C44" s="41">
        <f t="shared" si="5"/>
        <v>6020752</v>
      </c>
      <c r="D44" s="41">
        <f t="shared" si="6"/>
        <v>2</v>
      </c>
      <c r="E44" s="42" t="str">
        <f t="shared" si="2"/>
        <v>VIGO</v>
      </c>
      <c r="F44" s="42">
        <f t="shared" si="7"/>
        <v>910819</v>
      </c>
      <c r="G44" s="42">
        <f t="shared" si="8"/>
        <v>828863</v>
      </c>
    </row>
    <row r="45" spans="1:9" x14ac:dyDescent="0.25">
      <c r="A45" s="42" t="str">
        <f t="shared" si="3"/>
        <v>BARCELONA</v>
      </c>
      <c r="B45" s="41">
        <f t="shared" si="4"/>
        <v>6467072</v>
      </c>
      <c r="C45" s="41">
        <f t="shared" si="5"/>
        <v>6144431</v>
      </c>
      <c r="D45" s="41">
        <f t="shared" si="6"/>
        <v>1</v>
      </c>
      <c r="E45" s="42" t="str">
        <f t="shared" si="2"/>
        <v>BAHIA DE CADIZ</v>
      </c>
      <c r="F45" s="42">
        <f t="shared" si="7"/>
        <v>826614</v>
      </c>
      <c r="G45" s="42">
        <f t="shared" si="8"/>
        <v>764273</v>
      </c>
    </row>
    <row r="46" spans="1:9" x14ac:dyDescent="0.25">
      <c r="A46" s="42" t="str">
        <f t="shared" si="3"/>
        <v>BILBAO</v>
      </c>
      <c r="B46" s="41">
        <f t="shared" si="4"/>
        <v>358676</v>
      </c>
      <c r="C46" s="41">
        <f t="shared" si="5"/>
        <v>317603</v>
      </c>
      <c r="D46" s="41">
        <f t="shared" si="6"/>
        <v>12</v>
      </c>
      <c r="E46" s="42" t="str">
        <f t="shared" si="2"/>
        <v>SANTANDER</v>
      </c>
      <c r="F46" s="42">
        <f t="shared" si="7"/>
        <v>646300</v>
      </c>
      <c r="G46" s="42">
        <f t="shared" si="8"/>
        <v>572604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316</v>
      </c>
      <c r="D47" s="41">
        <f t="shared" si="6"/>
        <v>28</v>
      </c>
      <c r="E47" s="42" t="str">
        <f t="shared" si="2"/>
        <v>CEUTA</v>
      </c>
      <c r="F47" s="42">
        <f t="shared" si="7"/>
        <v>633576</v>
      </c>
      <c r="G47" s="42">
        <f t="shared" si="8"/>
        <v>553597</v>
      </c>
    </row>
    <row r="48" spans="1:9" x14ac:dyDescent="0.25">
      <c r="A48" s="42" t="str">
        <f t="shared" si="3"/>
        <v>CASTELLON</v>
      </c>
      <c r="B48" s="41">
        <f t="shared" si="4"/>
        <v>91193</v>
      </c>
      <c r="C48" s="41">
        <f t="shared" si="5"/>
        <v>106832</v>
      </c>
      <c r="D48" s="41">
        <f t="shared" si="6"/>
        <v>20</v>
      </c>
      <c r="E48" s="42" t="str">
        <f t="shared" si="2"/>
        <v>PASAIA</v>
      </c>
      <c r="F48" s="42">
        <f t="shared" si="7"/>
        <v>411719</v>
      </c>
      <c r="G48" s="42">
        <f t="shared" si="8"/>
        <v>401113</v>
      </c>
    </row>
    <row r="49" spans="1:7" x14ac:dyDescent="0.25">
      <c r="A49" s="42" t="str">
        <f t="shared" si="3"/>
        <v>CEUTA</v>
      </c>
      <c r="B49" s="41">
        <f t="shared" si="4"/>
        <v>633576</v>
      </c>
      <c r="C49" s="41">
        <f t="shared" si="5"/>
        <v>553597</v>
      </c>
      <c r="D49" s="41">
        <f t="shared" si="6"/>
        <v>10</v>
      </c>
      <c r="E49" s="42" t="str">
        <f t="shared" si="2"/>
        <v>BILBAO</v>
      </c>
      <c r="F49" s="42">
        <f t="shared" si="7"/>
        <v>358676</v>
      </c>
      <c r="G49" s="42">
        <f t="shared" si="8"/>
        <v>317603</v>
      </c>
    </row>
    <row r="50" spans="1:7" x14ac:dyDescent="0.25">
      <c r="A50" s="42" t="str">
        <f t="shared" si="3"/>
        <v>FERROL-SAN CIBRAO</v>
      </c>
      <c r="B50" s="41">
        <f t="shared" si="4"/>
        <v>136897</v>
      </c>
      <c r="C50" s="41">
        <f t="shared" si="5"/>
        <v>133082</v>
      </c>
      <c r="D50" s="41">
        <f t="shared" si="6"/>
        <v>19</v>
      </c>
      <c r="E50" s="42" t="str">
        <f t="shared" si="2"/>
        <v>MELILLA</v>
      </c>
      <c r="F50" s="42">
        <f t="shared" si="7"/>
        <v>296386</v>
      </c>
      <c r="G50" s="42">
        <f t="shared" si="8"/>
        <v>318544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132</v>
      </c>
      <c r="D51" s="41">
        <f t="shared" si="6"/>
        <v>28</v>
      </c>
      <c r="E51" s="42" t="str">
        <f t="shared" si="2"/>
        <v>TARRAGONA</v>
      </c>
      <c r="F51" s="42">
        <f t="shared" si="7"/>
        <v>276151</v>
      </c>
      <c r="G51" s="42">
        <f t="shared" si="8"/>
        <v>377796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264982</v>
      </c>
      <c r="G52" s="42">
        <f t="shared" si="8"/>
        <v>285155</v>
      </c>
    </row>
    <row r="53" spans="1:7" x14ac:dyDescent="0.25">
      <c r="A53" s="42" t="str">
        <f t="shared" si="3"/>
        <v>LAS PALMAS</v>
      </c>
      <c r="B53" s="41">
        <f t="shared" si="4"/>
        <v>1565795</v>
      </c>
      <c r="C53" s="41">
        <f t="shared" si="5"/>
        <v>1625273</v>
      </c>
      <c r="D53" s="41">
        <f t="shared" si="6"/>
        <v>6</v>
      </c>
      <c r="E53" s="42" t="str">
        <f t="shared" si="2"/>
        <v>ALMERIA</v>
      </c>
      <c r="F53" s="42">
        <f t="shared" si="7"/>
        <v>237450</v>
      </c>
      <c r="G53" s="42">
        <f t="shared" si="8"/>
        <v>258778</v>
      </c>
    </row>
    <row r="54" spans="1:7" x14ac:dyDescent="0.25">
      <c r="A54" s="42" t="str">
        <f t="shared" si="3"/>
        <v>MALAGA</v>
      </c>
      <c r="B54" s="41">
        <f t="shared" si="4"/>
        <v>264982</v>
      </c>
      <c r="C54" s="41">
        <f t="shared" si="5"/>
        <v>285155</v>
      </c>
      <c r="D54" s="41">
        <f t="shared" si="6"/>
        <v>15</v>
      </c>
      <c r="E54" s="42" t="str">
        <f t="shared" si="2"/>
        <v>ALICANTE</v>
      </c>
      <c r="F54" s="42">
        <f t="shared" si="7"/>
        <v>206890</v>
      </c>
      <c r="G54" s="42">
        <f t="shared" si="8"/>
        <v>202559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157225</v>
      </c>
      <c r="G55" s="42">
        <f t="shared" si="8"/>
        <v>142761</v>
      </c>
    </row>
    <row r="56" spans="1:7" x14ac:dyDescent="0.25">
      <c r="A56" s="42" t="str">
        <f t="shared" si="3"/>
        <v>MELILLA</v>
      </c>
      <c r="B56" s="41">
        <f t="shared" si="4"/>
        <v>296386</v>
      </c>
      <c r="C56" s="41">
        <f t="shared" si="5"/>
        <v>318544</v>
      </c>
      <c r="D56" s="41">
        <f t="shared" si="6"/>
        <v>13</v>
      </c>
      <c r="E56" s="42" t="str">
        <f t="shared" si="2"/>
        <v>FERROL-SAN CIBRAO</v>
      </c>
      <c r="F56" s="42">
        <f t="shared" si="9"/>
        <v>136897</v>
      </c>
      <c r="G56" s="42">
        <f t="shared" si="8"/>
        <v>133082</v>
      </c>
    </row>
    <row r="57" spans="1:7" x14ac:dyDescent="0.25">
      <c r="A57" s="42" t="str">
        <f t="shared" si="3"/>
        <v>MOTRIL</v>
      </c>
      <c r="B57" s="41">
        <f t="shared" si="4"/>
        <v>505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9"/>
        <v>91193</v>
      </c>
      <c r="G57" s="42">
        <f t="shared" si="8"/>
        <v>106832</v>
      </c>
    </row>
    <row r="58" spans="1:7" x14ac:dyDescent="0.25">
      <c r="A58" s="42" t="str">
        <f t="shared" si="3"/>
        <v>PASAIA</v>
      </c>
      <c r="B58" s="41">
        <f t="shared" si="4"/>
        <v>411719</v>
      </c>
      <c r="C58" s="41">
        <f t="shared" si="5"/>
        <v>401113</v>
      </c>
      <c r="D58" s="41">
        <f t="shared" si="6"/>
        <v>11</v>
      </c>
      <c r="E58" s="42" t="str">
        <f t="shared" si="2"/>
        <v>MOTRIL</v>
      </c>
      <c r="F58" s="42">
        <f t="shared" si="9"/>
        <v>505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2130129</v>
      </c>
      <c r="C59" s="41">
        <f t="shared" si="5"/>
        <v>2263205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646300</v>
      </c>
      <c r="C60" s="41">
        <f t="shared" si="5"/>
        <v>572604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157225</v>
      </c>
      <c r="C61" s="41">
        <f t="shared" si="5"/>
        <v>142761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276151</v>
      </c>
      <c r="C62" s="41">
        <f t="shared" si="5"/>
        <v>377796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3037020</v>
      </c>
      <c r="C63" s="41">
        <f t="shared" si="5"/>
        <v>2887905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910819</v>
      </c>
      <c r="C64" s="41">
        <f t="shared" si="5"/>
        <v>828863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5">
        <v>1033</v>
      </c>
      <c r="C7" s="35">
        <v>559</v>
      </c>
      <c r="D7" s="35">
        <v>4293</v>
      </c>
      <c r="E7" s="35">
        <v>4558</v>
      </c>
      <c r="F7" s="10">
        <f>((E7*100)/D7)-100</f>
        <v>6.1728395061728349</v>
      </c>
      <c r="G7" s="1"/>
      <c r="H7" s="1"/>
      <c r="I7" s="1"/>
    </row>
    <row r="8" spans="1:12" x14ac:dyDescent="0.25">
      <c r="A8" s="11" t="s">
        <v>42</v>
      </c>
      <c r="B8" s="36">
        <v>15116</v>
      </c>
      <c r="C8" s="36">
        <v>12948</v>
      </c>
      <c r="D8" s="36">
        <v>106571</v>
      </c>
      <c r="E8" s="36">
        <v>93639</v>
      </c>
      <c r="F8" s="13">
        <f t="shared" ref="F8:F35" si="0">((E8*100)/D8)-100</f>
        <v>-12.134633249195375</v>
      </c>
      <c r="G8" s="1"/>
      <c r="H8" s="1"/>
      <c r="I8" s="1"/>
    </row>
    <row r="9" spans="1:12" x14ac:dyDescent="0.25">
      <c r="A9" s="8" t="s">
        <v>43</v>
      </c>
      <c r="B9" s="35">
        <v>6</v>
      </c>
      <c r="C9" s="35">
        <v>3</v>
      </c>
      <c r="D9" s="35">
        <v>53</v>
      </c>
      <c r="E9" s="35">
        <v>96</v>
      </c>
      <c r="F9" s="10">
        <f t="shared" si="0"/>
        <v>81.132075471698101</v>
      </c>
      <c r="G9" s="1"/>
      <c r="H9" s="1"/>
      <c r="I9" s="1"/>
    </row>
    <row r="10" spans="1:12" x14ac:dyDescent="0.25">
      <c r="A10" s="11" t="s">
        <v>44</v>
      </c>
      <c r="B10" s="36">
        <v>629</v>
      </c>
      <c r="C10" s="36">
        <v>603</v>
      </c>
      <c r="D10" s="36">
        <v>4714</v>
      </c>
      <c r="E10" s="36">
        <v>4592</v>
      </c>
      <c r="F10" s="17">
        <f t="shared" si="0"/>
        <v>-2.5880356385235501</v>
      </c>
      <c r="G10" s="1"/>
      <c r="H10" s="1"/>
      <c r="I10" s="1"/>
    </row>
    <row r="11" spans="1:12" x14ac:dyDescent="0.25">
      <c r="A11" s="8" t="s">
        <v>45</v>
      </c>
      <c r="B11" s="35">
        <v>289802</v>
      </c>
      <c r="C11" s="35">
        <v>271225</v>
      </c>
      <c r="D11" s="35">
        <v>1973806</v>
      </c>
      <c r="E11" s="35">
        <v>1925715</v>
      </c>
      <c r="F11" s="10">
        <f t="shared" si="0"/>
        <v>-2.4364603208218085</v>
      </c>
      <c r="G11" s="1"/>
      <c r="H11" s="1"/>
      <c r="I11" s="1"/>
    </row>
    <row r="12" spans="1:12" x14ac:dyDescent="0.25">
      <c r="A12" s="11" t="s">
        <v>46</v>
      </c>
      <c r="B12" s="36">
        <v>12869.5</v>
      </c>
      <c r="C12" s="36">
        <v>10144</v>
      </c>
      <c r="D12" s="36">
        <v>78773.5</v>
      </c>
      <c r="E12" s="36">
        <v>77834.5</v>
      </c>
      <c r="F12" s="13">
        <f t="shared" si="0"/>
        <v>-1.1920252369134232</v>
      </c>
      <c r="G12" s="1"/>
      <c r="H12" s="1"/>
      <c r="I12" s="1"/>
    </row>
    <row r="13" spans="1:12" x14ac:dyDescent="0.25">
      <c r="A13" s="8" t="s">
        <v>47</v>
      </c>
      <c r="B13" s="35">
        <v>19115</v>
      </c>
      <c r="C13" s="35">
        <v>21210</v>
      </c>
      <c r="D13" s="35">
        <v>121750</v>
      </c>
      <c r="E13" s="35">
        <v>112754</v>
      </c>
      <c r="F13" s="10">
        <f t="shared" si="0"/>
        <v>-7.3889117043121217</v>
      </c>
      <c r="G13" s="1"/>
      <c r="H13" s="1"/>
      <c r="I13" s="1"/>
    </row>
    <row r="14" spans="1:12" x14ac:dyDescent="0.25">
      <c r="A14" s="11" t="s">
        <v>48</v>
      </c>
      <c r="B14" s="36">
        <v>226835</v>
      </c>
      <c r="C14" s="36">
        <v>250302</v>
      </c>
      <c r="D14" s="36">
        <v>1509880.5</v>
      </c>
      <c r="E14" s="36">
        <v>1578062.5</v>
      </c>
      <c r="F14" s="13">
        <f t="shared" si="0"/>
        <v>4.5157216084319316</v>
      </c>
      <c r="G14" s="1"/>
      <c r="H14" s="1"/>
      <c r="I14" s="1"/>
    </row>
    <row r="15" spans="1:12" x14ac:dyDescent="0.25">
      <c r="A15" s="8" t="s">
        <v>49</v>
      </c>
      <c r="B15" s="35">
        <v>46042</v>
      </c>
      <c r="C15" s="35">
        <v>49058</v>
      </c>
      <c r="D15" s="35">
        <v>310419</v>
      </c>
      <c r="E15" s="35">
        <v>325812.5</v>
      </c>
      <c r="F15" s="10">
        <f t="shared" si="0"/>
        <v>4.9589425904986513</v>
      </c>
      <c r="G15" s="1"/>
      <c r="H15" s="1"/>
      <c r="I15" s="1"/>
    </row>
    <row r="16" spans="1:12" x14ac:dyDescent="0.25">
      <c r="A16" s="11" t="s">
        <v>50</v>
      </c>
      <c r="B16" s="36">
        <v>4654</v>
      </c>
      <c r="C16" s="36">
        <v>3195</v>
      </c>
      <c r="D16" s="36">
        <v>23876</v>
      </c>
      <c r="E16" s="36">
        <v>27532</v>
      </c>
      <c r="F16" s="13">
        <f t="shared" si="0"/>
        <v>15.31244764617189</v>
      </c>
      <c r="G16" s="1"/>
      <c r="H16" s="1"/>
      <c r="I16" s="1"/>
    </row>
    <row r="17" spans="1:9" x14ac:dyDescent="0.25">
      <c r="A17" s="8" t="s">
        <v>51</v>
      </c>
      <c r="B17" s="35">
        <v>10143</v>
      </c>
      <c r="C17" s="35">
        <v>8457</v>
      </c>
      <c r="D17" s="35">
        <v>58434</v>
      </c>
      <c r="E17" s="35">
        <v>55413</v>
      </c>
      <c r="F17" s="10">
        <f t="shared" si="0"/>
        <v>-5.1699353116336368</v>
      </c>
      <c r="G17" s="1"/>
      <c r="H17" s="1"/>
      <c r="I17" s="1"/>
    </row>
    <row r="18" spans="1:9" x14ac:dyDescent="0.25">
      <c r="A18" s="11" t="s">
        <v>52</v>
      </c>
      <c r="B18" s="36">
        <v>1244</v>
      </c>
      <c r="C18" s="36">
        <v>1589</v>
      </c>
      <c r="D18" s="36">
        <v>7866</v>
      </c>
      <c r="E18" s="36">
        <v>8945</v>
      </c>
      <c r="F18" s="13">
        <f t="shared" si="0"/>
        <v>13.717264174930079</v>
      </c>
      <c r="G18" s="1"/>
      <c r="H18" s="1"/>
      <c r="I18" s="1"/>
    </row>
    <row r="19" spans="1:9" x14ac:dyDescent="0.25">
      <c r="A19" s="8" t="s">
        <v>53</v>
      </c>
      <c r="B19" s="35">
        <v>1091</v>
      </c>
      <c r="C19" s="35">
        <v>34</v>
      </c>
      <c r="D19" s="35">
        <v>6064</v>
      </c>
      <c r="E19" s="35">
        <v>387</v>
      </c>
      <c r="F19" s="10">
        <f t="shared" si="0"/>
        <v>-93.618073878627968</v>
      </c>
      <c r="G19" s="1"/>
      <c r="H19" s="1"/>
      <c r="I19" s="1"/>
    </row>
    <row r="20" spans="1:9" x14ac:dyDescent="0.25">
      <c r="A20" s="11" t="s">
        <v>54</v>
      </c>
      <c r="B20" s="36">
        <v>677</v>
      </c>
      <c r="C20" s="36">
        <v>1960</v>
      </c>
      <c r="D20" s="36">
        <v>5930</v>
      </c>
      <c r="E20" s="36">
        <v>14248</v>
      </c>
      <c r="F20" s="13">
        <f t="shared" si="0"/>
        <v>140.2698145025295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/>
      <c r="G21" s="1"/>
      <c r="H21" s="1"/>
      <c r="I21" s="1"/>
    </row>
    <row r="22" spans="1:9" x14ac:dyDescent="0.25">
      <c r="A22" s="11" t="s">
        <v>56</v>
      </c>
      <c r="B22" s="36">
        <v>131154</v>
      </c>
      <c r="C22" s="36">
        <v>129677</v>
      </c>
      <c r="D22" s="36">
        <v>763365</v>
      </c>
      <c r="E22" s="36">
        <v>764948</v>
      </c>
      <c r="F22" s="13">
        <f t="shared" si="0"/>
        <v>0.20737130992382902</v>
      </c>
      <c r="G22" s="1"/>
      <c r="H22" s="1"/>
      <c r="I22" s="1"/>
    </row>
    <row r="23" spans="1:9" x14ac:dyDescent="0.25">
      <c r="A23" s="8" t="s">
        <v>57</v>
      </c>
      <c r="B23" s="35">
        <v>60578</v>
      </c>
      <c r="C23" s="35">
        <v>32012</v>
      </c>
      <c r="D23" s="35">
        <v>335950</v>
      </c>
      <c r="E23" s="35">
        <v>214135</v>
      </c>
      <c r="F23" s="10">
        <f t="shared" si="0"/>
        <v>-36.259860098228906</v>
      </c>
      <c r="G23" s="1"/>
      <c r="H23" s="1"/>
      <c r="I23" s="1"/>
    </row>
    <row r="24" spans="1:9" x14ac:dyDescent="0.25">
      <c r="A24" s="11" t="s">
        <v>58</v>
      </c>
      <c r="B24" s="36">
        <v>4073</v>
      </c>
      <c r="C24" s="36">
        <v>947</v>
      </c>
      <c r="D24" s="36">
        <v>27636</v>
      </c>
      <c r="E24" s="36">
        <v>20307</v>
      </c>
      <c r="F24" s="13">
        <f t="shared" si="0"/>
        <v>-26.519756838905778</v>
      </c>
      <c r="G24" s="1"/>
      <c r="H24" s="1"/>
      <c r="I24" s="1"/>
    </row>
    <row r="25" spans="1:9" x14ac:dyDescent="0.25">
      <c r="A25" s="8" t="s">
        <v>59</v>
      </c>
      <c r="B25" s="35">
        <v>1726</v>
      </c>
      <c r="C25" s="35">
        <v>1663</v>
      </c>
      <c r="D25" s="35">
        <v>11818</v>
      </c>
      <c r="E25" s="35">
        <v>12399</v>
      </c>
      <c r="F25" s="10">
        <f t="shared" si="0"/>
        <v>4.916229480453552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2</v>
      </c>
      <c r="E26" s="36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2.5</v>
      </c>
      <c r="F27" s="18"/>
      <c r="G27" s="1"/>
      <c r="H27" s="1"/>
      <c r="I27" s="1"/>
    </row>
    <row r="28" spans="1:9" x14ac:dyDescent="0.25">
      <c r="A28" s="11" t="s">
        <v>62</v>
      </c>
      <c r="B28" s="36">
        <v>40325</v>
      </c>
      <c r="C28" s="36">
        <v>34665</v>
      </c>
      <c r="D28" s="36">
        <v>288604</v>
      </c>
      <c r="E28" s="36">
        <v>242959</v>
      </c>
      <c r="F28" s="13">
        <f t="shared" si="0"/>
        <v>-15.81578910895206</v>
      </c>
      <c r="G28" s="1"/>
      <c r="H28" s="1"/>
      <c r="I28" s="1"/>
    </row>
    <row r="29" spans="1:9" x14ac:dyDescent="0.25">
      <c r="A29" s="8" t="s">
        <v>63</v>
      </c>
      <c r="B29" s="35">
        <v>2</v>
      </c>
      <c r="C29" s="35">
        <v>69</v>
      </c>
      <c r="D29" s="35">
        <v>134</v>
      </c>
      <c r="E29" s="35">
        <v>193</v>
      </c>
      <c r="F29" s="10">
        <f t="shared" si="0"/>
        <v>44.029850746268664</v>
      </c>
      <c r="G29" s="1"/>
      <c r="H29" s="1"/>
      <c r="I29" s="1"/>
    </row>
    <row r="30" spans="1:9" x14ac:dyDescent="0.25">
      <c r="A30" s="11" t="s">
        <v>64</v>
      </c>
      <c r="B30" s="36">
        <v>11532</v>
      </c>
      <c r="C30" s="36">
        <v>12511</v>
      </c>
      <c r="D30" s="36">
        <v>79021</v>
      </c>
      <c r="E30" s="36">
        <v>73364</v>
      </c>
      <c r="F30" s="13">
        <f t="shared" si="0"/>
        <v>-7.1588565064982674</v>
      </c>
      <c r="G30" s="1"/>
      <c r="H30" s="1"/>
      <c r="I30" s="1"/>
    </row>
    <row r="31" spans="1:9" x14ac:dyDescent="0.25">
      <c r="A31" s="8" t="s">
        <v>65</v>
      </c>
      <c r="B31" s="35">
        <v>3183</v>
      </c>
      <c r="C31" s="35">
        <v>2357</v>
      </c>
      <c r="D31" s="35">
        <v>25742</v>
      </c>
      <c r="E31" s="35">
        <v>26622</v>
      </c>
      <c r="F31" s="10">
        <f t="shared" si="0"/>
        <v>3.4185377981508793</v>
      </c>
      <c r="G31" s="1"/>
      <c r="H31" s="1"/>
      <c r="I31" s="1"/>
    </row>
    <row r="32" spans="1:9" x14ac:dyDescent="0.25">
      <c r="A32" s="11" t="s">
        <v>66</v>
      </c>
      <c r="B32" s="36">
        <v>251652</v>
      </c>
      <c r="C32" s="36">
        <v>332988</v>
      </c>
      <c r="D32" s="36">
        <v>1747514</v>
      </c>
      <c r="E32" s="36">
        <v>1974251</v>
      </c>
      <c r="F32" s="13">
        <f t="shared" si="0"/>
        <v>12.974831675168261</v>
      </c>
      <c r="G32" s="1"/>
      <c r="H32" s="1"/>
      <c r="I32" s="1"/>
    </row>
    <row r="33" spans="1:9" x14ac:dyDescent="0.25">
      <c r="A33" s="8" t="s">
        <v>67</v>
      </c>
      <c r="B33" s="35">
        <v>19781</v>
      </c>
      <c r="C33" s="35">
        <v>22342</v>
      </c>
      <c r="D33" s="35">
        <v>138494</v>
      </c>
      <c r="E33" s="35">
        <v>158117</v>
      </c>
      <c r="F33" s="10">
        <f t="shared" si="0"/>
        <v>14.168844859705118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2959</v>
      </c>
      <c r="D34" s="36">
        <v>0</v>
      </c>
      <c r="E34" s="36">
        <v>4031</v>
      </c>
      <c r="F34" s="13"/>
      <c r="G34" s="1"/>
      <c r="H34" s="1"/>
      <c r="I34" s="1"/>
    </row>
    <row r="35" spans="1:9" x14ac:dyDescent="0.25">
      <c r="A35" s="14" t="s">
        <v>69</v>
      </c>
      <c r="B35" s="15">
        <f>SUM(B7:B34)</f>
        <v>1153262.5</v>
      </c>
      <c r="C35" s="15">
        <f t="shared" ref="C35:E35" si="1">SUM(C7:C34)</f>
        <v>1203477</v>
      </c>
      <c r="D35" s="15">
        <f t="shared" si="1"/>
        <v>7630710</v>
      </c>
      <c r="E35" s="15">
        <f t="shared" si="1"/>
        <v>7720917</v>
      </c>
      <c r="F35" s="16">
        <f t="shared" si="0"/>
        <v>1.1821573615037124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4558</v>
      </c>
      <c r="C38" s="41">
        <f>D7</f>
        <v>4293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1974251</v>
      </c>
      <c r="G38" s="42">
        <f>LOOKUP(E38,$A$38:$A$65,$C$38:$C$65)</f>
        <v>1747514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93639</v>
      </c>
      <c r="C39" s="41">
        <f t="shared" ref="C39:C65" si="5">D8</f>
        <v>106571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1925715</v>
      </c>
      <c r="G39" s="42">
        <f t="shared" ref="G39:G65" si="8">LOOKUP(E39,$A$38:$A$65,$C$38:$C$65)</f>
        <v>1973806</v>
      </c>
    </row>
    <row r="40" spans="1:9" x14ac:dyDescent="0.25">
      <c r="A40" s="42" t="str">
        <f t="shared" si="3"/>
        <v>ALMERIA</v>
      </c>
      <c r="B40" s="41">
        <f t="shared" si="4"/>
        <v>96</v>
      </c>
      <c r="C40" s="41">
        <f t="shared" si="5"/>
        <v>53</v>
      </c>
      <c r="D40" s="41">
        <f t="shared" si="6"/>
        <v>25</v>
      </c>
      <c r="E40" s="42" t="str">
        <f t="shared" si="2"/>
        <v>BARCELONA</v>
      </c>
      <c r="F40" s="42">
        <f t="shared" si="7"/>
        <v>1578062.5</v>
      </c>
      <c r="G40" s="42">
        <f t="shared" si="8"/>
        <v>1509880.5</v>
      </c>
    </row>
    <row r="41" spans="1:9" x14ac:dyDescent="0.25">
      <c r="A41" s="42" t="str">
        <f t="shared" si="3"/>
        <v>AVILES</v>
      </c>
      <c r="B41" s="41">
        <f t="shared" si="4"/>
        <v>4592</v>
      </c>
      <c r="C41" s="41">
        <f t="shared" si="5"/>
        <v>4714</v>
      </c>
      <c r="D41" s="41">
        <f t="shared" si="6"/>
        <v>20</v>
      </c>
      <c r="E41" s="42" t="str">
        <f t="shared" si="2"/>
        <v>LAS PALMAS</v>
      </c>
      <c r="F41" s="42">
        <f t="shared" si="7"/>
        <v>764948</v>
      </c>
      <c r="G41" s="42">
        <f t="shared" si="8"/>
        <v>763365</v>
      </c>
    </row>
    <row r="42" spans="1:9" x14ac:dyDescent="0.25">
      <c r="A42" s="42" t="str">
        <f t="shared" si="3"/>
        <v>BAHIA DE ALGECIRAS</v>
      </c>
      <c r="B42" s="41">
        <f t="shared" si="4"/>
        <v>1925715</v>
      </c>
      <c r="C42" s="41">
        <f t="shared" si="5"/>
        <v>1973806</v>
      </c>
      <c r="D42" s="41">
        <f t="shared" si="6"/>
        <v>2</v>
      </c>
      <c r="E42" s="42" t="str">
        <f t="shared" si="2"/>
        <v>BILBAO</v>
      </c>
      <c r="F42" s="42">
        <f t="shared" si="7"/>
        <v>325812.5</v>
      </c>
      <c r="G42" s="42">
        <f t="shared" si="8"/>
        <v>310419</v>
      </c>
    </row>
    <row r="43" spans="1:9" x14ac:dyDescent="0.25">
      <c r="A43" s="42" t="str">
        <f t="shared" si="3"/>
        <v>BAHIA DE CADIZ</v>
      </c>
      <c r="B43" s="41">
        <f t="shared" si="4"/>
        <v>77834.5</v>
      </c>
      <c r="C43" s="41">
        <f t="shared" si="5"/>
        <v>78773.5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242959</v>
      </c>
      <c r="G43" s="42">
        <f t="shared" si="8"/>
        <v>288604</v>
      </c>
    </row>
    <row r="44" spans="1:9" x14ac:dyDescent="0.25">
      <c r="A44" s="42" t="str">
        <f t="shared" si="3"/>
        <v>BALEARES</v>
      </c>
      <c r="B44" s="41">
        <f t="shared" si="4"/>
        <v>112754</v>
      </c>
      <c r="C44" s="41">
        <f t="shared" si="5"/>
        <v>121750</v>
      </c>
      <c r="D44" s="41">
        <f t="shared" si="6"/>
        <v>9</v>
      </c>
      <c r="E44" s="42" t="str">
        <f t="shared" si="2"/>
        <v>MALAGA</v>
      </c>
      <c r="F44" s="42">
        <f t="shared" si="7"/>
        <v>214135</v>
      </c>
      <c r="G44" s="42">
        <f t="shared" si="8"/>
        <v>335950</v>
      </c>
    </row>
    <row r="45" spans="1:9" x14ac:dyDescent="0.25">
      <c r="A45" s="42" t="str">
        <f t="shared" si="3"/>
        <v>BARCELONA</v>
      </c>
      <c r="B45" s="41">
        <f t="shared" si="4"/>
        <v>1578062.5</v>
      </c>
      <c r="C45" s="41">
        <f t="shared" si="5"/>
        <v>1509880.5</v>
      </c>
      <c r="D45" s="41">
        <f t="shared" si="6"/>
        <v>3</v>
      </c>
      <c r="E45" s="42" t="str">
        <f t="shared" si="2"/>
        <v>VIGO</v>
      </c>
      <c r="F45" s="42">
        <f t="shared" si="7"/>
        <v>158117</v>
      </c>
      <c r="G45" s="42">
        <f t="shared" si="8"/>
        <v>138494</v>
      </c>
    </row>
    <row r="46" spans="1:9" x14ac:dyDescent="0.25">
      <c r="A46" s="42" t="str">
        <f t="shared" si="3"/>
        <v>BILBAO</v>
      </c>
      <c r="B46" s="41">
        <f t="shared" si="4"/>
        <v>325812.5</v>
      </c>
      <c r="C46" s="41">
        <f t="shared" si="5"/>
        <v>310419</v>
      </c>
      <c r="D46" s="41">
        <f t="shared" si="6"/>
        <v>5</v>
      </c>
      <c r="E46" s="42" t="str">
        <f t="shared" si="2"/>
        <v>BALEARES</v>
      </c>
      <c r="F46" s="42">
        <f t="shared" si="7"/>
        <v>112754</v>
      </c>
      <c r="G46" s="42">
        <f t="shared" si="8"/>
        <v>121750</v>
      </c>
    </row>
    <row r="47" spans="1:9" x14ac:dyDescent="0.25">
      <c r="A47" s="42" t="str">
        <f t="shared" si="3"/>
        <v>CARTAGENA</v>
      </c>
      <c r="B47" s="41">
        <f t="shared" si="4"/>
        <v>27532</v>
      </c>
      <c r="C47" s="41">
        <f t="shared" si="5"/>
        <v>23876</v>
      </c>
      <c r="D47" s="41">
        <f t="shared" si="6"/>
        <v>14</v>
      </c>
      <c r="E47" s="42" t="str">
        <f t="shared" si="2"/>
        <v>ALICANTE</v>
      </c>
      <c r="F47" s="42">
        <f t="shared" si="7"/>
        <v>93639</v>
      </c>
      <c r="G47" s="42">
        <f t="shared" si="8"/>
        <v>106571</v>
      </c>
    </row>
    <row r="48" spans="1:9" x14ac:dyDescent="0.25">
      <c r="A48" s="42" t="str">
        <f t="shared" si="3"/>
        <v>CASTELLON</v>
      </c>
      <c r="B48" s="41">
        <f t="shared" si="4"/>
        <v>55413</v>
      </c>
      <c r="C48" s="41">
        <f t="shared" si="5"/>
        <v>58434</v>
      </c>
      <c r="D48" s="41">
        <f t="shared" si="6"/>
        <v>13</v>
      </c>
      <c r="E48" s="42" t="str">
        <f t="shared" si="2"/>
        <v>BAHIA DE CADIZ</v>
      </c>
      <c r="F48" s="42">
        <f t="shared" si="7"/>
        <v>77834.5</v>
      </c>
      <c r="G48" s="42">
        <f t="shared" si="8"/>
        <v>78773.5</v>
      </c>
    </row>
    <row r="49" spans="1:7" x14ac:dyDescent="0.25">
      <c r="A49" s="42" t="str">
        <f t="shared" si="3"/>
        <v>CEUTA</v>
      </c>
      <c r="B49" s="41">
        <f t="shared" si="4"/>
        <v>8945</v>
      </c>
      <c r="C49" s="41">
        <f t="shared" si="5"/>
        <v>7866</v>
      </c>
      <c r="D49" s="41">
        <f t="shared" si="6"/>
        <v>19</v>
      </c>
      <c r="E49" s="42" t="str">
        <f t="shared" si="2"/>
        <v>SEVILLA</v>
      </c>
      <c r="F49" s="42">
        <f t="shared" si="7"/>
        <v>73364</v>
      </c>
      <c r="G49" s="42">
        <f t="shared" si="8"/>
        <v>79021</v>
      </c>
    </row>
    <row r="50" spans="1:7" x14ac:dyDescent="0.25">
      <c r="A50" s="42" t="str">
        <f t="shared" si="3"/>
        <v>FERROL-SAN CIBRAO</v>
      </c>
      <c r="B50" s="41">
        <f t="shared" si="4"/>
        <v>387</v>
      </c>
      <c r="C50" s="41">
        <f t="shared" si="5"/>
        <v>6064</v>
      </c>
      <c r="D50" s="41">
        <f t="shared" si="6"/>
        <v>23</v>
      </c>
      <c r="E50" s="42" t="str">
        <f t="shared" si="2"/>
        <v>CASTELLON</v>
      </c>
      <c r="F50" s="42">
        <f t="shared" si="7"/>
        <v>55413</v>
      </c>
      <c r="G50" s="42">
        <f t="shared" si="8"/>
        <v>58434</v>
      </c>
    </row>
    <row r="51" spans="1:7" x14ac:dyDescent="0.25">
      <c r="A51" s="42" t="str">
        <f t="shared" si="3"/>
        <v>GIJON</v>
      </c>
      <c r="B51" s="41">
        <f t="shared" si="4"/>
        <v>14248</v>
      </c>
      <c r="C51" s="41">
        <f t="shared" si="5"/>
        <v>5930</v>
      </c>
      <c r="D51" s="41">
        <f t="shared" si="6"/>
        <v>17</v>
      </c>
      <c r="E51" s="42" t="str">
        <f t="shared" si="2"/>
        <v>CARTAGENA</v>
      </c>
      <c r="F51" s="42">
        <f t="shared" si="7"/>
        <v>27532</v>
      </c>
      <c r="G51" s="42">
        <f t="shared" si="8"/>
        <v>23876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26622</v>
      </c>
      <c r="G52" s="42">
        <f t="shared" si="8"/>
        <v>25742</v>
      </c>
    </row>
    <row r="53" spans="1:7" x14ac:dyDescent="0.25">
      <c r="A53" s="42" t="str">
        <f t="shared" si="3"/>
        <v>LAS PALMAS</v>
      </c>
      <c r="B53" s="41">
        <f t="shared" si="4"/>
        <v>764948</v>
      </c>
      <c r="C53" s="41">
        <f t="shared" si="5"/>
        <v>763365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20307</v>
      </c>
      <c r="G53" s="42">
        <f t="shared" si="8"/>
        <v>27636</v>
      </c>
    </row>
    <row r="54" spans="1:7" x14ac:dyDescent="0.25">
      <c r="A54" s="42" t="str">
        <f t="shared" si="3"/>
        <v>MALAGA</v>
      </c>
      <c r="B54" s="41">
        <f t="shared" si="4"/>
        <v>214135</v>
      </c>
      <c r="C54" s="41">
        <f t="shared" si="5"/>
        <v>335950</v>
      </c>
      <c r="D54" s="41">
        <f t="shared" si="6"/>
        <v>7</v>
      </c>
      <c r="E54" s="42" t="str">
        <f t="shared" si="2"/>
        <v>GIJON</v>
      </c>
      <c r="F54" s="42">
        <f t="shared" si="7"/>
        <v>14248</v>
      </c>
      <c r="G54" s="42">
        <f t="shared" si="8"/>
        <v>5930</v>
      </c>
    </row>
    <row r="55" spans="1:7" x14ac:dyDescent="0.25">
      <c r="A55" s="42" t="str">
        <f t="shared" si="3"/>
        <v>MARIN Y RIA DE PONTEVEDRA</v>
      </c>
      <c r="B55" s="41">
        <f t="shared" si="4"/>
        <v>20307</v>
      </c>
      <c r="C55" s="41">
        <f t="shared" si="5"/>
        <v>27636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12399</v>
      </c>
      <c r="G55" s="42">
        <f t="shared" si="8"/>
        <v>11818</v>
      </c>
    </row>
    <row r="56" spans="1:7" x14ac:dyDescent="0.25">
      <c r="A56" s="42" t="str">
        <f t="shared" si="3"/>
        <v>MELILLA</v>
      </c>
      <c r="B56" s="41">
        <f t="shared" si="4"/>
        <v>12399</v>
      </c>
      <c r="C56" s="41">
        <f t="shared" si="5"/>
        <v>11818</v>
      </c>
      <c r="D56" s="41">
        <f t="shared" si="6"/>
        <v>18</v>
      </c>
      <c r="E56" s="42" t="str">
        <f t="shared" si="2"/>
        <v>CEUTA</v>
      </c>
      <c r="F56" s="42">
        <f t="shared" si="9"/>
        <v>8945</v>
      </c>
      <c r="G56" s="42">
        <f t="shared" si="8"/>
        <v>7866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str">
        <f t="shared" si="2"/>
        <v>AVILES</v>
      </c>
      <c r="F57" s="42">
        <f t="shared" si="9"/>
        <v>4592</v>
      </c>
      <c r="G57" s="42">
        <f t="shared" si="8"/>
        <v>4714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26</v>
      </c>
      <c r="E58" s="42" t="str">
        <f t="shared" si="2"/>
        <v>A CORUÑA</v>
      </c>
      <c r="F58" s="42">
        <f t="shared" si="9"/>
        <v>4558</v>
      </c>
      <c r="G58" s="42">
        <f t="shared" si="8"/>
        <v>4293</v>
      </c>
    </row>
    <row r="59" spans="1:7" x14ac:dyDescent="0.25">
      <c r="A59" s="42" t="str">
        <f t="shared" si="3"/>
        <v>SANTA CRUZ DE TENERIFE</v>
      </c>
      <c r="B59" s="41">
        <f t="shared" si="4"/>
        <v>242959</v>
      </c>
      <c r="C59" s="41">
        <f t="shared" si="5"/>
        <v>288604</v>
      </c>
      <c r="D59" s="41">
        <f t="shared" si="6"/>
        <v>6</v>
      </c>
      <c r="E59" s="42" t="str">
        <f t="shared" si="2"/>
        <v>VILAGARCIA</v>
      </c>
      <c r="F59" s="42">
        <f t="shared" si="9"/>
        <v>4031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193</v>
      </c>
      <c r="C60" s="41">
        <f t="shared" si="5"/>
        <v>134</v>
      </c>
      <c r="D60" s="41">
        <f t="shared" si="6"/>
        <v>24</v>
      </c>
      <c r="E60" s="42" t="str">
        <f t="shared" si="2"/>
        <v>FERROL-SAN CIBRAO</v>
      </c>
      <c r="F60" s="42">
        <f t="shared" si="9"/>
        <v>387</v>
      </c>
      <c r="G60" s="42">
        <f t="shared" si="8"/>
        <v>6064</v>
      </c>
    </row>
    <row r="61" spans="1:7" x14ac:dyDescent="0.25">
      <c r="A61" s="42" t="str">
        <f t="shared" si="3"/>
        <v>SEVILLA</v>
      </c>
      <c r="B61" s="41">
        <f t="shared" si="4"/>
        <v>73364</v>
      </c>
      <c r="C61" s="41">
        <f t="shared" si="5"/>
        <v>79021</v>
      </c>
      <c r="D61" s="41">
        <f t="shared" si="6"/>
        <v>12</v>
      </c>
      <c r="E61" s="42" t="str">
        <f t="shared" si="2"/>
        <v>SANTANDER</v>
      </c>
      <c r="F61" s="42">
        <f t="shared" si="9"/>
        <v>193</v>
      </c>
      <c r="G61" s="42">
        <f t="shared" si="8"/>
        <v>134</v>
      </c>
    </row>
    <row r="62" spans="1:7" x14ac:dyDescent="0.25">
      <c r="A62" s="42" t="str">
        <f t="shared" si="3"/>
        <v>TARRAGONA</v>
      </c>
      <c r="B62" s="41">
        <f t="shared" si="4"/>
        <v>26622</v>
      </c>
      <c r="C62" s="41">
        <f t="shared" si="5"/>
        <v>25742</v>
      </c>
      <c r="D62" s="41">
        <f t="shared" si="6"/>
        <v>15</v>
      </c>
      <c r="E62" s="42" t="str">
        <f t="shared" si="2"/>
        <v>ALMERIA</v>
      </c>
      <c r="F62" s="42">
        <f t="shared" si="9"/>
        <v>96</v>
      </c>
      <c r="G62" s="42">
        <f t="shared" si="8"/>
        <v>53</v>
      </c>
    </row>
    <row r="63" spans="1:7" x14ac:dyDescent="0.25">
      <c r="A63" s="42" t="str">
        <f t="shared" si="3"/>
        <v>VALENCIA</v>
      </c>
      <c r="B63" s="41">
        <f t="shared" si="4"/>
        <v>1974251</v>
      </c>
      <c r="C63" s="41">
        <f t="shared" si="5"/>
        <v>1747514</v>
      </c>
      <c r="D63" s="41">
        <f t="shared" si="6"/>
        <v>1</v>
      </c>
      <c r="E63" s="42" t="str">
        <f t="shared" si="2"/>
        <v>PASAIA</v>
      </c>
      <c r="F63" s="42">
        <f t="shared" si="9"/>
        <v>2.5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158117</v>
      </c>
      <c r="C64" s="41">
        <f t="shared" si="5"/>
        <v>138494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4031</v>
      </c>
      <c r="C65" s="41">
        <f t="shared" si="5"/>
        <v>0</v>
      </c>
      <c r="D65" s="41">
        <f t="shared" si="6"/>
        <v>22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276972</v>
      </c>
      <c r="C11" s="37">
        <v>257431</v>
      </c>
      <c r="D11" s="37">
        <v>1878550</v>
      </c>
      <c r="E11" s="37">
        <v>1832237</v>
      </c>
      <c r="F11" s="10">
        <f t="shared" si="0"/>
        <v>-2.4653589204439612</v>
      </c>
      <c r="G11" s="1"/>
      <c r="H11" s="1"/>
      <c r="I11" s="1"/>
    </row>
    <row r="12" spans="1:12" x14ac:dyDescent="0.25">
      <c r="A12" s="11" t="s">
        <v>46</v>
      </c>
      <c r="B12" s="38">
        <v>0</v>
      </c>
      <c r="C12" s="38">
        <v>28</v>
      </c>
      <c r="D12" s="38">
        <v>3819</v>
      </c>
      <c r="E12" s="38">
        <v>746</v>
      </c>
      <c r="F12" s="13">
        <f t="shared" si="0"/>
        <v>-80.466090599633418</v>
      </c>
      <c r="G12" s="1"/>
      <c r="H12" s="1"/>
      <c r="I12" s="1"/>
    </row>
    <row r="13" spans="1:12" x14ac:dyDescent="0.25">
      <c r="A13" s="8" t="s">
        <v>47</v>
      </c>
      <c r="B13" s="37">
        <v>87</v>
      </c>
      <c r="C13" s="37">
        <v>4</v>
      </c>
      <c r="D13" s="37">
        <v>456</v>
      </c>
      <c r="E13" s="37">
        <v>132</v>
      </c>
      <c r="F13" s="10">
        <f t="shared" si="0"/>
        <v>-71.05263157894737</v>
      </c>
      <c r="G13" s="1"/>
      <c r="H13" s="1"/>
      <c r="I13" s="1"/>
    </row>
    <row r="14" spans="1:12" x14ac:dyDescent="0.25">
      <c r="A14" s="11" t="s">
        <v>48</v>
      </c>
      <c r="B14" s="38">
        <v>81817.5</v>
      </c>
      <c r="C14" s="38">
        <v>98006.5</v>
      </c>
      <c r="D14" s="38">
        <v>568027</v>
      </c>
      <c r="E14" s="38">
        <v>636089</v>
      </c>
      <c r="F14" s="13">
        <f t="shared" si="0"/>
        <v>11.982176903562689</v>
      </c>
      <c r="G14" s="1"/>
      <c r="H14" s="1"/>
      <c r="I14" s="1"/>
    </row>
    <row r="15" spans="1:12" x14ac:dyDescent="0.25">
      <c r="A15" s="8" t="s">
        <v>49</v>
      </c>
      <c r="B15" s="37">
        <v>293</v>
      </c>
      <c r="C15" s="37">
        <v>785</v>
      </c>
      <c r="D15" s="37">
        <v>3031</v>
      </c>
      <c r="E15" s="37">
        <v>8801</v>
      </c>
      <c r="F15" s="10">
        <f t="shared" si="0"/>
        <v>190.36621577037283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560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8</v>
      </c>
      <c r="C17" s="37">
        <v>0</v>
      </c>
      <c r="D17" s="37">
        <v>86</v>
      </c>
      <c r="E17" s="37">
        <v>297</v>
      </c>
      <c r="F17" s="10">
        <f t="shared" si="0"/>
        <v>245.3488372093023</v>
      </c>
      <c r="G17" s="1"/>
      <c r="H17" s="1"/>
      <c r="I17" s="1"/>
    </row>
    <row r="18" spans="1:9" x14ac:dyDescent="0.25">
      <c r="A18" s="11" t="s">
        <v>52</v>
      </c>
      <c r="B18" s="38">
        <v>21</v>
      </c>
      <c r="C18" s="38">
        <v>0</v>
      </c>
      <c r="D18" s="38">
        <v>71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52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78949</v>
      </c>
      <c r="C22" s="38">
        <v>89428</v>
      </c>
      <c r="D22" s="38">
        <v>455760</v>
      </c>
      <c r="E22" s="38">
        <v>484022</v>
      </c>
      <c r="F22" s="13">
        <f t="shared" si="0"/>
        <v>6.201070738985436</v>
      </c>
      <c r="G22" s="1"/>
      <c r="H22" s="1"/>
      <c r="I22" s="1"/>
    </row>
    <row r="23" spans="1:9" x14ac:dyDescent="0.25">
      <c r="A23" s="8" t="s">
        <v>57</v>
      </c>
      <c r="B23" s="37">
        <v>59130</v>
      </c>
      <c r="C23" s="37">
        <v>29920</v>
      </c>
      <c r="D23" s="37">
        <v>326510</v>
      </c>
      <c r="E23" s="37">
        <v>205142</v>
      </c>
      <c r="F23" s="10">
        <f t="shared" si="0"/>
        <v>-37.171296438087651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812</v>
      </c>
      <c r="E24" s="38">
        <v>102</v>
      </c>
      <c r="F24" s="13">
        <f t="shared" si="0"/>
        <v>-87.438423645320199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73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1503</v>
      </c>
      <c r="C28" s="38">
        <v>783</v>
      </c>
      <c r="D28" s="38">
        <v>13939</v>
      </c>
      <c r="E28" s="38">
        <v>5895</v>
      </c>
      <c r="F28" s="13">
        <f t="shared" si="0"/>
        <v>-57.708587416600906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5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30</v>
      </c>
      <c r="C31" s="37">
        <v>36</v>
      </c>
      <c r="D31" s="37">
        <v>474</v>
      </c>
      <c r="E31" s="37">
        <v>594</v>
      </c>
      <c r="F31" s="10">
        <f t="shared" si="0"/>
        <v>25.316455696202539</v>
      </c>
      <c r="G31" s="1"/>
      <c r="H31" s="1"/>
      <c r="I31" s="1"/>
    </row>
    <row r="32" spans="1:9" x14ac:dyDescent="0.25">
      <c r="A32" s="11" t="s">
        <v>66</v>
      </c>
      <c r="B32" s="38">
        <v>84697</v>
      </c>
      <c r="C32" s="38">
        <v>152650</v>
      </c>
      <c r="D32" s="38">
        <v>588479</v>
      </c>
      <c r="E32" s="38">
        <v>816421</v>
      </c>
      <c r="F32" s="13">
        <f t="shared" si="0"/>
        <v>38.734092465491557</v>
      </c>
      <c r="G32" s="1"/>
      <c r="H32" s="1"/>
      <c r="I32" s="1"/>
    </row>
    <row r="33" spans="1:9" x14ac:dyDescent="0.25">
      <c r="A33" s="8" t="s">
        <v>67</v>
      </c>
      <c r="B33" s="37">
        <v>523</v>
      </c>
      <c r="C33" s="37">
        <v>136</v>
      </c>
      <c r="D33" s="37">
        <v>1533</v>
      </c>
      <c r="E33" s="37">
        <v>1877</v>
      </c>
      <c r="F33" s="10">
        <f t="shared" si="0"/>
        <v>22.439660795825176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1</v>
      </c>
      <c r="D34" s="38">
        <v>0</v>
      </c>
      <c r="E34" s="38">
        <v>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584030.5</v>
      </c>
      <c r="C35" s="15">
        <f t="shared" ref="C35:E35" si="1">SUM(C7:C34)</f>
        <v>629208.5</v>
      </c>
      <c r="D35" s="15">
        <f t="shared" si="1"/>
        <v>3841554</v>
      </c>
      <c r="E35" s="15">
        <f t="shared" si="1"/>
        <v>3993041</v>
      </c>
      <c r="F35" s="16">
        <f t="shared" si="0"/>
        <v>3.9433781224993822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1832237</v>
      </c>
      <c r="G38" s="42">
        <f>LOOKUP(E38,$A$38:$A$65,$C$38:$C$65)</f>
        <v>1878550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816421</v>
      </c>
      <c r="G39" s="42">
        <f t="shared" ref="G39:G65" si="8">LOOKUP(E39,$A$38:$A$65,$C$38:$C$65)</f>
        <v>588479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636089</v>
      </c>
      <c r="G40" s="42">
        <f t="shared" si="8"/>
        <v>568027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484022</v>
      </c>
      <c r="G41" s="42">
        <f t="shared" si="8"/>
        <v>455760</v>
      </c>
    </row>
    <row r="42" spans="1:9" x14ac:dyDescent="0.25">
      <c r="A42" s="42" t="str">
        <f t="shared" si="3"/>
        <v>BAHIA DE ALGECIRAS</v>
      </c>
      <c r="B42" s="41">
        <f t="shared" si="4"/>
        <v>1832237</v>
      </c>
      <c r="C42" s="41">
        <f t="shared" si="5"/>
        <v>1878550</v>
      </c>
      <c r="D42" s="41">
        <f t="shared" si="6"/>
        <v>1</v>
      </c>
      <c r="E42" s="42" t="str">
        <f t="shared" si="2"/>
        <v>MALAGA</v>
      </c>
      <c r="F42" s="42">
        <f t="shared" si="7"/>
        <v>205142</v>
      </c>
      <c r="G42" s="42">
        <f t="shared" si="8"/>
        <v>326510</v>
      </c>
    </row>
    <row r="43" spans="1:9" x14ac:dyDescent="0.25">
      <c r="A43" s="42" t="str">
        <f t="shared" si="3"/>
        <v>BAHIA DE CADIZ</v>
      </c>
      <c r="B43" s="41">
        <f t="shared" si="4"/>
        <v>746</v>
      </c>
      <c r="C43" s="41">
        <f t="shared" si="5"/>
        <v>3819</v>
      </c>
      <c r="D43" s="41">
        <f t="shared" si="6"/>
        <v>9</v>
      </c>
      <c r="E43" s="42" t="str">
        <f t="shared" si="2"/>
        <v>BILBAO</v>
      </c>
      <c r="F43" s="42">
        <f t="shared" si="7"/>
        <v>8801</v>
      </c>
      <c r="G43" s="42">
        <f t="shared" si="8"/>
        <v>3031</v>
      </c>
    </row>
    <row r="44" spans="1:9" x14ac:dyDescent="0.25">
      <c r="A44" s="42" t="str">
        <f t="shared" si="3"/>
        <v>BALEARES</v>
      </c>
      <c r="B44" s="41">
        <f t="shared" si="4"/>
        <v>132</v>
      </c>
      <c r="C44" s="41">
        <f t="shared" si="5"/>
        <v>456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5895</v>
      </c>
      <c r="G44" s="42">
        <f t="shared" si="8"/>
        <v>13939</v>
      </c>
    </row>
    <row r="45" spans="1:9" x14ac:dyDescent="0.25">
      <c r="A45" s="42" t="str">
        <f t="shared" si="3"/>
        <v>BARCELONA</v>
      </c>
      <c r="B45" s="41">
        <f t="shared" si="4"/>
        <v>636089</v>
      </c>
      <c r="C45" s="41">
        <f t="shared" si="5"/>
        <v>568027</v>
      </c>
      <c r="D45" s="41">
        <f t="shared" si="6"/>
        <v>3</v>
      </c>
      <c r="E45" s="42" t="str">
        <f t="shared" si="2"/>
        <v>VIGO</v>
      </c>
      <c r="F45" s="42">
        <f t="shared" si="7"/>
        <v>1877</v>
      </c>
      <c r="G45" s="42">
        <f t="shared" si="8"/>
        <v>1533</v>
      </c>
    </row>
    <row r="46" spans="1:9" x14ac:dyDescent="0.25">
      <c r="A46" s="42" t="str">
        <f t="shared" si="3"/>
        <v>BILBAO</v>
      </c>
      <c r="B46" s="41">
        <f t="shared" si="4"/>
        <v>8801</v>
      </c>
      <c r="C46" s="41">
        <f t="shared" si="5"/>
        <v>3031</v>
      </c>
      <c r="D46" s="41">
        <f t="shared" si="6"/>
        <v>6</v>
      </c>
      <c r="E46" s="42" t="str">
        <f t="shared" si="2"/>
        <v>BAHIA DE CADIZ</v>
      </c>
      <c r="F46" s="42">
        <f t="shared" si="7"/>
        <v>746</v>
      </c>
      <c r="G46" s="42">
        <f t="shared" si="8"/>
        <v>3819</v>
      </c>
    </row>
    <row r="47" spans="1:9" x14ac:dyDescent="0.25">
      <c r="A47" s="42" t="str">
        <f t="shared" si="3"/>
        <v>CARTAGENA</v>
      </c>
      <c r="B47" s="41">
        <f t="shared" si="4"/>
        <v>560</v>
      </c>
      <c r="C47" s="41">
        <f t="shared" si="5"/>
        <v>0</v>
      </c>
      <c r="D47" s="41">
        <f t="shared" si="6"/>
        <v>11</v>
      </c>
      <c r="E47" s="42" t="str">
        <f t="shared" si="2"/>
        <v>TARRAGONA</v>
      </c>
      <c r="F47" s="42">
        <f t="shared" si="7"/>
        <v>594</v>
      </c>
      <c r="G47" s="42">
        <f t="shared" si="8"/>
        <v>474</v>
      </c>
    </row>
    <row r="48" spans="1:9" x14ac:dyDescent="0.25">
      <c r="A48" s="42" t="str">
        <f t="shared" si="3"/>
        <v>CASTELLON</v>
      </c>
      <c r="B48" s="41">
        <f t="shared" si="4"/>
        <v>297</v>
      </c>
      <c r="C48" s="41">
        <f t="shared" si="5"/>
        <v>86</v>
      </c>
      <c r="D48" s="41">
        <f t="shared" si="6"/>
        <v>12</v>
      </c>
      <c r="E48" s="42" t="str">
        <f t="shared" si="2"/>
        <v>CARTAGENA</v>
      </c>
      <c r="F48" s="42">
        <f t="shared" si="7"/>
        <v>560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71</v>
      </c>
      <c r="D49" s="41">
        <f t="shared" si="6"/>
        <v>28</v>
      </c>
      <c r="E49" s="42" t="str">
        <f t="shared" si="2"/>
        <v>CASTELLON</v>
      </c>
      <c r="F49" s="42">
        <f t="shared" si="7"/>
        <v>297</v>
      </c>
      <c r="G49" s="42">
        <f t="shared" si="8"/>
        <v>86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132</v>
      </c>
      <c r="G50" s="42">
        <f t="shared" si="8"/>
        <v>456</v>
      </c>
    </row>
    <row r="51" spans="1:7" x14ac:dyDescent="0.25">
      <c r="A51" s="42" t="str">
        <f t="shared" si="3"/>
        <v>GIJON</v>
      </c>
      <c r="B51" s="41">
        <f t="shared" si="4"/>
        <v>52</v>
      </c>
      <c r="C51" s="41">
        <f t="shared" si="5"/>
        <v>0</v>
      </c>
      <c r="D51" s="41">
        <f t="shared" si="6"/>
        <v>16</v>
      </c>
      <c r="E51" s="42" t="str">
        <f t="shared" si="2"/>
        <v>MARIN Y RIA DE PONTEVEDRA</v>
      </c>
      <c r="F51" s="42">
        <f t="shared" si="7"/>
        <v>102</v>
      </c>
      <c r="G51" s="42">
        <f t="shared" si="8"/>
        <v>812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73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484022</v>
      </c>
      <c r="C53" s="41">
        <f t="shared" si="5"/>
        <v>455760</v>
      </c>
      <c r="D53" s="41">
        <f t="shared" si="6"/>
        <v>4</v>
      </c>
      <c r="E53" s="42" t="str">
        <f t="shared" si="2"/>
        <v>GIJON</v>
      </c>
      <c r="F53" s="42">
        <f t="shared" si="7"/>
        <v>52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205142</v>
      </c>
      <c r="C54" s="41">
        <f t="shared" si="5"/>
        <v>326510</v>
      </c>
      <c r="D54" s="41">
        <f t="shared" si="6"/>
        <v>5</v>
      </c>
      <c r="E54" s="42" t="str">
        <f t="shared" si="2"/>
        <v>VILAGARCIA</v>
      </c>
      <c r="F54" s="42">
        <f t="shared" si="7"/>
        <v>1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102</v>
      </c>
      <c r="C55" s="41">
        <f t="shared" si="5"/>
        <v>812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73</v>
      </c>
      <c r="C56" s="41">
        <f t="shared" si="5"/>
        <v>0</v>
      </c>
      <c r="D56" s="41">
        <f t="shared" si="6"/>
        <v>15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5895</v>
      </c>
      <c r="C59" s="41">
        <f t="shared" si="5"/>
        <v>13939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594</v>
      </c>
      <c r="C62" s="41">
        <f t="shared" si="5"/>
        <v>474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816421</v>
      </c>
      <c r="C63" s="41">
        <f t="shared" si="5"/>
        <v>588479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1877</v>
      </c>
      <c r="C64" s="41">
        <f t="shared" si="5"/>
        <v>1533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</v>
      </c>
      <c r="C65" s="41">
        <f t="shared" si="5"/>
        <v>0</v>
      </c>
      <c r="D65" s="41">
        <f t="shared" si="6"/>
        <v>17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432</v>
      </c>
      <c r="C7" s="9">
        <v>0</v>
      </c>
      <c r="D7" s="9">
        <v>20068</v>
      </c>
      <c r="E7" s="9">
        <v>23818</v>
      </c>
      <c r="F7" s="10">
        <f>((E7*100)/D7)-100</f>
        <v>18.68646601554714</v>
      </c>
      <c r="G7" s="1"/>
      <c r="H7" s="1"/>
      <c r="I7" s="1"/>
    </row>
    <row r="8" spans="1:12" x14ac:dyDescent="0.25">
      <c r="A8" s="11" t="s">
        <v>42</v>
      </c>
      <c r="B8" s="12">
        <v>76245</v>
      </c>
      <c r="C8" s="12">
        <v>62562</v>
      </c>
      <c r="D8" s="12">
        <v>173473</v>
      </c>
      <c r="E8" s="12">
        <v>177092</v>
      </c>
      <c r="F8" s="13">
        <f t="shared" ref="F8:F35" si="0">((E8*100)/D8)-100</f>
        <v>2.0862036167011553</v>
      </c>
      <c r="G8" s="1"/>
      <c r="H8" s="1"/>
      <c r="I8" s="1"/>
    </row>
    <row r="9" spans="1:12" x14ac:dyDescent="0.25">
      <c r="A9" s="8" t="s">
        <v>43</v>
      </c>
      <c r="B9" s="9">
        <v>275854</v>
      </c>
      <c r="C9" s="9">
        <v>277106</v>
      </c>
      <c r="D9" s="9">
        <v>552464</v>
      </c>
      <c r="E9" s="9">
        <v>586082</v>
      </c>
      <c r="F9" s="10">
        <f t="shared" si="0"/>
        <v>6.0851023777114932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786467</v>
      </c>
      <c r="C11" s="9">
        <v>722762</v>
      </c>
      <c r="D11" s="9">
        <v>2781718</v>
      </c>
      <c r="E11" s="9">
        <v>2698553</v>
      </c>
      <c r="F11" s="10">
        <f t="shared" si="0"/>
        <v>-2.9896991715191774</v>
      </c>
      <c r="G11" s="1"/>
      <c r="H11" s="1"/>
      <c r="I11" s="1"/>
    </row>
    <row r="12" spans="1:12" x14ac:dyDescent="0.25">
      <c r="A12" s="11" t="s">
        <v>46</v>
      </c>
      <c r="B12" s="12">
        <v>18692</v>
      </c>
      <c r="C12" s="12">
        <v>17492</v>
      </c>
      <c r="D12" s="12">
        <v>99592</v>
      </c>
      <c r="E12" s="12">
        <v>134192</v>
      </c>
      <c r="F12" s="13">
        <f t="shared" si="0"/>
        <v>34.741746325006034</v>
      </c>
      <c r="G12" s="1"/>
      <c r="H12" s="1"/>
      <c r="I12" s="1"/>
    </row>
    <row r="13" spans="1:12" x14ac:dyDescent="0.25">
      <c r="A13" s="8" t="s">
        <v>47</v>
      </c>
      <c r="B13" s="9">
        <v>922787</v>
      </c>
      <c r="C13" s="9">
        <v>824414</v>
      </c>
      <c r="D13" s="9">
        <v>3210798</v>
      </c>
      <c r="E13" s="9">
        <v>2950183</v>
      </c>
      <c r="F13" s="10">
        <f t="shared" si="0"/>
        <v>-8.1168295233770493</v>
      </c>
      <c r="G13" s="1"/>
      <c r="H13" s="1"/>
      <c r="I13" s="1"/>
    </row>
    <row r="14" spans="1:12" x14ac:dyDescent="0.25">
      <c r="A14" s="11" t="s">
        <v>48</v>
      </c>
      <c r="B14" s="12">
        <v>398895</v>
      </c>
      <c r="C14" s="12">
        <v>416824</v>
      </c>
      <c r="D14" s="12">
        <v>1445575</v>
      </c>
      <c r="E14" s="12">
        <v>1640573</v>
      </c>
      <c r="F14" s="13">
        <f t="shared" si="0"/>
        <v>13.48930356432561</v>
      </c>
      <c r="G14" s="1"/>
      <c r="H14" s="1"/>
      <c r="I14" s="1"/>
    </row>
    <row r="15" spans="1:12" x14ac:dyDescent="0.25">
      <c r="A15" s="8" t="s">
        <v>49</v>
      </c>
      <c r="B15" s="9">
        <v>20377</v>
      </c>
      <c r="C15" s="9">
        <v>22302</v>
      </c>
      <c r="D15" s="9">
        <v>85771</v>
      </c>
      <c r="E15" s="9">
        <v>95512</v>
      </c>
      <c r="F15" s="10">
        <f t="shared" si="0"/>
        <v>11.356985461286442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1369</v>
      </c>
      <c r="D16" s="12">
        <v>11929</v>
      </c>
      <c r="E16" s="12">
        <v>7940</v>
      </c>
      <c r="F16" s="13">
        <f t="shared" si="0"/>
        <v>-33.439517143096651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301092</v>
      </c>
      <c r="C18" s="12">
        <v>327328</v>
      </c>
      <c r="D18" s="12">
        <v>1364951</v>
      </c>
      <c r="E18" s="12">
        <v>1433744</v>
      </c>
      <c r="F18" s="13">
        <f t="shared" si="0"/>
        <v>5.0399611414622143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1453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445</v>
      </c>
      <c r="C20" s="12">
        <v>1319</v>
      </c>
      <c r="D20" s="12">
        <v>1197</v>
      </c>
      <c r="E20" s="12">
        <v>5930</v>
      </c>
      <c r="F20" s="13">
        <f t="shared" si="0"/>
        <v>395.40517961570595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207</v>
      </c>
      <c r="E21" s="9">
        <v>201</v>
      </c>
      <c r="F21" s="10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77906</v>
      </c>
      <c r="C22" s="12">
        <v>93256</v>
      </c>
      <c r="D22" s="12">
        <v>394128</v>
      </c>
      <c r="E22" s="12">
        <v>635819</v>
      </c>
      <c r="F22" s="13">
        <f t="shared" si="0"/>
        <v>61.322971217472485</v>
      </c>
      <c r="G22" s="1"/>
      <c r="H22" s="1"/>
      <c r="I22" s="1"/>
    </row>
    <row r="23" spans="1:9" x14ac:dyDescent="0.25">
      <c r="A23" s="8" t="s">
        <v>57</v>
      </c>
      <c r="B23" s="9">
        <v>65914</v>
      </c>
      <c r="C23" s="9">
        <v>66130</v>
      </c>
      <c r="D23" s="9">
        <v>277758</v>
      </c>
      <c r="E23" s="9">
        <v>312071</v>
      </c>
      <c r="F23" s="10">
        <f t="shared" si="0"/>
        <v>12.353559573441629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87500</v>
      </c>
      <c r="C25" s="9">
        <v>88462</v>
      </c>
      <c r="D25" s="9">
        <v>272707</v>
      </c>
      <c r="E25" s="9">
        <v>290614</v>
      </c>
      <c r="F25" s="10">
        <f t="shared" si="0"/>
        <v>6.5663881015155425</v>
      </c>
      <c r="G25" s="1"/>
      <c r="H25" s="1"/>
      <c r="I25" s="1"/>
    </row>
    <row r="26" spans="1:9" x14ac:dyDescent="0.25">
      <c r="A26" s="11" t="s">
        <v>60</v>
      </c>
      <c r="B26" s="12">
        <v>424</v>
      </c>
      <c r="C26" s="12">
        <v>0</v>
      </c>
      <c r="D26" s="12">
        <v>2081</v>
      </c>
      <c r="E26" s="12">
        <v>1086</v>
      </c>
      <c r="F26" s="13">
        <f t="shared" si="0"/>
        <v>-47.813551177318594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454171</v>
      </c>
      <c r="C28" s="12">
        <v>385004</v>
      </c>
      <c r="D28" s="12">
        <v>2677445</v>
      </c>
      <c r="E28" s="12">
        <v>2653172</v>
      </c>
      <c r="F28" s="13">
        <f t="shared" si="0"/>
        <v>-0.90657324426832986</v>
      </c>
      <c r="G28" s="1"/>
      <c r="H28" s="1"/>
      <c r="I28" s="1"/>
    </row>
    <row r="29" spans="1:9" x14ac:dyDescent="0.25">
      <c r="A29" s="8" t="s">
        <v>63</v>
      </c>
      <c r="B29" s="9">
        <v>19745</v>
      </c>
      <c r="C29" s="9">
        <v>22214</v>
      </c>
      <c r="D29" s="9">
        <v>82909</v>
      </c>
      <c r="E29" s="9">
        <v>92760</v>
      </c>
      <c r="F29" s="10">
        <f t="shared" si="0"/>
        <v>11.881701624672829</v>
      </c>
      <c r="G29" s="1"/>
      <c r="H29" s="1"/>
      <c r="I29" s="1"/>
    </row>
    <row r="30" spans="1:9" x14ac:dyDescent="0.25">
      <c r="A30" s="11" t="s">
        <v>64</v>
      </c>
      <c r="B30" s="12">
        <v>1567</v>
      </c>
      <c r="C30" s="12">
        <v>1402</v>
      </c>
      <c r="D30" s="12">
        <v>9095</v>
      </c>
      <c r="E30" s="12">
        <v>9756</v>
      </c>
      <c r="F30" s="13">
        <f t="shared" si="0"/>
        <v>7.2677295217152249</v>
      </c>
      <c r="G30" s="1"/>
      <c r="H30" s="1"/>
      <c r="I30" s="1"/>
    </row>
    <row r="31" spans="1:9" x14ac:dyDescent="0.25">
      <c r="A31" s="8" t="s">
        <v>65</v>
      </c>
      <c r="B31" s="9">
        <v>553</v>
      </c>
      <c r="C31" s="9">
        <v>522</v>
      </c>
      <c r="D31" s="9">
        <v>1379</v>
      </c>
      <c r="E31" s="9">
        <v>1123</v>
      </c>
      <c r="F31" s="10">
        <f t="shared" si="0"/>
        <v>-18.56417693981146</v>
      </c>
      <c r="G31" s="1"/>
      <c r="H31" s="1"/>
      <c r="I31" s="1"/>
    </row>
    <row r="32" spans="1:9" x14ac:dyDescent="0.25">
      <c r="A32" s="11" t="s">
        <v>66</v>
      </c>
      <c r="B32" s="12">
        <v>60552</v>
      </c>
      <c r="C32" s="12">
        <v>61989</v>
      </c>
      <c r="D32" s="12">
        <v>231956</v>
      </c>
      <c r="E32" s="12">
        <v>239151</v>
      </c>
      <c r="F32" s="13">
        <f t="shared" si="0"/>
        <v>3.1018813912983489</v>
      </c>
      <c r="G32" s="1"/>
      <c r="H32" s="1"/>
      <c r="I32" s="1"/>
    </row>
    <row r="33" spans="1:9" x14ac:dyDescent="0.25">
      <c r="A33" s="8" t="s">
        <v>67</v>
      </c>
      <c r="B33" s="9">
        <v>15597</v>
      </c>
      <c r="C33" s="9">
        <v>17510</v>
      </c>
      <c r="D33" s="9">
        <v>72641</v>
      </c>
      <c r="E33" s="9">
        <v>101782</v>
      </c>
      <c r="F33" s="10">
        <f t="shared" si="0"/>
        <v>40.11646315441692</v>
      </c>
      <c r="G33" s="1"/>
      <c r="H33" s="1"/>
      <c r="I33" s="1"/>
    </row>
    <row r="34" spans="1:9" x14ac:dyDescent="0.25">
      <c r="A34" s="11" t="s">
        <v>68</v>
      </c>
      <c r="B34" s="12">
        <v>778</v>
      </c>
      <c r="C34" s="12">
        <v>422</v>
      </c>
      <c r="D34" s="12">
        <v>2298</v>
      </c>
      <c r="E34" s="12">
        <v>2015</v>
      </c>
      <c r="F34" s="13">
        <f t="shared" si="0"/>
        <v>-12.315056570931247</v>
      </c>
      <c r="G34" s="1"/>
      <c r="H34" s="1"/>
      <c r="I34" s="1"/>
    </row>
    <row r="35" spans="1:9" x14ac:dyDescent="0.25">
      <c r="A35" s="14" t="s">
        <v>69</v>
      </c>
      <c r="B35" s="15">
        <f>SUM(B7:B34)</f>
        <v>3585993</v>
      </c>
      <c r="C35" s="15">
        <f t="shared" ref="C35:E35" si="1">SUM(C7:C34)</f>
        <v>3410389</v>
      </c>
      <c r="D35" s="15">
        <f t="shared" si="1"/>
        <v>13773593</v>
      </c>
      <c r="E35" s="15">
        <f t="shared" si="1"/>
        <v>14093169</v>
      </c>
      <c r="F35" s="16">
        <f t="shared" si="0"/>
        <v>2.3202079515490226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23818</v>
      </c>
      <c r="C38" s="41">
        <f>D7</f>
        <v>20068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2950183</v>
      </c>
      <c r="G38" s="42">
        <f>LOOKUP(E38,$A$38:$A$65,$C$38:$C$65)</f>
        <v>3210798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177092</v>
      </c>
      <c r="C39" s="41">
        <f t="shared" ref="C39:C65" si="5">D8</f>
        <v>173473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2698553</v>
      </c>
      <c r="G39" s="42">
        <f t="shared" ref="G39:G65" si="8">LOOKUP(E39,$A$38:$A$65,$C$38:$C$65)</f>
        <v>2781718</v>
      </c>
    </row>
    <row r="40" spans="1:9" x14ac:dyDescent="0.25">
      <c r="A40" s="42" t="str">
        <f t="shared" si="3"/>
        <v>ALMERIA</v>
      </c>
      <c r="B40" s="41">
        <f t="shared" si="4"/>
        <v>586082</v>
      </c>
      <c r="C40" s="41">
        <f t="shared" si="5"/>
        <v>552464</v>
      </c>
      <c r="D40" s="41">
        <f t="shared" si="6"/>
        <v>7</v>
      </c>
      <c r="E40" s="42" t="str">
        <f t="shared" si="2"/>
        <v>SANTA CRUZ DE TENERIFE</v>
      </c>
      <c r="F40" s="42">
        <f t="shared" si="7"/>
        <v>2653172</v>
      </c>
      <c r="G40" s="42">
        <f t="shared" si="8"/>
        <v>2677445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1640573</v>
      </c>
      <c r="G41" s="42">
        <f t="shared" si="8"/>
        <v>1445575</v>
      </c>
    </row>
    <row r="42" spans="1:9" x14ac:dyDescent="0.25">
      <c r="A42" s="42" t="str">
        <f t="shared" si="3"/>
        <v>BAHIA DE ALGECIRAS</v>
      </c>
      <c r="B42" s="41">
        <f t="shared" si="4"/>
        <v>2698553</v>
      </c>
      <c r="C42" s="41">
        <f t="shared" si="5"/>
        <v>2781718</v>
      </c>
      <c r="D42" s="41">
        <f t="shared" si="6"/>
        <v>2</v>
      </c>
      <c r="E42" s="42" t="str">
        <f t="shared" si="2"/>
        <v>CEUTA</v>
      </c>
      <c r="F42" s="42">
        <f t="shared" si="7"/>
        <v>1433744</v>
      </c>
      <c r="G42" s="42">
        <f t="shared" si="8"/>
        <v>1364951</v>
      </c>
    </row>
    <row r="43" spans="1:9" x14ac:dyDescent="0.25">
      <c r="A43" s="42" t="str">
        <f t="shared" si="3"/>
        <v>BAHIA DE CADIZ</v>
      </c>
      <c r="B43" s="41">
        <f t="shared" si="4"/>
        <v>134192</v>
      </c>
      <c r="C43" s="41">
        <f t="shared" si="5"/>
        <v>99592</v>
      </c>
      <c r="D43" s="41">
        <f t="shared" si="6"/>
        <v>12</v>
      </c>
      <c r="E43" s="42" t="str">
        <f t="shared" si="2"/>
        <v>LAS PALMAS</v>
      </c>
      <c r="F43" s="42">
        <f t="shared" si="7"/>
        <v>635819</v>
      </c>
      <c r="G43" s="42">
        <f t="shared" si="8"/>
        <v>394128</v>
      </c>
    </row>
    <row r="44" spans="1:9" x14ac:dyDescent="0.25">
      <c r="A44" s="42" t="str">
        <f t="shared" si="3"/>
        <v>BALEARES</v>
      </c>
      <c r="B44" s="41">
        <f t="shared" si="4"/>
        <v>2950183</v>
      </c>
      <c r="C44" s="41">
        <f t="shared" si="5"/>
        <v>3210798</v>
      </c>
      <c r="D44" s="41">
        <f t="shared" si="6"/>
        <v>1</v>
      </c>
      <c r="E44" s="42" t="str">
        <f t="shared" si="2"/>
        <v>ALMERIA</v>
      </c>
      <c r="F44" s="42">
        <f t="shared" si="7"/>
        <v>586082</v>
      </c>
      <c r="G44" s="42">
        <f t="shared" si="8"/>
        <v>552464</v>
      </c>
    </row>
    <row r="45" spans="1:9" x14ac:dyDescent="0.25">
      <c r="A45" s="42" t="str">
        <f t="shared" si="3"/>
        <v>BARCELONA</v>
      </c>
      <c r="B45" s="41">
        <f t="shared" si="4"/>
        <v>1640573</v>
      </c>
      <c r="C45" s="41">
        <f t="shared" si="5"/>
        <v>1445575</v>
      </c>
      <c r="D45" s="41">
        <f t="shared" si="6"/>
        <v>4</v>
      </c>
      <c r="E45" s="42" t="str">
        <f t="shared" si="2"/>
        <v>MALAGA</v>
      </c>
      <c r="F45" s="42">
        <f t="shared" si="7"/>
        <v>312071</v>
      </c>
      <c r="G45" s="42">
        <f t="shared" si="8"/>
        <v>277758</v>
      </c>
    </row>
    <row r="46" spans="1:9" x14ac:dyDescent="0.25">
      <c r="A46" s="42" t="str">
        <f t="shared" si="3"/>
        <v>BILBAO</v>
      </c>
      <c r="B46" s="41">
        <f t="shared" si="4"/>
        <v>95512</v>
      </c>
      <c r="C46" s="41">
        <f t="shared" si="5"/>
        <v>85771</v>
      </c>
      <c r="D46" s="41">
        <f t="shared" si="6"/>
        <v>14</v>
      </c>
      <c r="E46" s="42" t="str">
        <f t="shared" si="2"/>
        <v>MELILLA</v>
      </c>
      <c r="F46" s="42">
        <f t="shared" si="7"/>
        <v>290614</v>
      </c>
      <c r="G46" s="42">
        <f t="shared" si="8"/>
        <v>272707</v>
      </c>
    </row>
    <row r="47" spans="1:9" x14ac:dyDescent="0.25">
      <c r="A47" s="42" t="str">
        <f t="shared" si="3"/>
        <v>CARTAGENA</v>
      </c>
      <c r="B47" s="41">
        <f t="shared" si="4"/>
        <v>7940</v>
      </c>
      <c r="C47" s="41">
        <f t="shared" si="5"/>
        <v>11929</v>
      </c>
      <c r="D47" s="41">
        <f t="shared" si="6"/>
        <v>18</v>
      </c>
      <c r="E47" s="42" t="str">
        <f t="shared" si="2"/>
        <v>VALENCIA</v>
      </c>
      <c r="F47" s="42">
        <f t="shared" si="7"/>
        <v>239151</v>
      </c>
      <c r="G47" s="42">
        <f t="shared" si="8"/>
        <v>231956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177092</v>
      </c>
      <c r="G48" s="42">
        <f t="shared" si="8"/>
        <v>173473</v>
      </c>
    </row>
    <row r="49" spans="1:7" x14ac:dyDescent="0.25">
      <c r="A49" s="42" t="str">
        <f t="shared" si="3"/>
        <v>CEUTA</v>
      </c>
      <c r="B49" s="41">
        <f t="shared" si="4"/>
        <v>1433744</v>
      </c>
      <c r="C49" s="41">
        <f t="shared" si="5"/>
        <v>1364951</v>
      </c>
      <c r="D49" s="41">
        <f t="shared" si="6"/>
        <v>5</v>
      </c>
      <c r="E49" s="42" t="str">
        <f t="shared" si="2"/>
        <v>BAHIA DE CADIZ</v>
      </c>
      <c r="F49" s="42">
        <f t="shared" si="7"/>
        <v>134192</v>
      </c>
      <c r="G49" s="42">
        <f t="shared" si="8"/>
        <v>99592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1453</v>
      </c>
      <c r="D50" s="41">
        <f t="shared" si="6"/>
        <v>28</v>
      </c>
      <c r="E50" s="42" t="str">
        <f t="shared" si="2"/>
        <v>VIGO</v>
      </c>
      <c r="F50" s="42">
        <f t="shared" si="7"/>
        <v>101782</v>
      </c>
      <c r="G50" s="42">
        <f t="shared" si="8"/>
        <v>72641</v>
      </c>
    </row>
    <row r="51" spans="1:7" x14ac:dyDescent="0.25">
      <c r="A51" s="42" t="str">
        <f t="shared" si="3"/>
        <v>GIJON</v>
      </c>
      <c r="B51" s="41">
        <f t="shared" si="4"/>
        <v>5930</v>
      </c>
      <c r="C51" s="41">
        <f t="shared" si="5"/>
        <v>1197</v>
      </c>
      <c r="D51" s="41">
        <f t="shared" si="6"/>
        <v>19</v>
      </c>
      <c r="E51" s="42" t="str">
        <f t="shared" si="2"/>
        <v>BILBAO</v>
      </c>
      <c r="F51" s="42">
        <f t="shared" si="7"/>
        <v>95512</v>
      </c>
      <c r="G51" s="42">
        <f t="shared" si="8"/>
        <v>85771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23</v>
      </c>
      <c r="E52" s="42" t="str">
        <f t="shared" si="2"/>
        <v>SANTANDER</v>
      </c>
      <c r="F52" s="42">
        <f t="shared" si="7"/>
        <v>92760</v>
      </c>
      <c r="G52" s="42">
        <f t="shared" si="8"/>
        <v>82909</v>
      </c>
    </row>
    <row r="53" spans="1:7" x14ac:dyDescent="0.25">
      <c r="A53" s="42" t="str">
        <f t="shared" si="3"/>
        <v>LAS PALMAS</v>
      </c>
      <c r="B53" s="41">
        <f t="shared" si="4"/>
        <v>635819</v>
      </c>
      <c r="C53" s="41">
        <f t="shared" si="5"/>
        <v>394128</v>
      </c>
      <c r="D53" s="41">
        <f t="shared" si="6"/>
        <v>6</v>
      </c>
      <c r="E53" s="42" t="str">
        <f t="shared" si="2"/>
        <v>A CORUÑA</v>
      </c>
      <c r="F53" s="42">
        <f t="shared" si="7"/>
        <v>23818</v>
      </c>
      <c r="G53" s="42">
        <f t="shared" si="8"/>
        <v>20068</v>
      </c>
    </row>
    <row r="54" spans="1:7" x14ac:dyDescent="0.25">
      <c r="A54" s="42" t="str">
        <f t="shared" si="3"/>
        <v>MALAGA</v>
      </c>
      <c r="B54" s="41">
        <f t="shared" si="4"/>
        <v>312071</v>
      </c>
      <c r="C54" s="41">
        <f t="shared" si="5"/>
        <v>277758</v>
      </c>
      <c r="D54" s="41">
        <f t="shared" si="6"/>
        <v>8</v>
      </c>
      <c r="E54" s="42" t="str">
        <f t="shared" si="2"/>
        <v>SEVILLA</v>
      </c>
      <c r="F54" s="42">
        <f t="shared" si="7"/>
        <v>9756</v>
      </c>
      <c r="G54" s="42">
        <f t="shared" si="8"/>
        <v>9095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7940</v>
      </c>
      <c r="G55" s="42">
        <f t="shared" si="8"/>
        <v>11929</v>
      </c>
    </row>
    <row r="56" spans="1:7" x14ac:dyDescent="0.25">
      <c r="A56" s="42" t="str">
        <f t="shared" si="3"/>
        <v>MELILLA</v>
      </c>
      <c r="B56" s="41">
        <f t="shared" si="4"/>
        <v>290614</v>
      </c>
      <c r="C56" s="41">
        <f t="shared" si="5"/>
        <v>272707</v>
      </c>
      <c r="D56" s="41">
        <f t="shared" si="6"/>
        <v>9</v>
      </c>
      <c r="E56" s="42" t="str">
        <f t="shared" si="2"/>
        <v>GIJON</v>
      </c>
      <c r="F56" s="42">
        <f t="shared" si="9"/>
        <v>5930</v>
      </c>
      <c r="G56" s="42">
        <f t="shared" si="8"/>
        <v>1197</v>
      </c>
    </row>
    <row r="57" spans="1:7" x14ac:dyDescent="0.25">
      <c r="A57" s="42" t="str">
        <f t="shared" si="3"/>
        <v>MOTRIL</v>
      </c>
      <c r="B57" s="41">
        <f t="shared" si="4"/>
        <v>1086</v>
      </c>
      <c r="C57" s="41">
        <f t="shared" si="5"/>
        <v>2081</v>
      </c>
      <c r="D57" s="41">
        <f t="shared" si="6"/>
        <v>22</v>
      </c>
      <c r="E57" s="42" t="str">
        <f t="shared" si="2"/>
        <v>VILAGARCIA</v>
      </c>
      <c r="F57" s="42">
        <f t="shared" si="9"/>
        <v>2015</v>
      </c>
      <c r="G57" s="42">
        <f t="shared" si="8"/>
        <v>2298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1123</v>
      </c>
      <c r="G58" s="42">
        <f t="shared" si="8"/>
        <v>1379</v>
      </c>
    </row>
    <row r="59" spans="1:7" x14ac:dyDescent="0.25">
      <c r="A59" s="42" t="str">
        <f t="shared" si="3"/>
        <v>SANTA CRUZ DE TENERIFE</v>
      </c>
      <c r="B59" s="41">
        <f t="shared" si="4"/>
        <v>2653172</v>
      </c>
      <c r="C59" s="41">
        <f t="shared" si="5"/>
        <v>2677445</v>
      </c>
      <c r="D59" s="41">
        <f t="shared" si="6"/>
        <v>3</v>
      </c>
      <c r="E59" s="42" t="str">
        <f t="shared" si="2"/>
        <v>MOTRIL</v>
      </c>
      <c r="F59" s="42">
        <f t="shared" si="9"/>
        <v>1086</v>
      </c>
      <c r="G59" s="42">
        <f t="shared" si="8"/>
        <v>2081</v>
      </c>
    </row>
    <row r="60" spans="1:7" x14ac:dyDescent="0.25">
      <c r="A60" s="42" t="str">
        <f t="shared" si="3"/>
        <v>SANTANDER</v>
      </c>
      <c r="B60" s="41">
        <f t="shared" si="4"/>
        <v>92760</v>
      </c>
      <c r="C60" s="41">
        <f t="shared" si="5"/>
        <v>82909</v>
      </c>
      <c r="D60" s="41">
        <f t="shared" si="6"/>
        <v>15</v>
      </c>
      <c r="E60" s="42" t="str">
        <f t="shared" si="2"/>
        <v>HUELVA</v>
      </c>
      <c r="F60" s="42">
        <f t="shared" si="9"/>
        <v>201</v>
      </c>
      <c r="G60" s="42">
        <f t="shared" si="8"/>
        <v>207</v>
      </c>
    </row>
    <row r="61" spans="1:7" x14ac:dyDescent="0.25">
      <c r="A61" s="42" t="str">
        <f t="shared" si="3"/>
        <v>SEVILLA</v>
      </c>
      <c r="B61" s="41">
        <f t="shared" si="4"/>
        <v>9756</v>
      </c>
      <c r="C61" s="41">
        <f t="shared" si="5"/>
        <v>9095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1123</v>
      </c>
      <c r="C62" s="41">
        <f t="shared" si="5"/>
        <v>1379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239151</v>
      </c>
      <c r="C63" s="41">
        <f t="shared" si="5"/>
        <v>231956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101782</v>
      </c>
      <c r="C64" s="41">
        <f t="shared" si="5"/>
        <v>72641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2015</v>
      </c>
      <c r="C65" s="41">
        <f t="shared" si="5"/>
        <v>2298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432</v>
      </c>
      <c r="C7" s="9">
        <v>0</v>
      </c>
      <c r="D7" s="9">
        <v>19628</v>
      </c>
      <c r="E7" s="9">
        <v>23562</v>
      </c>
      <c r="F7" s="10">
        <f>((E7*100)/D7)-100</f>
        <v>20.042796005706137</v>
      </c>
      <c r="G7" s="1"/>
      <c r="H7" s="1"/>
      <c r="I7" s="1"/>
    </row>
    <row r="8" spans="1:12" x14ac:dyDescent="0.25">
      <c r="A8" s="11" t="s">
        <v>42</v>
      </c>
      <c r="B8" s="12">
        <v>10338</v>
      </c>
      <c r="C8" s="12">
        <v>4959</v>
      </c>
      <c r="D8" s="12">
        <v>25056</v>
      </c>
      <c r="E8" s="12">
        <v>47915</v>
      </c>
      <c r="F8" s="13">
        <f t="shared" ref="F8:F35" si="0">((E8*100)/D8)-100</f>
        <v>91.231641123882497</v>
      </c>
      <c r="G8" s="1"/>
      <c r="H8" s="1"/>
      <c r="I8" s="1"/>
    </row>
    <row r="9" spans="1:12" x14ac:dyDescent="0.25">
      <c r="A9" s="8" t="s">
        <v>43</v>
      </c>
      <c r="B9" s="9">
        <v>4839</v>
      </c>
      <c r="C9" s="9">
        <v>8343</v>
      </c>
      <c r="D9" s="9">
        <v>16840</v>
      </c>
      <c r="E9" s="9">
        <v>34185</v>
      </c>
      <c r="F9" s="10">
        <f t="shared" si="0"/>
        <v>102.99881235154393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83</v>
      </c>
      <c r="E11" s="9">
        <v>162</v>
      </c>
      <c r="F11" s="10">
        <f t="shared" si="0"/>
        <v>95.180722891566262</v>
      </c>
      <c r="G11" s="1"/>
      <c r="H11" s="1"/>
      <c r="I11" s="1"/>
    </row>
    <row r="12" spans="1:12" x14ac:dyDescent="0.25">
      <c r="A12" s="11" t="s">
        <v>46</v>
      </c>
      <c r="B12" s="12">
        <v>13853</v>
      </c>
      <c r="C12" s="12">
        <v>13636</v>
      </c>
      <c r="D12" s="12">
        <v>81376</v>
      </c>
      <c r="E12" s="12">
        <v>117578</v>
      </c>
      <c r="F12" s="13">
        <f t="shared" si="0"/>
        <v>44.487318128195056</v>
      </c>
      <c r="G12" s="1"/>
      <c r="H12" s="1"/>
      <c r="I12" s="1"/>
    </row>
    <row r="13" spans="1:12" x14ac:dyDescent="0.25">
      <c r="A13" s="8" t="s">
        <v>47</v>
      </c>
      <c r="B13" s="9">
        <v>178715</v>
      </c>
      <c r="C13" s="9">
        <v>185099</v>
      </c>
      <c r="D13" s="9">
        <v>625067</v>
      </c>
      <c r="E13" s="9">
        <v>690844</v>
      </c>
      <c r="F13" s="10">
        <f t="shared" si="0"/>
        <v>10.523191913826835</v>
      </c>
      <c r="G13" s="1"/>
      <c r="H13" s="1"/>
      <c r="I13" s="1"/>
    </row>
    <row r="14" spans="1:12" x14ac:dyDescent="0.25">
      <c r="A14" s="11" t="s">
        <v>48</v>
      </c>
      <c r="B14" s="12">
        <v>246844</v>
      </c>
      <c r="C14" s="12">
        <v>260592</v>
      </c>
      <c r="D14" s="12">
        <v>862012</v>
      </c>
      <c r="E14" s="12">
        <v>1021349</v>
      </c>
      <c r="F14" s="13">
        <f t="shared" si="0"/>
        <v>18.484313443432342</v>
      </c>
      <c r="G14" s="1"/>
      <c r="H14" s="1"/>
      <c r="I14" s="1"/>
    </row>
    <row r="15" spans="1:12" x14ac:dyDescent="0.25">
      <c r="A15" s="8" t="s">
        <v>49</v>
      </c>
      <c r="B15" s="9">
        <v>4544</v>
      </c>
      <c r="C15" s="9">
        <v>0</v>
      </c>
      <c r="D15" s="9">
        <v>16015</v>
      </c>
      <c r="E15" s="9">
        <v>21621</v>
      </c>
      <c r="F15" s="10">
        <f t="shared" si="0"/>
        <v>35.004683109584761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1369</v>
      </c>
      <c r="D16" s="12">
        <v>11929</v>
      </c>
      <c r="E16" s="12">
        <v>7940</v>
      </c>
      <c r="F16" s="13">
        <f t="shared" si="0"/>
        <v>-33.439517143096651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5708</v>
      </c>
      <c r="D18" s="12">
        <v>4332</v>
      </c>
      <c r="E18" s="12">
        <v>15856</v>
      </c>
      <c r="F18" s="13">
        <f t="shared" si="0"/>
        <v>266.02031394275161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1453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445</v>
      </c>
      <c r="C20" s="12">
        <v>1319</v>
      </c>
      <c r="D20" s="12">
        <v>1197</v>
      </c>
      <c r="E20" s="12">
        <v>5930</v>
      </c>
      <c r="F20" s="13">
        <f t="shared" si="0"/>
        <v>395.40517961570595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207</v>
      </c>
      <c r="E21" s="9">
        <v>201</v>
      </c>
      <c r="F21" s="18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30000</v>
      </c>
      <c r="C22" s="12">
        <v>7923</v>
      </c>
      <c r="D22" s="12">
        <v>242832</v>
      </c>
      <c r="E22" s="12">
        <v>268068</v>
      </c>
      <c r="F22" s="13">
        <f t="shared" si="0"/>
        <v>10.392370033603484</v>
      </c>
      <c r="G22" s="1"/>
      <c r="H22" s="1"/>
      <c r="I22" s="1"/>
    </row>
    <row r="23" spans="1:9" x14ac:dyDescent="0.25">
      <c r="A23" s="8" t="s">
        <v>57</v>
      </c>
      <c r="B23" s="9">
        <v>16100</v>
      </c>
      <c r="C23" s="9">
        <v>19344</v>
      </c>
      <c r="D23" s="9">
        <v>118345</v>
      </c>
      <c r="E23" s="9">
        <v>153265</v>
      </c>
      <c r="F23" s="10">
        <f t="shared" si="0"/>
        <v>29.506950019012208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209</v>
      </c>
      <c r="E25" s="9">
        <v>206</v>
      </c>
      <c r="F25" s="10">
        <f t="shared" si="0"/>
        <v>-1.4354066985645915</v>
      </c>
      <c r="G25" s="1"/>
      <c r="H25" s="1"/>
      <c r="I25" s="1"/>
    </row>
    <row r="26" spans="1:9" x14ac:dyDescent="0.25">
      <c r="A26" s="11" t="s">
        <v>60</v>
      </c>
      <c r="B26" s="12">
        <v>424</v>
      </c>
      <c r="C26" s="12">
        <v>0</v>
      </c>
      <c r="D26" s="12">
        <v>2081</v>
      </c>
      <c r="E26" s="12">
        <v>1086</v>
      </c>
      <c r="F26" s="13">
        <f t="shared" si="0"/>
        <v>-47.813551177318594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10095</v>
      </c>
      <c r="C28" s="12">
        <v>10719</v>
      </c>
      <c r="D28" s="12">
        <v>226332</v>
      </c>
      <c r="E28" s="12">
        <v>303446</v>
      </c>
      <c r="F28" s="13">
        <f t="shared" si="0"/>
        <v>34.07118745913084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1483</v>
      </c>
      <c r="D29" s="9">
        <v>2705</v>
      </c>
      <c r="E29" s="9">
        <v>12721</v>
      </c>
      <c r="F29" s="10">
        <f t="shared" si="0"/>
        <v>370.27726432532347</v>
      </c>
      <c r="G29" s="1"/>
      <c r="H29" s="1"/>
      <c r="I29" s="1"/>
    </row>
    <row r="30" spans="1:9" x14ac:dyDescent="0.25">
      <c r="A30" s="11" t="s">
        <v>64</v>
      </c>
      <c r="B30" s="12">
        <v>1567</v>
      </c>
      <c r="C30" s="12">
        <v>1402</v>
      </c>
      <c r="D30" s="12">
        <v>9095</v>
      </c>
      <c r="E30" s="12">
        <v>9756</v>
      </c>
      <c r="F30" s="13">
        <f t="shared" si="0"/>
        <v>7.2677295217152249</v>
      </c>
      <c r="G30" s="1"/>
      <c r="H30" s="1"/>
      <c r="I30" s="1"/>
    </row>
    <row r="31" spans="1:9" x14ac:dyDescent="0.25">
      <c r="A31" s="8" t="s">
        <v>65</v>
      </c>
      <c r="B31" s="9">
        <v>553</v>
      </c>
      <c r="C31" s="9">
        <v>522</v>
      </c>
      <c r="D31" s="9">
        <v>1379</v>
      </c>
      <c r="E31" s="9">
        <v>1123</v>
      </c>
      <c r="F31" s="10">
        <f t="shared" si="0"/>
        <v>-18.56417693981146</v>
      </c>
      <c r="G31" s="1"/>
      <c r="H31" s="1"/>
      <c r="I31" s="1"/>
    </row>
    <row r="32" spans="1:9" x14ac:dyDescent="0.25">
      <c r="A32" s="11" t="s">
        <v>66</v>
      </c>
      <c r="B32" s="12">
        <v>20891</v>
      </c>
      <c r="C32" s="12">
        <v>30583</v>
      </c>
      <c r="D32" s="12">
        <v>88282</v>
      </c>
      <c r="E32" s="12">
        <v>107881</v>
      </c>
      <c r="F32" s="13">
        <f t="shared" si="0"/>
        <v>22.200448562560879</v>
      </c>
      <c r="G32" s="1"/>
      <c r="H32" s="1"/>
      <c r="I32" s="1"/>
    </row>
    <row r="33" spans="1:9" x14ac:dyDescent="0.25">
      <c r="A33" s="8" t="s">
        <v>67</v>
      </c>
      <c r="B33" s="9">
        <v>15597</v>
      </c>
      <c r="C33" s="9">
        <v>17510</v>
      </c>
      <c r="D33" s="9">
        <v>72641</v>
      </c>
      <c r="E33" s="9">
        <v>101782</v>
      </c>
      <c r="F33" s="10">
        <f t="shared" si="0"/>
        <v>40.11646315441692</v>
      </c>
      <c r="G33" s="1"/>
      <c r="H33" s="1"/>
      <c r="I33" s="1"/>
    </row>
    <row r="34" spans="1:9" x14ac:dyDescent="0.25">
      <c r="A34" s="11" t="s">
        <v>68</v>
      </c>
      <c r="B34" s="12">
        <v>778</v>
      </c>
      <c r="C34" s="12">
        <v>422</v>
      </c>
      <c r="D34" s="12">
        <v>2298</v>
      </c>
      <c r="E34" s="12">
        <v>2015</v>
      </c>
      <c r="F34" s="13">
        <f t="shared" si="0"/>
        <v>-12.315056570931247</v>
      </c>
      <c r="G34" s="1"/>
      <c r="H34" s="1"/>
      <c r="I34" s="1"/>
    </row>
    <row r="35" spans="1:9" x14ac:dyDescent="0.25">
      <c r="A35" s="14" t="s">
        <v>69</v>
      </c>
      <c r="B35" s="15">
        <f>SUM(B7:B34)</f>
        <v>556015</v>
      </c>
      <c r="C35" s="15">
        <f t="shared" ref="C35:E35" si="1">SUM(C7:C34)</f>
        <v>570933</v>
      </c>
      <c r="D35" s="15">
        <f t="shared" si="1"/>
        <v>2431394</v>
      </c>
      <c r="E35" s="15">
        <f t="shared" si="1"/>
        <v>2948492</v>
      </c>
      <c r="F35" s="16">
        <f t="shared" si="0"/>
        <v>21.267552687881931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23562</v>
      </c>
      <c r="C38" s="41">
        <f>D7</f>
        <v>19628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1021349</v>
      </c>
      <c r="G38" s="42">
        <f>LOOKUP(E38,$A$38:$A$65,$C$38:$C$65)</f>
        <v>862012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47915</v>
      </c>
      <c r="C39" s="41">
        <f t="shared" ref="C39:C65" si="5">D8</f>
        <v>25056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690844</v>
      </c>
      <c r="G39" s="42">
        <f t="shared" ref="G39:G65" si="8">LOOKUP(E39,$A$38:$A$65,$C$38:$C$65)</f>
        <v>625067</v>
      </c>
    </row>
    <row r="40" spans="1:9" x14ac:dyDescent="0.25">
      <c r="A40" s="42" t="str">
        <f t="shared" si="3"/>
        <v>ALMERIA</v>
      </c>
      <c r="B40" s="41">
        <f t="shared" si="4"/>
        <v>34185</v>
      </c>
      <c r="C40" s="41">
        <f t="shared" si="5"/>
        <v>16840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303446</v>
      </c>
      <c r="G40" s="42">
        <f t="shared" si="8"/>
        <v>226332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268068</v>
      </c>
      <c r="G41" s="42">
        <f t="shared" si="8"/>
        <v>242832</v>
      </c>
    </row>
    <row r="42" spans="1:9" x14ac:dyDescent="0.25">
      <c r="A42" s="42" t="str">
        <f t="shared" si="3"/>
        <v>BAHIA DE ALGECIRAS</v>
      </c>
      <c r="B42" s="41">
        <f t="shared" si="4"/>
        <v>162</v>
      </c>
      <c r="C42" s="41">
        <f t="shared" si="5"/>
        <v>83</v>
      </c>
      <c r="D42" s="41">
        <f t="shared" si="6"/>
        <v>23</v>
      </c>
      <c r="E42" s="42" t="str">
        <f t="shared" si="2"/>
        <v>MALAGA</v>
      </c>
      <c r="F42" s="42">
        <f t="shared" si="7"/>
        <v>153265</v>
      </c>
      <c r="G42" s="42">
        <f t="shared" si="8"/>
        <v>118345</v>
      </c>
    </row>
    <row r="43" spans="1:9" x14ac:dyDescent="0.25">
      <c r="A43" s="42" t="str">
        <f t="shared" si="3"/>
        <v>BAHIA DE CADIZ</v>
      </c>
      <c r="B43" s="41">
        <f t="shared" si="4"/>
        <v>117578</v>
      </c>
      <c r="C43" s="41">
        <f t="shared" si="5"/>
        <v>81376</v>
      </c>
      <c r="D43" s="41">
        <f t="shared" si="6"/>
        <v>6</v>
      </c>
      <c r="E43" s="42" t="str">
        <f t="shared" si="2"/>
        <v>BAHIA DE CADIZ</v>
      </c>
      <c r="F43" s="42">
        <f t="shared" si="7"/>
        <v>117578</v>
      </c>
      <c r="G43" s="42">
        <f t="shared" si="8"/>
        <v>81376</v>
      </c>
    </row>
    <row r="44" spans="1:9" x14ac:dyDescent="0.25">
      <c r="A44" s="42" t="str">
        <f t="shared" si="3"/>
        <v>BALEARES</v>
      </c>
      <c r="B44" s="41">
        <f t="shared" si="4"/>
        <v>690844</v>
      </c>
      <c r="C44" s="41">
        <f t="shared" si="5"/>
        <v>625067</v>
      </c>
      <c r="D44" s="41">
        <f t="shared" si="6"/>
        <v>2</v>
      </c>
      <c r="E44" s="42" t="str">
        <f t="shared" si="2"/>
        <v>VALENCIA</v>
      </c>
      <c r="F44" s="42">
        <f t="shared" si="7"/>
        <v>107881</v>
      </c>
      <c r="G44" s="42">
        <f t="shared" si="8"/>
        <v>88282</v>
      </c>
    </row>
    <row r="45" spans="1:9" x14ac:dyDescent="0.25">
      <c r="A45" s="42" t="str">
        <f t="shared" si="3"/>
        <v>BARCELONA</v>
      </c>
      <c r="B45" s="41">
        <f t="shared" si="4"/>
        <v>1021349</v>
      </c>
      <c r="C45" s="41">
        <f t="shared" si="5"/>
        <v>862012</v>
      </c>
      <c r="D45" s="41">
        <f t="shared" si="6"/>
        <v>1</v>
      </c>
      <c r="E45" s="42" t="str">
        <f t="shared" si="2"/>
        <v>VIGO</v>
      </c>
      <c r="F45" s="42">
        <f t="shared" si="7"/>
        <v>101782</v>
      </c>
      <c r="G45" s="42">
        <f t="shared" si="8"/>
        <v>72641</v>
      </c>
    </row>
    <row r="46" spans="1:9" x14ac:dyDescent="0.25">
      <c r="A46" s="42" t="str">
        <f t="shared" si="3"/>
        <v>BILBAO</v>
      </c>
      <c r="B46" s="41">
        <f t="shared" si="4"/>
        <v>21621</v>
      </c>
      <c r="C46" s="41">
        <f t="shared" si="5"/>
        <v>16015</v>
      </c>
      <c r="D46" s="41">
        <f t="shared" si="6"/>
        <v>12</v>
      </c>
      <c r="E46" s="42" t="str">
        <f t="shared" si="2"/>
        <v>ALICANTE</v>
      </c>
      <c r="F46" s="42">
        <f t="shared" si="7"/>
        <v>47915</v>
      </c>
      <c r="G46" s="42">
        <f t="shared" si="8"/>
        <v>25056</v>
      </c>
    </row>
    <row r="47" spans="1:9" x14ac:dyDescent="0.25">
      <c r="A47" s="42" t="str">
        <f t="shared" si="3"/>
        <v>CARTAGENA</v>
      </c>
      <c r="B47" s="41">
        <f t="shared" si="4"/>
        <v>7940</v>
      </c>
      <c r="C47" s="41">
        <f t="shared" si="5"/>
        <v>11929</v>
      </c>
      <c r="D47" s="41">
        <f t="shared" si="6"/>
        <v>16</v>
      </c>
      <c r="E47" s="42" t="str">
        <f t="shared" si="2"/>
        <v>ALMERIA</v>
      </c>
      <c r="F47" s="42">
        <f t="shared" si="7"/>
        <v>34185</v>
      </c>
      <c r="G47" s="42">
        <f t="shared" si="8"/>
        <v>16840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23562</v>
      </c>
      <c r="G48" s="42">
        <f t="shared" si="8"/>
        <v>19628</v>
      </c>
    </row>
    <row r="49" spans="1:7" x14ac:dyDescent="0.25">
      <c r="A49" s="42" t="str">
        <f t="shared" si="3"/>
        <v>CEUTA</v>
      </c>
      <c r="B49" s="41">
        <f t="shared" si="4"/>
        <v>15856</v>
      </c>
      <c r="C49" s="41">
        <f t="shared" si="5"/>
        <v>4332</v>
      </c>
      <c r="D49" s="41">
        <f t="shared" si="6"/>
        <v>13</v>
      </c>
      <c r="E49" s="42" t="str">
        <f t="shared" si="2"/>
        <v>BILBAO</v>
      </c>
      <c r="F49" s="42">
        <f t="shared" si="7"/>
        <v>21621</v>
      </c>
      <c r="G49" s="42">
        <f t="shared" si="8"/>
        <v>16015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1453</v>
      </c>
      <c r="D50" s="41">
        <f t="shared" si="6"/>
        <v>28</v>
      </c>
      <c r="E50" s="42" t="str">
        <f t="shared" si="2"/>
        <v>CEUTA</v>
      </c>
      <c r="F50" s="42">
        <f t="shared" si="7"/>
        <v>15856</v>
      </c>
      <c r="G50" s="42">
        <f t="shared" si="8"/>
        <v>4332</v>
      </c>
    </row>
    <row r="51" spans="1:7" x14ac:dyDescent="0.25">
      <c r="A51" s="42" t="str">
        <f t="shared" si="3"/>
        <v>GIJON</v>
      </c>
      <c r="B51" s="41">
        <f t="shared" si="4"/>
        <v>5930</v>
      </c>
      <c r="C51" s="41">
        <f t="shared" si="5"/>
        <v>1197</v>
      </c>
      <c r="D51" s="41">
        <f t="shared" si="6"/>
        <v>17</v>
      </c>
      <c r="E51" s="42" t="str">
        <f t="shared" si="2"/>
        <v>SANTANDER</v>
      </c>
      <c r="F51" s="42">
        <f t="shared" si="7"/>
        <v>12721</v>
      </c>
      <c r="G51" s="42">
        <f t="shared" si="8"/>
        <v>2705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22</v>
      </c>
      <c r="E52" s="42" t="str">
        <f t="shared" si="2"/>
        <v>SEVILLA</v>
      </c>
      <c r="F52" s="42">
        <f t="shared" si="7"/>
        <v>9756</v>
      </c>
      <c r="G52" s="42">
        <f t="shared" si="8"/>
        <v>9095</v>
      </c>
    </row>
    <row r="53" spans="1:7" x14ac:dyDescent="0.25">
      <c r="A53" s="42" t="str">
        <f t="shared" si="3"/>
        <v>LAS PALMAS</v>
      </c>
      <c r="B53" s="41">
        <f t="shared" si="4"/>
        <v>268068</v>
      </c>
      <c r="C53" s="41">
        <f t="shared" si="5"/>
        <v>242832</v>
      </c>
      <c r="D53" s="41">
        <f t="shared" si="6"/>
        <v>4</v>
      </c>
      <c r="E53" s="42" t="str">
        <f t="shared" si="2"/>
        <v>CARTAGENA</v>
      </c>
      <c r="F53" s="42">
        <f t="shared" si="7"/>
        <v>7940</v>
      </c>
      <c r="G53" s="42">
        <f t="shared" si="8"/>
        <v>11929</v>
      </c>
    </row>
    <row r="54" spans="1:7" x14ac:dyDescent="0.25">
      <c r="A54" s="42" t="str">
        <f t="shared" si="3"/>
        <v>MALAGA</v>
      </c>
      <c r="B54" s="41">
        <f t="shared" si="4"/>
        <v>153265</v>
      </c>
      <c r="C54" s="41">
        <f t="shared" si="5"/>
        <v>118345</v>
      </c>
      <c r="D54" s="41">
        <f t="shared" si="6"/>
        <v>5</v>
      </c>
      <c r="E54" s="42" t="str">
        <f t="shared" si="2"/>
        <v>GIJON</v>
      </c>
      <c r="F54" s="42">
        <f t="shared" si="7"/>
        <v>5930</v>
      </c>
      <c r="G54" s="42">
        <f t="shared" si="8"/>
        <v>1197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2015</v>
      </c>
      <c r="G55" s="42">
        <f t="shared" si="8"/>
        <v>2298</v>
      </c>
    </row>
    <row r="56" spans="1:7" x14ac:dyDescent="0.25">
      <c r="A56" s="42" t="str">
        <f t="shared" si="3"/>
        <v>MELILLA</v>
      </c>
      <c r="B56" s="41">
        <f t="shared" si="4"/>
        <v>206</v>
      </c>
      <c r="C56" s="41">
        <f t="shared" si="5"/>
        <v>209</v>
      </c>
      <c r="D56" s="41">
        <f t="shared" si="6"/>
        <v>21</v>
      </c>
      <c r="E56" s="42" t="str">
        <f t="shared" si="2"/>
        <v>TARRAGONA</v>
      </c>
      <c r="F56" s="42">
        <f t="shared" si="9"/>
        <v>1123</v>
      </c>
      <c r="G56" s="42">
        <f t="shared" si="8"/>
        <v>1379</v>
      </c>
    </row>
    <row r="57" spans="1:7" x14ac:dyDescent="0.25">
      <c r="A57" s="42" t="str">
        <f t="shared" si="3"/>
        <v>MOTRIL</v>
      </c>
      <c r="B57" s="41">
        <f t="shared" si="4"/>
        <v>1086</v>
      </c>
      <c r="C57" s="41">
        <f t="shared" si="5"/>
        <v>2081</v>
      </c>
      <c r="D57" s="41">
        <f t="shared" si="6"/>
        <v>20</v>
      </c>
      <c r="E57" s="42" t="str">
        <f t="shared" si="2"/>
        <v>MOTRIL</v>
      </c>
      <c r="F57" s="42">
        <f t="shared" si="9"/>
        <v>1086</v>
      </c>
      <c r="G57" s="42">
        <f t="shared" si="8"/>
        <v>2081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206</v>
      </c>
      <c r="G58" s="42">
        <f t="shared" si="8"/>
        <v>209</v>
      </c>
    </row>
    <row r="59" spans="1:7" x14ac:dyDescent="0.25">
      <c r="A59" s="42" t="str">
        <f t="shared" si="3"/>
        <v>SANTA CRUZ DE TENERIFE</v>
      </c>
      <c r="B59" s="41">
        <f t="shared" si="4"/>
        <v>303446</v>
      </c>
      <c r="C59" s="41">
        <f t="shared" si="5"/>
        <v>226332</v>
      </c>
      <c r="D59" s="41">
        <f t="shared" si="6"/>
        <v>3</v>
      </c>
      <c r="E59" s="42" t="str">
        <f t="shared" si="2"/>
        <v>HUELVA</v>
      </c>
      <c r="F59" s="42">
        <f t="shared" si="9"/>
        <v>201</v>
      </c>
      <c r="G59" s="42">
        <f t="shared" si="8"/>
        <v>207</v>
      </c>
    </row>
    <row r="60" spans="1:7" x14ac:dyDescent="0.25">
      <c r="A60" s="42" t="str">
        <f t="shared" si="3"/>
        <v>SANTANDER</v>
      </c>
      <c r="B60" s="41">
        <f t="shared" si="4"/>
        <v>12721</v>
      </c>
      <c r="C60" s="41">
        <f t="shared" si="5"/>
        <v>2705</v>
      </c>
      <c r="D60" s="41">
        <f t="shared" si="6"/>
        <v>14</v>
      </c>
      <c r="E60" s="42" t="str">
        <f t="shared" si="2"/>
        <v>BAHIA DE ALGECIRAS</v>
      </c>
      <c r="F60" s="42">
        <f t="shared" si="9"/>
        <v>162</v>
      </c>
      <c r="G60" s="42">
        <f t="shared" si="8"/>
        <v>83</v>
      </c>
    </row>
    <row r="61" spans="1:7" x14ac:dyDescent="0.25">
      <c r="A61" s="42" t="str">
        <f t="shared" si="3"/>
        <v>SEVILLA</v>
      </c>
      <c r="B61" s="41">
        <f t="shared" si="4"/>
        <v>9756</v>
      </c>
      <c r="C61" s="41">
        <f t="shared" si="5"/>
        <v>9095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1123</v>
      </c>
      <c r="C62" s="41">
        <f t="shared" si="5"/>
        <v>1379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107881</v>
      </c>
      <c r="C63" s="41">
        <f t="shared" si="5"/>
        <v>88282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101782</v>
      </c>
      <c r="C64" s="41">
        <f t="shared" si="5"/>
        <v>72641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2015</v>
      </c>
      <c r="C65" s="41">
        <f t="shared" si="5"/>
        <v>2298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14685</v>
      </c>
      <c r="C8" s="12">
        <v>13389</v>
      </c>
      <c r="D8" s="12">
        <v>31503</v>
      </c>
      <c r="E8" s="12">
        <v>28431</v>
      </c>
      <c r="F8" s="13">
        <f t="shared" ref="F8:F35" si="0">((E8*100)/D8)-100</f>
        <v>-9.7514522426435519</v>
      </c>
      <c r="G8" s="1"/>
      <c r="H8" s="1"/>
      <c r="I8" s="1"/>
    </row>
    <row r="9" spans="1:12" x14ac:dyDescent="0.25">
      <c r="A9" s="8" t="s">
        <v>43</v>
      </c>
      <c r="B9" s="9">
        <v>64814</v>
      </c>
      <c r="C9" s="9">
        <v>62378</v>
      </c>
      <c r="D9" s="9">
        <v>122002</v>
      </c>
      <c r="E9" s="9">
        <v>120711</v>
      </c>
      <c r="F9" s="10">
        <f t="shared" si="0"/>
        <v>-1.0581793741086187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213697</v>
      </c>
      <c r="C11" s="9">
        <v>196954</v>
      </c>
      <c r="D11" s="9">
        <v>640690</v>
      </c>
      <c r="E11" s="9">
        <v>693679</v>
      </c>
      <c r="F11" s="10">
        <f t="shared" si="0"/>
        <v>8.2706144937489228</v>
      </c>
      <c r="G11" s="1"/>
      <c r="H11" s="1"/>
      <c r="I11" s="1"/>
    </row>
    <row r="12" spans="1:12" x14ac:dyDescent="0.25">
      <c r="A12" s="11" t="s">
        <v>46</v>
      </c>
      <c r="B12" s="12">
        <v>2853</v>
      </c>
      <c r="C12" s="12">
        <v>2375</v>
      </c>
      <c r="D12" s="12">
        <v>10578</v>
      </c>
      <c r="E12" s="12">
        <v>10247</v>
      </c>
      <c r="F12" s="13">
        <f t="shared" si="0"/>
        <v>-3.1291359425222112</v>
      </c>
      <c r="G12" s="1"/>
      <c r="H12" s="1"/>
      <c r="I12" s="1"/>
    </row>
    <row r="13" spans="1:12" x14ac:dyDescent="0.25">
      <c r="A13" s="8" t="s">
        <v>47</v>
      </c>
      <c r="B13" s="9">
        <v>82590</v>
      </c>
      <c r="C13" s="9">
        <v>66503</v>
      </c>
      <c r="D13" s="9">
        <v>288194</v>
      </c>
      <c r="E13" s="9">
        <v>260405</v>
      </c>
      <c r="F13" s="10">
        <f t="shared" si="0"/>
        <v>-9.6424630630755672</v>
      </c>
      <c r="G13" s="1"/>
      <c r="H13" s="1"/>
      <c r="I13" s="1"/>
    </row>
    <row r="14" spans="1:12" x14ac:dyDescent="0.25">
      <c r="A14" s="11" t="s">
        <v>48</v>
      </c>
      <c r="B14" s="12">
        <v>39910</v>
      </c>
      <c r="C14" s="12">
        <v>39119</v>
      </c>
      <c r="D14" s="12">
        <v>124133</v>
      </c>
      <c r="E14" s="12">
        <v>131129</v>
      </c>
      <c r="F14" s="13">
        <f t="shared" si="0"/>
        <v>5.6358905367629859</v>
      </c>
      <c r="G14" s="1"/>
      <c r="H14" s="1"/>
      <c r="I14" s="1"/>
    </row>
    <row r="15" spans="1:12" x14ac:dyDescent="0.25">
      <c r="A15" s="8" t="s">
        <v>49</v>
      </c>
      <c r="B15" s="9">
        <v>4544</v>
      </c>
      <c r="C15" s="9">
        <v>4800</v>
      </c>
      <c r="D15" s="9">
        <v>19178</v>
      </c>
      <c r="E15" s="9">
        <v>17346</v>
      </c>
      <c r="F15" s="10">
        <f t="shared" si="0"/>
        <v>-9.5526123683387283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69026</v>
      </c>
      <c r="C18" s="12">
        <v>76665</v>
      </c>
      <c r="D18" s="12">
        <v>281166</v>
      </c>
      <c r="E18" s="12">
        <v>377987</v>
      </c>
      <c r="F18" s="13">
        <f t="shared" si="0"/>
        <v>34.435529189162281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20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13926</v>
      </c>
      <c r="C22" s="12">
        <v>24185</v>
      </c>
      <c r="D22" s="12">
        <v>63093</v>
      </c>
      <c r="E22" s="12">
        <v>115902</v>
      </c>
      <c r="F22" s="13">
        <f t="shared" si="0"/>
        <v>83.700252008939174</v>
      </c>
      <c r="G22" s="1"/>
      <c r="H22" s="1"/>
      <c r="I22" s="1"/>
    </row>
    <row r="23" spans="1:9" x14ac:dyDescent="0.25">
      <c r="A23" s="8" t="s">
        <v>57</v>
      </c>
      <c r="B23" s="9">
        <v>7795</v>
      </c>
      <c r="C23" s="9">
        <v>6909</v>
      </c>
      <c r="D23" s="9">
        <v>22077</v>
      </c>
      <c r="E23" s="9">
        <v>21041</v>
      </c>
      <c r="F23" s="10">
        <f t="shared" si="0"/>
        <v>-4.6926665760746431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16523</v>
      </c>
      <c r="C25" s="9">
        <v>15064</v>
      </c>
      <c r="D25" s="9">
        <v>46543</v>
      </c>
      <c r="E25" s="9">
        <v>47417</v>
      </c>
      <c r="F25" s="10">
        <f t="shared" si="0"/>
        <v>1.8778334013707791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1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83912</v>
      </c>
      <c r="C28" s="12">
        <v>69897</v>
      </c>
      <c r="D28" s="12">
        <v>400959</v>
      </c>
      <c r="E28" s="12">
        <v>390117</v>
      </c>
      <c r="F28" s="13">
        <f t="shared" si="0"/>
        <v>-2.7040171189572959</v>
      </c>
      <c r="G28" s="1"/>
      <c r="H28" s="1"/>
      <c r="I28" s="1"/>
    </row>
    <row r="29" spans="1:9" x14ac:dyDescent="0.25">
      <c r="A29" s="8" t="s">
        <v>63</v>
      </c>
      <c r="B29" s="9">
        <v>5297</v>
      </c>
      <c r="C29" s="9">
        <v>6762</v>
      </c>
      <c r="D29" s="9">
        <v>23665</v>
      </c>
      <c r="E29" s="9">
        <v>29723</v>
      </c>
      <c r="F29" s="10">
        <f t="shared" si="0"/>
        <v>25.598985844073525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1</v>
      </c>
      <c r="E31" s="9">
        <v>84</v>
      </c>
      <c r="F31" s="10">
        <f t="shared" si="0"/>
        <v>8300</v>
      </c>
      <c r="G31" s="1"/>
      <c r="H31" s="1"/>
      <c r="I31" s="1"/>
    </row>
    <row r="32" spans="1:9" x14ac:dyDescent="0.25">
      <c r="A32" s="11" t="s">
        <v>66</v>
      </c>
      <c r="B32" s="12">
        <v>10142</v>
      </c>
      <c r="C32" s="12">
        <v>8781</v>
      </c>
      <c r="D32" s="12">
        <v>35304</v>
      </c>
      <c r="E32" s="12">
        <v>38034</v>
      </c>
      <c r="F32" s="13">
        <f t="shared" si="0"/>
        <v>7.732834806254246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629714</v>
      </c>
      <c r="C35" s="15">
        <f t="shared" ref="C35:E35" si="1">SUM(C7:C34)</f>
        <v>593781</v>
      </c>
      <c r="D35" s="15">
        <f t="shared" si="1"/>
        <v>2109107</v>
      </c>
      <c r="E35" s="15">
        <f t="shared" si="1"/>
        <v>2282253</v>
      </c>
      <c r="F35" s="16">
        <f t="shared" si="0"/>
        <v>8.2094459882784463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693679</v>
      </c>
      <c r="G38" s="42">
        <f>LOOKUP(E38,$A$38:$A$65,$C$38:$C$65)</f>
        <v>640690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28431</v>
      </c>
      <c r="C39" s="41">
        <f t="shared" ref="C39:C65" si="5">D8</f>
        <v>31503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390117</v>
      </c>
      <c r="G39" s="42">
        <f t="shared" ref="G39:G65" si="8">LOOKUP(E39,$A$38:$A$65,$C$38:$C$65)</f>
        <v>400959</v>
      </c>
    </row>
    <row r="40" spans="1:9" x14ac:dyDescent="0.25">
      <c r="A40" s="42" t="str">
        <f t="shared" si="3"/>
        <v>ALMERIA</v>
      </c>
      <c r="B40" s="41">
        <f t="shared" si="4"/>
        <v>120711</v>
      </c>
      <c r="C40" s="41">
        <f t="shared" si="5"/>
        <v>122002</v>
      </c>
      <c r="D40" s="41">
        <f t="shared" si="6"/>
        <v>6</v>
      </c>
      <c r="E40" s="42" t="str">
        <f t="shared" si="2"/>
        <v>CEUTA</v>
      </c>
      <c r="F40" s="42">
        <f t="shared" si="7"/>
        <v>377987</v>
      </c>
      <c r="G40" s="42">
        <f t="shared" si="8"/>
        <v>281166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260405</v>
      </c>
      <c r="G41" s="42">
        <f t="shared" si="8"/>
        <v>288194</v>
      </c>
    </row>
    <row r="42" spans="1:9" x14ac:dyDescent="0.25">
      <c r="A42" s="42" t="str">
        <f t="shared" si="3"/>
        <v>BAHIA DE ALGECIRAS</v>
      </c>
      <c r="B42" s="41">
        <f t="shared" si="4"/>
        <v>693679</v>
      </c>
      <c r="C42" s="41">
        <f t="shared" si="5"/>
        <v>640690</v>
      </c>
      <c r="D42" s="41">
        <f t="shared" si="6"/>
        <v>1</v>
      </c>
      <c r="E42" s="42" t="str">
        <f t="shared" si="2"/>
        <v>BARCELONA</v>
      </c>
      <c r="F42" s="42">
        <f t="shared" si="7"/>
        <v>131129</v>
      </c>
      <c r="G42" s="42">
        <f t="shared" si="8"/>
        <v>124133</v>
      </c>
    </row>
    <row r="43" spans="1:9" x14ac:dyDescent="0.25">
      <c r="A43" s="42" t="str">
        <f t="shared" si="3"/>
        <v>BAHIA DE CADIZ</v>
      </c>
      <c r="B43" s="41">
        <f t="shared" si="4"/>
        <v>10247</v>
      </c>
      <c r="C43" s="41">
        <f t="shared" si="5"/>
        <v>10578</v>
      </c>
      <c r="D43" s="41">
        <f t="shared" si="6"/>
        <v>14</v>
      </c>
      <c r="E43" s="42" t="str">
        <f t="shared" si="2"/>
        <v>ALMERIA</v>
      </c>
      <c r="F43" s="42">
        <f t="shared" si="7"/>
        <v>120711</v>
      </c>
      <c r="G43" s="42">
        <f t="shared" si="8"/>
        <v>122002</v>
      </c>
    </row>
    <row r="44" spans="1:9" x14ac:dyDescent="0.25">
      <c r="A44" s="42" t="str">
        <f t="shared" si="3"/>
        <v>BALEARES</v>
      </c>
      <c r="B44" s="41">
        <f t="shared" si="4"/>
        <v>260405</v>
      </c>
      <c r="C44" s="41">
        <f t="shared" si="5"/>
        <v>288194</v>
      </c>
      <c r="D44" s="41">
        <f t="shared" si="6"/>
        <v>4</v>
      </c>
      <c r="E44" s="42" t="str">
        <f t="shared" si="2"/>
        <v>LAS PALMAS</v>
      </c>
      <c r="F44" s="42">
        <f t="shared" si="7"/>
        <v>115902</v>
      </c>
      <c r="G44" s="42">
        <f t="shared" si="8"/>
        <v>63093</v>
      </c>
    </row>
    <row r="45" spans="1:9" x14ac:dyDescent="0.25">
      <c r="A45" s="42" t="str">
        <f t="shared" si="3"/>
        <v>BARCELONA</v>
      </c>
      <c r="B45" s="41">
        <f t="shared" si="4"/>
        <v>131129</v>
      </c>
      <c r="C45" s="41">
        <f t="shared" si="5"/>
        <v>124133</v>
      </c>
      <c r="D45" s="41">
        <f t="shared" si="6"/>
        <v>5</v>
      </c>
      <c r="E45" s="42" t="str">
        <f t="shared" si="2"/>
        <v>MELILLA</v>
      </c>
      <c r="F45" s="42">
        <f t="shared" si="7"/>
        <v>47417</v>
      </c>
      <c r="G45" s="42">
        <f t="shared" si="8"/>
        <v>46543</v>
      </c>
    </row>
    <row r="46" spans="1:9" x14ac:dyDescent="0.25">
      <c r="A46" s="42" t="str">
        <f t="shared" si="3"/>
        <v>BILBAO</v>
      </c>
      <c r="B46" s="41">
        <f t="shared" si="4"/>
        <v>17346</v>
      </c>
      <c r="C46" s="41">
        <f t="shared" si="5"/>
        <v>19178</v>
      </c>
      <c r="D46" s="41">
        <f t="shared" si="6"/>
        <v>13</v>
      </c>
      <c r="E46" s="42" t="str">
        <f t="shared" si="2"/>
        <v>VALENCIA</v>
      </c>
      <c r="F46" s="42">
        <f t="shared" si="7"/>
        <v>38034</v>
      </c>
      <c r="G46" s="42">
        <f t="shared" si="8"/>
        <v>35304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29723</v>
      </c>
      <c r="G47" s="42">
        <f t="shared" si="8"/>
        <v>23665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28431</v>
      </c>
      <c r="G48" s="42">
        <f t="shared" si="8"/>
        <v>31503</v>
      </c>
    </row>
    <row r="49" spans="1:7" x14ac:dyDescent="0.25">
      <c r="A49" s="42" t="str">
        <f t="shared" si="3"/>
        <v>CEUTA</v>
      </c>
      <c r="B49" s="41">
        <f t="shared" si="4"/>
        <v>377987</v>
      </c>
      <c r="C49" s="41">
        <f t="shared" si="5"/>
        <v>281166</v>
      </c>
      <c r="D49" s="41">
        <f t="shared" si="6"/>
        <v>3</v>
      </c>
      <c r="E49" s="42" t="str">
        <f t="shared" si="2"/>
        <v>MALAGA</v>
      </c>
      <c r="F49" s="42">
        <f t="shared" si="7"/>
        <v>21041</v>
      </c>
      <c r="G49" s="42">
        <f t="shared" si="8"/>
        <v>22077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17346</v>
      </c>
      <c r="G50" s="42">
        <f t="shared" si="8"/>
        <v>19178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20</v>
      </c>
      <c r="D51" s="41">
        <f t="shared" si="6"/>
        <v>28</v>
      </c>
      <c r="E51" s="42" t="str">
        <f t="shared" si="2"/>
        <v>BAHIA DE CADIZ</v>
      </c>
      <c r="F51" s="42">
        <f t="shared" si="7"/>
        <v>10247</v>
      </c>
      <c r="G51" s="42">
        <f t="shared" si="8"/>
        <v>10578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84</v>
      </c>
      <c r="G52" s="42">
        <f t="shared" si="8"/>
        <v>1</v>
      </c>
    </row>
    <row r="53" spans="1:7" x14ac:dyDescent="0.25">
      <c r="A53" s="42" t="str">
        <f t="shared" si="3"/>
        <v>LAS PALMAS</v>
      </c>
      <c r="B53" s="41">
        <f t="shared" si="4"/>
        <v>115902</v>
      </c>
      <c r="C53" s="41">
        <f t="shared" si="5"/>
        <v>63093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21041</v>
      </c>
      <c r="C54" s="41">
        <f t="shared" si="5"/>
        <v>22077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47417</v>
      </c>
      <c r="C56" s="41">
        <f t="shared" si="5"/>
        <v>46543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390117</v>
      </c>
      <c r="C59" s="41">
        <f t="shared" si="5"/>
        <v>400959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29723</v>
      </c>
      <c r="C60" s="41">
        <f t="shared" si="5"/>
        <v>23665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84</v>
      </c>
      <c r="C62" s="41">
        <f t="shared" si="5"/>
        <v>1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38034</v>
      </c>
      <c r="C63" s="41">
        <f t="shared" si="5"/>
        <v>35304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144</v>
      </c>
      <c r="C7" s="9">
        <v>130</v>
      </c>
      <c r="D7" s="9">
        <v>908</v>
      </c>
      <c r="E7" s="9">
        <v>812</v>
      </c>
      <c r="F7" s="10">
        <f>((E7*100)/D7)-100</f>
        <v>-10.572687224669608</v>
      </c>
      <c r="G7" s="1"/>
      <c r="H7" s="1"/>
      <c r="I7" s="1"/>
    </row>
    <row r="8" spans="1:12" x14ac:dyDescent="0.25">
      <c r="A8" s="11" t="s">
        <v>42</v>
      </c>
      <c r="B8" s="12">
        <v>185</v>
      </c>
      <c r="C8" s="12">
        <v>131</v>
      </c>
      <c r="D8" s="12">
        <v>825</v>
      </c>
      <c r="E8" s="12">
        <v>682</v>
      </c>
      <c r="F8" s="13">
        <f t="shared" ref="F8:F35" si="0">((E8*100)/D8)-100</f>
        <v>-17.333333333333329</v>
      </c>
      <c r="G8" s="1"/>
      <c r="H8" s="1"/>
      <c r="I8" s="1"/>
    </row>
    <row r="9" spans="1:12" x14ac:dyDescent="0.25">
      <c r="A9" s="8" t="s">
        <v>43</v>
      </c>
      <c r="B9" s="9">
        <v>384</v>
      </c>
      <c r="C9" s="9">
        <v>359</v>
      </c>
      <c r="D9" s="9">
        <v>1331</v>
      </c>
      <c r="E9" s="9">
        <v>1376</v>
      </c>
      <c r="F9" s="10">
        <f t="shared" si="0"/>
        <v>3.3809166040571057</v>
      </c>
      <c r="G9" s="1"/>
      <c r="H9" s="1"/>
      <c r="I9" s="1"/>
    </row>
    <row r="10" spans="1:12" x14ac:dyDescent="0.25">
      <c r="A10" s="11" t="s">
        <v>44</v>
      </c>
      <c r="B10" s="12">
        <v>84</v>
      </c>
      <c r="C10" s="12">
        <v>95</v>
      </c>
      <c r="D10" s="12">
        <v>580</v>
      </c>
      <c r="E10" s="12">
        <v>566</v>
      </c>
      <c r="F10" s="13">
        <f t="shared" si="0"/>
        <v>-2.4137931034482705</v>
      </c>
      <c r="G10" s="1"/>
      <c r="H10" s="1"/>
      <c r="I10" s="1"/>
    </row>
    <row r="11" spans="1:12" x14ac:dyDescent="0.25">
      <c r="A11" s="8" t="s">
        <v>45</v>
      </c>
      <c r="B11" s="9">
        <v>2774</v>
      </c>
      <c r="C11" s="9">
        <v>2390</v>
      </c>
      <c r="D11" s="9">
        <v>14623</v>
      </c>
      <c r="E11" s="9">
        <v>13623</v>
      </c>
      <c r="F11" s="10">
        <f t="shared" si="0"/>
        <v>-6.838542022840727</v>
      </c>
      <c r="G11" s="1"/>
      <c r="H11" s="1"/>
      <c r="I11" s="1"/>
    </row>
    <row r="12" spans="1:12" x14ac:dyDescent="0.25">
      <c r="A12" s="11" t="s">
        <v>46</v>
      </c>
      <c r="B12" s="12">
        <v>147</v>
      </c>
      <c r="C12" s="12">
        <v>147</v>
      </c>
      <c r="D12" s="12">
        <v>1039</v>
      </c>
      <c r="E12" s="12">
        <v>1072</v>
      </c>
      <c r="F12" s="13">
        <f t="shared" si="0"/>
        <v>3.1761308950914326</v>
      </c>
      <c r="G12" s="1"/>
      <c r="H12" s="1"/>
      <c r="I12" s="1"/>
    </row>
    <row r="13" spans="1:12" x14ac:dyDescent="0.25">
      <c r="A13" s="8" t="s">
        <v>47</v>
      </c>
      <c r="B13" s="9">
        <v>1311</v>
      </c>
      <c r="C13" s="9">
        <v>992</v>
      </c>
      <c r="D13" s="9">
        <v>6744</v>
      </c>
      <c r="E13" s="9">
        <v>5912</v>
      </c>
      <c r="F13" s="10">
        <f t="shared" si="0"/>
        <v>-12.336892052194543</v>
      </c>
      <c r="G13" s="1"/>
      <c r="H13" s="1"/>
      <c r="I13" s="1"/>
    </row>
    <row r="14" spans="1:12" x14ac:dyDescent="0.25">
      <c r="A14" s="11" t="s">
        <v>48</v>
      </c>
      <c r="B14" s="12">
        <v>1000</v>
      </c>
      <c r="C14" s="12">
        <v>932</v>
      </c>
      <c r="D14" s="12">
        <v>5656</v>
      </c>
      <c r="E14" s="12">
        <v>5721</v>
      </c>
      <c r="F14" s="13">
        <f t="shared" si="0"/>
        <v>1.149222065063654</v>
      </c>
      <c r="G14" s="1"/>
      <c r="H14" s="1"/>
      <c r="I14" s="1"/>
    </row>
    <row r="15" spans="1:12" x14ac:dyDescent="0.25">
      <c r="A15" s="8" t="s">
        <v>49</v>
      </c>
      <c r="B15" s="9">
        <v>323</v>
      </c>
      <c r="C15" s="9">
        <v>309</v>
      </c>
      <c r="D15" s="9">
        <v>2011</v>
      </c>
      <c r="E15" s="9">
        <v>2150</v>
      </c>
      <c r="F15" s="10">
        <f t="shared" si="0"/>
        <v>6.9119840875186469</v>
      </c>
      <c r="G15" s="1"/>
      <c r="H15" s="1"/>
      <c r="I15" s="1"/>
    </row>
    <row r="16" spans="1:12" x14ac:dyDescent="0.25">
      <c r="A16" s="11" t="s">
        <v>50</v>
      </c>
      <c r="B16" s="12">
        <v>134</v>
      </c>
      <c r="C16" s="12">
        <v>106</v>
      </c>
      <c r="D16" s="12">
        <v>883</v>
      </c>
      <c r="E16" s="12">
        <v>815</v>
      </c>
      <c r="F16" s="13">
        <f t="shared" si="0"/>
        <v>-7.7010192525481358</v>
      </c>
      <c r="G16" s="1"/>
      <c r="H16" s="1"/>
      <c r="I16" s="1"/>
    </row>
    <row r="17" spans="1:9" x14ac:dyDescent="0.25">
      <c r="A17" s="8" t="s">
        <v>51</v>
      </c>
      <c r="B17" s="9">
        <v>117</v>
      </c>
      <c r="C17" s="9">
        <v>125</v>
      </c>
      <c r="D17" s="9">
        <v>862</v>
      </c>
      <c r="E17" s="9">
        <v>850</v>
      </c>
      <c r="F17" s="10">
        <f t="shared" si="0"/>
        <v>-1.3921113689095108</v>
      </c>
      <c r="G17" s="1"/>
      <c r="H17" s="1"/>
      <c r="I17" s="1"/>
    </row>
    <row r="18" spans="1:9" x14ac:dyDescent="0.25">
      <c r="A18" s="11" t="s">
        <v>52</v>
      </c>
      <c r="B18" s="12">
        <v>1490</v>
      </c>
      <c r="C18" s="12">
        <v>1149</v>
      </c>
      <c r="D18" s="12">
        <v>8060</v>
      </c>
      <c r="E18" s="12">
        <v>7209</v>
      </c>
      <c r="F18" s="13">
        <f t="shared" si="0"/>
        <v>-10.558312655086851</v>
      </c>
      <c r="G18" s="1"/>
      <c r="H18" s="1"/>
      <c r="I18" s="1"/>
    </row>
    <row r="19" spans="1:9" x14ac:dyDescent="0.25">
      <c r="A19" s="8" t="s">
        <v>53</v>
      </c>
      <c r="B19" s="9">
        <v>121</v>
      </c>
      <c r="C19" s="9">
        <v>125</v>
      </c>
      <c r="D19" s="9">
        <v>753</v>
      </c>
      <c r="E19" s="9">
        <v>743</v>
      </c>
      <c r="F19" s="10">
        <f t="shared" si="0"/>
        <v>-1.3280212483399794</v>
      </c>
      <c r="G19" s="1"/>
      <c r="H19" s="1"/>
      <c r="I19" s="1"/>
    </row>
    <row r="20" spans="1:9" x14ac:dyDescent="0.25">
      <c r="A20" s="11" t="s">
        <v>54</v>
      </c>
      <c r="B20" s="12">
        <v>102</v>
      </c>
      <c r="C20" s="12">
        <v>102</v>
      </c>
      <c r="D20" s="12">
        <v>637</v>
      </c>
      <c r="E20" s="12">
        <v>728</v>
      </c>
      <c r="F20" s="13">
        <f t="shared" si="0"/>
        <v>14.285714285714292</v>
      </c>
      <c r="G20" s="1"/>
      <c r="H20" s="1"/>
      <c r="I20" s="1"/>
    </row>
    <row r="21" spans="1:9" x14ac:dyDescent="0.25">
      <c r="A21" s="8" t="s">
        <v>55</v>
      </c>
      <c r="B21" s="9">
        <v>147</v>
      </c>
      <c r="C21" s="9">
        <v>146</v>
      </c>
      <c r="D21" s="9">
        <v>908</v>
      </c>
      <c r="E21" s="9">
        <v>997</v>
      </c>
      <c r="F21" s="10">
        <f t="shared" si="0"/>
        <v>9.8017621145374392</v>
      </c>
      <c r="G21" s="1"/>
      <c r="H21" s="1"/>
      <c r="I21" s="1"/>
    </row>
    <row r="22" spans="1:9" x14ac:dyDescent="0.25">
      <c r="A22" s="11" t="s">
        <v>56</v>
      </c>
      <c r="B22" s="12">
        <v>819</v>
      </c>
      <c r="C22" s="12">
        <v>845</v>
      </c>
      <c r="D22" s="12">
        <v>6114</v>
      </c>
      <c r="E22" s="12">
        <v>6185</v>
      </c>
      <c r="F22" s="13">
        <f t="shared" si="0"/>
        <v>1.1612692181877691</v>
      </c>
      <c r="G22" s="1"/>
      <c r="H22" s="1"/>
      <c r="I22" s="1"/>
    </row>
    <row r="23" spans="1:9" x14ac:dyDescent="0.25">
      <c r="A23" s="8" t="s">
        <v>57</v>
      </c>
      <c r="B23" s="9">
        <v>190</v>
      </c>
      <c r="C23" s="9">
        <v>168</v>
      </c>
      <c r="D23" s="9">
        <v>1065</v>
      </c>
      <c r="E23" s="9">
        <v>1056</v>
      </c>
      <c r="F23" s="10">
        <f t="shared" si="0"/>
        <v>-0.84507042253521547</v>
      </c>
      <c r="G23" s="1"/>
      <c r="H23" s="1"/>
      <c r="I23" s="1"/>
    </row>
    <row r="24" spans="1:9" x14ac:dyDescent="0.25">
      <c r="A24" s="11" t="s">
        <v>58</v>
      </c>
      <c r="B24" s="12">
        <v>81</v>
      </c>
      <c r="C24" s="12">
        <v>87</v>
      </c>
      <c r="D24" s="12">
        <v>557</v>
      </c>
      <c r="E24" s="12">
        <v>596</v>
      </c>
      <c r="F24" s="13">
        <f t="shared" si="0"/>
        <v>7.0017953321364388</v>
      </c>
      <c r="G24" s="1"/>
      <c r="H24" s="1"/>
      <c r="I24" s="1"/>
    </row>
    <row r="25" spans="1:9" x14ac:dyDescent="0.25">
      <c r="A25" s="8" t="s">
        <v>59</v>
      </c>
      <c r="B25" s="9">
        <v>145</v>
      </c>
      <c r="C25" s="9">
        <v>132</v>
      </c>
      <c r="D25" s="9">
        <v>759</v>
      </c>
      <c r="E25" s="9">
        <v>710</v>
      </c>
      <c r="F25" s="10">
        <f t="shared" si="0"/>
        <v>-6.4558629776021093</v>
      </c>
      <c r="G25" s="1"/>
      <c r="H25" s="1"/>
      <c r="I25" s="1"/>
    </row>
    <row r="26" spans="1:9" x14ac:dyDescent="0.25">
      <c r="A26" s="11" t="s">
        <v>60</v>
      </c>
      <c r="B26" s="12">
        <v>41</v>
      </c>
      <c r="C26" s="12">
        <v>34</v>
      </c>
      <c r="D26" s="12">
        <v>261</v>
      </c>
      <c r="E26" s="12">
        <v>237</v>
      </c>
      <c r="F26" s="13">
        <f t="shared" si="0"/>
        <v>-9.1954022988505812</v>
      </c>
      <c r="G26" s="1"/>
      <c r="H26" s="1"/>
      <c r="I26" s="1"/>
    </row>
    <row r="27" spans="1:9" x14ac:dyDescent="0.25">
      <c r="A27" s="8" t="s">
        <v>61</v>
      </c>
      <c r="B27" s="9">
        <v>99</v>
      </c>
      <c r="C27" s="9">
        <v>128</v>
      </c>
      <c r="D27" s="9">
        <v>854</v>
      </c>
      <c r="E27" s="9">
        <v>842</v>
      </c>
      <c r="F27" s="10">
        <f t="shared" si="0"/>
        <v>-1.4051522248243629</v>
      </c>
      <c r="G27" s="1"/>
      <c r="H27" s="1"/>
      <c r="I27" s="1"/>
    </row>
    <row r="28" spans="1:9" x14ac:dyDescent="0.25">
      <c r="A28" s="11" t="s">
        <v>62</v>
      </c>
      <c r="B28" s="12">
        <v>1492</v>
      </c>
      <c r="C28" s="12">
        <v>1559</v>
      </c>
      <c r="D28" s="12">
        <v>10248</v>
      </c>
      <c r="E28" s="12">
        <v>10490</v>
      </c>
      <c r="F28" s="13">
        <f t="shared" si="0"/>
        <v>2.3614363778298184</v>
      </c>
      <c r="G28" s="1"/>
      <c r="H28" s="1"/>
      <c r="I28" s="1"/>
    </row>
    <row r="29" spans="1:9" x14ac:dyDescent="0.25">
      <c r="A29" s="8" t="s">
        <v>63</v>
      </c>
      <c r="B29" s="9">
        <v>135</v>
      </c>
      <c r="C29" s="9">
        <v>122</v>
      </c>
      <c r="D29" s="9">
        <v>887</v>
      </c>
      <c r="E29" s="9">
        <v>816</v>
      </c>
      <c r="F29" s="10">
        <f t="shared" si="0"/>
        <v>-8.0045095828635908</v>
      </c>
      <c r="G29" s="1"/>
      <c r="H29" s="1"/>
      <c r="I29" s="1"/>
    </row>
    <row r="30" spans="1:9" x14ac:dyDescent="0.25">
      <c r="A30" s="11" t="s">
        <v>64</v>
      </c>
      <c r="B30" s="12">
        <v>115</v>
      </c>
      <c r="C30" s="12">
        <v>113</v>
      </c>
      <c r="D30" s="12">
        <v>782</v>
      </c>
      <c r="E30" s="12">
        <v>763</v>
      </c>
      <c r="F30" s="13">
        <f t="shared" si="0"/>
        <v>-2.4296675191815922</v>
      </c>
      <c r="G30" s="1"/>
      <c r="H30" s="1"/>
      <c r="I30" s="1"/>
    </row>
    <row r="31" spans="1:9" x14ac:dyDescent="0.25">
      <c r="A31" s="8" t="s">
        <v>65</v>
      </c>
      <c r="B31" s="9">
        <v>260</v>
      </c>
      <c r="C31" s="9">
        <v>231</v>
      </c>
      <c r="D31" s="9">
        <v>1739</v>
      </c>
      <c r="E31" s="9">
        <v>1563</v>
      </c>
      <c r="F31" s="10">
        <f t="shared" si="0"/>
        <v>-10.120759056929273</v>
      </c>
      <c r="G31" s="1"/>
      <c r="H31" s="1"/>
      <c r="I31" s="1"/>
    </row>
    <row r="32" spans="1:9" x14ac:dyDescent="0.25">
      <c r="A32" s="11" t="s">
        <v>66</v>
      </c>
      <c r="B32" s="12">
        <v>630</v>
      </c>
      <c r="C32" s="12">
        <v>614</v>
      </c>
      <c r="D32" s="12">
        <v>4186</v>
      </c>
      <c r="E32" s="12">
        <v>4213</v>
      </c>
      <c r="F32" s="13">
        <f t="shared" si="0"/>
        <v>0.64500716674629643</v>
      </c>
      <c r="G32" s="1"/>
      <c r="H32" s="1"/>
      <c r="I32" s="1"/>
    </row>
    <row r="33" spans="1:9" x14ac:dyDescent="0.25">
      <c r="A33" s="8" t="s">
        <v>67</v>
      </c>
      <c r="B33" s="9">
        <v>217</v>
      </c>
      <c r="C33" s="9">
        <v>195</v>
      </c>
      <c r="D33" s="9">
        <v>1504</v>
      </c>
      <c r="E33" s="9">
        <v>1521</v>
      </c>
      <c r="F33" s="10">
        <f t="shared" si="0"/>
        <v>1.1303191489361666</v>
      </c>
      <c r="G33" s="1"/>
      <c r="H33" s="1"/>
      <c r="I33" s="1"/>
    </row>
    <row r="34" spans="1:9" x14ac:dyDescent="0.25">
      <c r="A34" s="11" t="s">
        <v>68</v>
      </c>
      <c r="B34" s="12">
        <v>26</v>
      </c>
      <c r="C34" s="12">
        <v>28</v>
      </c>
      <c r="D34" s="12">
        <v>183</v>
      </c>
      <c r="E34" s="12">
        <v>170</v>
      </c>
      <c r="F34" s="13">
        <f t="shared" si="0"/>
        <v>-7.1038251366120164</v>
      </c>
      <c r="G34" s="1"/>
      <c r="H34" s="1"/>
      <c r="I34" s="1"/>
    </row>
    <row r="35" spans="1:9" x14ac:dyDescent="0.25">
      <c r="A35" s="14" t="s">
        <v>69</v>
      </c>
      <c r="B35" s="15">
        <f>SUM(B7:B34)</f>
        <v>12713</v>
      </c>
      <c r="C35" s="15">
        <f t="shared" ref="C35:E35" si="1">SUM(C7:C34)</f>
        <v>11494</v>
      </c>
      <c r="D35" s="15">
        <f t="shared" si="1"/>
        <v>74959</v>
      </c>
      <c r="E35" s="15">
        <f t="shared" si="1"/>
        <v>72418</v>
      </c>
      <c r="F35" s="16">
        <f t="shared" si="0"/>
        <v>-3.3898531197054353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812</v>
      </c>
      <c r="C38" s="41">
        <f>D7</f>
        <v>908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13623</v>
      </c>
      <c r="G38" s="42">
        <f>LOOKUP(E38,$A$38:$A$65,$C$38:$C$65)</f>
        <v>14623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682</v>
      </c>
      <c r="C39" s="41">
        <f t="shared" ref="C39:C65" si="5">D8</f>
        <v>825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10490</v>
      </c>
      <c r="G39" s="42">
        <f t="shared" ref="G39:G65" si="8">LOOKUP(E39,$A$38:$A$65,$C$38:$C$65)</f>
        <v>10248</v>
      </c>
    </row>
    <row r="40" spans="1:9" x14ac:dyDescent="0.25">
      <c r="A40" s="42" t="str">
        <f t="shared" si="3"/>
        <v>ALMERIA</v>
      </c>
      <c r="B40" s="41">
        <f t="shared" si="4"/>
        <v>1376</v>
      </c>
      <c r="C40" s="41">
        <f t="shared" si="5"/>
        <v>1331</v>
      </c>
      <c r="D40" s="41">
        <f t="shared" si="6"/>
        <v>11</v>
      </c>
      <c r="E40" s="42" t="str">
        <f t="shared" si="2"/>
        <v>CEUTA</v>
      </c>
      <c r="F40" s="42">
        <f t="shared" si="7"/>
        <v>7209</v>
      </c>
      <c r="G40" s="42">
        <f t="shared" si="8"/>
        <v>8060</v>
      </c>
    </row>
    <row r="41" spans="1:9" x14ac:dyDescent="0.25">
      <c r="A41" s="42" t="str">
        <f t="shared" si="3"/>
        <v>AVILES</v>
      </c>
      <c r="B41" s="41">
        <f t="shared" si="4"/>
        <v>566</v>
      </c>
      <c r="C41" s="41">
        <f t="shared" si="5"/>
        <v>580</v>
      </c>
      <c r="D41" s="41">
        <f t="shared" si="6"/>
        <v>26</v>
      </c>
      <c r="E41" s="42" t="str">
        <f t="shared" si="2"/>
        <v>LAS PALMAS</v>
      </c>
      <c r="F41" s="42">
        <f t="shared" si="7"/>
        <v>6185</v>
      </c>
      <c r="G41" s="42">
        <f t="shared" si="8"/>
        <v>6114</v>
      </c>
    </row>
    <row r="42" spans="1:9" x14ac:dyDescent="0.25">
      <c r="A42" s="42" t="str">
        <f t="shared" si="3"/>
        <v>BAHIA DE ALGECIRAS</v>
      </c>
      <c r="B42" s="41">
        <f t="shared" si="4"/>
        <v>13623</v>
      </c>
      <c r="C42" s="41">
        <f t="shared" si="5"/>
        <v>14623</v>
      </c>
      <c r="D42" s="41">
        <f t="shared" si="6"/>
        <v>1</v>
      </c>
      <c r="E42" s="42" t="str">
        <f t="shared" si="2"/>
        <v>BALEARES</v>
      </c>
      <c r="F42" s="42">
        <f t="shared" si="7"/>
        <v>5912</v>
      </c>
      <c r="G42" s="42">
        <f t="shared" si="8"/>
        <v>6744</v>
      </c>
    </row>
    <row r="43" spans="1:9" x14ac:dyDescent="0.25">
      <c r="A43" s="42" t="str">
        <f t="shared" si="3"/>
        <v>BAHIA DE CADIZ</v>
      </c>
      <c r="B43" s="41">
        <f t="shared" si="4"/>
        <v>1072</v>
      </c>
      <c r="C43" s="41">
        <f t="shared" si="5"/>
        <v>1039</v>
      </c>
      <c r="D43" s="41">
        <f t="shared" si="6"/>
        <v>12</v>
      </c>
      <c r="E43" s="42" t="str">
        <f t="shared" si="2"/>
        <v>BARCELONA</v>
      </c>
      <c r="F43" s="42">
        <f t="shared" si="7"/>
        <v>5721</v>
      </c>
      <c r="G43" s="42">
        <f t="shared" si="8"/>
        <v>5656</v>
      </c>
    </row>
    <row r="44" spans="1:9" x14ac:dyDescent="0.25">
      <c r="A44" s="42" t="str">
        <f t="shared" si="3"/>
        <v>BALEARES</v>
      </c>
      <c r="B44" s="41">
        <f t="shared" si="4"/>
        <v>5912</v>
      </c>
      <c r="C44" s="41">
        <f t="shared" si="5"/>
        <v>6744</v>
      </c>
      <c r="D44" s="41">
        <f t="shared" si="6"/>
        <v>5</v>
      </c>
      <c r="E44" s="42" t="str">
        <f t="shared" si="2"/>
        <v>VALENCIA</v>
      </c>
      <c r="F44" s="42">
        <f t="shared" si="7"/>
        <v>4213</v>
      </c>
      <c r="G44" s="42">
        <f t="shared" si="8"/>
        <v>4186</v>
      </c>
    </row>
    <row r="45" spans="1:9" x14ac:dyDescent="0.25">
      <c r="A45" s="42" t="str">
        <f t="shared" si="3"/>
        <v>BARCELONA</v>
      </c>
      <c r="B45" s="41">
        <f t="shared" si="4"/>
        <v>5721</v>
      </c>
      <c r="C45" s="41">
        <f t="shared" si="5"/>
        <v>5656</v>
      </c>
      <c r="D45" s="41">
        <f t="shared" si="6"/>
        <v>6</v>
      </c>
      <c r="E45" s="42" t="str">
        <f t="shared" si="2"/>
        <v>BILBAO</v>
      </c>
      <c r="F45" s="42">
        <f t="shared" si="7"/>
        <v>2150</v>
      </c>
      <c r="G45" s="42">
        <f t="shared" si="8"/>
        <v>2011</v>
      </c>
    </row>
    <row r="46" spans="1:9" x14ac:dyDescent="0.25">
      <c r="A46" s="42" t="str">
        <f t="shared" si="3"/>
        <v>BILBAO</v>
      </c>
      <c r="B46" s="41">
        <f t="shared" si="4"/>
        <v>2150</v>
      </c>
      <c r="C46" s="41">
        <f t="shared" si="5"/>
        <v>2011</v>
      </c>
      <c r="D46" s="41">
        <f t="shared" si="6"/>
        <v>8</v>
      </c>
      <c r="E46" s="42" t="str">
        <f t="shared" si="2"/>
        <v>TARRAGONA</v>
      </c>
      <c r="F46" s="42">
        <f t="shared" si="7"/>
        <v>1563</v>
      </c>
      <c r="G46" s="42">
        <f t="shared" si="8"/>
        <v>1739</v>
      </c>
    </row>
    <row r="47" spans="1:9" x14ac:dyDescent="0.25">
      <c r="A47" s="42" t="str">
        <f t="shared" si="3"/>
        <v>CARTAGENA</v>
      </c>
      <c r="B47" s="41">
        <f t="shared" si="4"/>
        <v>815</v>
      </c>
      <c r="C47" s="41">
        <f t="shared" si="5"/>
        <v>883</v>
      </c>
      <c r="D47" s="41">
        <f t="shared" si="6"/>
        <v>18</v>
      </c>
      <c r="E47" s="42" t="str">
        <f t="shared" si="2"/>
        <v>VIGO</v>
      </c>
      <c r="F47" s="42">
        <f t="shared" si="7"/>
        <v>1521</v>
      </c>
      <c r="G47" s="42">
        <f t="shared" si="8"/>
        <v>1504</v>
      </c>
    </row>
    <row r="48" spans="1:9" x14ac:dyDescent="0.25">
      <c r="A48" s="42" t="str">
        <f t="shared" si="3"/>
        <v>CASTELLON</v>
      </c>
      <c r="B48" s="41">
        <f t="shared" si="4"/>
        <v>850</v>
      </c>
      <c r="C48" s="41">
        <f t="shared" si="5"/>
        <v>862</v>
      </c>
      <c r="D48" s="41">
        <f t="shared" si="6"/>
        <v>15</v>
      </c>
      <c r="E48" s="42" t="str">
        <f t="shared" si="2"/>
        <v>ALMERIA</v>
      </c>
      <c r="F48" s="42">
        <f t="shared" si="7"/>
        <v>1376</v>
      </c>
      <c r="G48" s="42">
        <f t="shared" si="8"/>
        <v>1331</v>
      </c>
    </row>
    <row r="49" spans="1:7" x14ac:dyDescent="0.25">
      <c r="A49" s="42" t="str">
        <f t="shared" si="3"/>
        <v>CEUTA</v>
      </c>
      <c r="B49" s="41">
        <f t="shared" si="4"/>
        <v>7209</v>
      </c>
      <c r="C49" s="41">
        <f t="shared" si="5"/>
        <v>8060</v>
      </c>
      <c r="D49" s="41">
        <f t="shared" si="6"/>
        <v>3</v>
      </c>
      <c r="E49" s="42" t="str">
        <f t="shared" si="2"/>
        <v>BAHIA DE CADIZ</v>
      </c>
      <c r="F49" s="42">
        <f t="shared" si="7"/>
        <v>1072</v>
      </c>
      <c r="G49" s="42">
        <f t="shared" si="8"/>
        <v>1039</v>
      </c>
    </row>
    <row r="50" spans="1:7" x14ac:dyDescent="0.25">
      <c r="A50" s="42" t="str">
        <f t="shared" si="3"/>
        <v>FERROL-SAN CIBRAO</v>
      </c>
      <c r="B50" s="41">
        <f t="shared" si="4"/>
        <v>743</v>
      </c>
      <c r="C50" s="41">
        <f t="shared" si="5"/>
        <v>753</v>
      </c>
      <c r="D50" s="41">
        <f t="shared" si="6"/>
        <v>21</v>
      </c>
      <c r="E50" s="42" t="str">
        <f t="shared" si="2"/>
        <v>MALAGA</v>
      </c>
      <c r="F50" s="42">
        <f t="shared" si="7"/>
        <v>1056</v>
      </c>
      <c r="G50" s="42">
        <f t="shared" si="8"/>
        <v>1065</v>
      </c>
    </row>
    <row r="51" spans="1:7" x14ac:dyDescent="0.25">
      <c r="A51" s="42" t="str">
        <f t="shared" si="3"/>
        <v>GIJON</v>
      </c>
      <c r="B51" s="41">
        <f t="shared" si="4"/>
        <v>728</v>
      </c>
      <c r="C51" s="41">
        <f t="shared" si="5"/>
        <v>637</v>
      </c>
      <c r="D51" s="41">
        <f t="shared" si="6"/>
        <v>22</v>
      </c>
      <c r="E51" s="42" t="str">
        <f t="shared" si="2"/>
        <v>HUELVA</v>
      </c>
      <c r="F51" s="42">
        <f t="shared" si="7"/>
        <v>997</v>
      </c>
      <c r="G51" s="42">
        <f t="shared" si="8"/>
        <v>908</v>
      </c>
    </row>
    <row r="52" spans="1:7" x14ac:dyDescent="0.25">
      <c r="A52" s="42" t="str">
        <f t="shared" si="3"/>
        <v>HUELVA</v>
      </c>
      <c r="B52" s="41">
        <f t="shared" si="4"/>
        <v>997</v>
      </c>
      <c r="C52" s="41">
        <f t="shared" si="5"/>
        <v>908</v>
      </c>
      <c r="D52" s="41">
        <f t="shared" si="6"/>
        <v>14</v>
      </c>
      <c r="E52" s="42" t="str">
        <f t="shared" si="2"/>
        <v>CASTELLON</v>
      </c>
      <c r="F52" s="42">
        <f t="shared" si="7"/>
        <v>850</v>
      </c>
      <c r="G52" s="42">
        <f t="shared" si="8"/>
        <v>862</v>
      </c>
    </row>
    <row r="53" spans="1:7" x14ac:dyDescent="0.25">
      <c r="A53" s="42" t="str">
        <f t="shared" si="3"/>
        <v>LAS PALMAS</v>
      </c>
      <c r="B53" s="41">
        <f t="shared" si="4"/>
        <v>6185</v>
      </c>
      <c r="C53" s="41">
        <f t="shared" si="5"/>
        <v>6114</v>
      </c>
      <c r="D53" s="41">
        <f t="shared" si="6"/>
        <v>4</v>
      </c>
      <c r="E53" s="42" t="str">
        <f t="shared" si="2"/>
        <v>PASAIA</v>
      </c>
      <c r="F53" s="42">
        <f t="shared" si="7"/>
        <v>842</v>
      </c>
      <c r="G53" s="42">
        <f t="shared" si="8"/>
        <v>854</v>
      </c>
    </row>
    <row r="54" spans="1:7" x14ac:dyDescent="0.25">
      <c r="A54" s="42" t="str">
        <f t="shared" si="3"/>
        <v>MALAGA</v>
      </c>
      <c r="B54" s="41">
        <f t="shared" si="4"/>
        <v>1056</v>
      </c>
      <c r="C54" s="41">
        <f t="shared" si="5"/>
        <v>1065</v>
      </c>
      <c r="D54" s="41">
        <f t="shared" si="6"/>
        <v>13</v>
      </c>
      <c r="E54" s="42" t="str">
        <f t="shared" si="2"/>
        <v>SANTANDER</v>
      </c>
      <c r="F54" s="42">
        <f t="shared" si="7"/>
        <v>816</v>
      </c>
      <c r="G54" s="42">
        <f t="shared" si="8"/>
        <v>887</v>
      </c>
    </row>
    <row r="55" spans="1:7" x14ac:dyDescent="0.25">
      <c r="A55" s="42" t="str">
        <f t="shared" si="3"/>
        <v>MARIN Y RIA DE PONTEVEDRA</v>
      </c>
      <c r="B55" s="41">
        <f t="shared" si="4"/>
        <v>596</v>
      </c>
      <c r="C55" s="41">
        <f t="shared" si="5"/>
        <v>557</v>
      </c>
      <c r="D55" s="41">
        <f t="shared" si="6"/>
        <v>25</v>
      </c>
      <c r="E55" s="42" t="str">
        <f t="shared" si="2"/>
        <v>CARTAGENA</v>
      </c>
      <c r="F55" s="42">
        <f t="shared" ref="F55:F65" si="9">LOOKUP(E55,$A$38:$A$65,$B$38:$B$65)</f>
        <v>815</v>
      </c>
      <c r="G55" s="42">
        <f t="shared" si="8"/>
        <v>883</v>
      </c>
    </row>
    <row r="56" spans="1:7" x14ac:dyDescent="0.25">
      <c r="A56" s="42" t="str">
        <f t="shared" si="3"/>
        <v>MELILLA</v>
      </c>
      <c r="B56" s="41">
        <f t="shared" si="4"/>
        <v>710</v>
      </c>
      <c r="C56" s="41">
        <f t="shared" si="5"/>
        <v>759</v>
      </c>
      <c r="D56" s="41">
        <f t="shared" si="6"/>
        <v>23</v>
      </c>
      <c r="E56" s="42" t="str">
        <f t="shared" si="2"/>
        <v>A CORUÑA</v>
      </c>
      <c r="F56" s="42">
        <f t="shared" si="9"/>
        <v>812</v>
      </c>
      <c r="G56" s="42">
        <f t="shared" si="8"/>
        <v>908</v>
      </c>
    </row>
    <row r="57" spans="1:7" x14ac:dyDescent="0.25">
      <c r="A57" s="42" t="str">
        <f t="shared" si="3"/>
        <v>MOTRIL</v>
      </c>
      <c r="B57" s="41">
        <f t="shared" si="4"/>
        <v>237</v>
      </c>
      <c r="C57" s="41">
        <f t="shared" si="5"/>
        <v>261</v>
      </c>
      <c r="D57" s="41">
        <f t="shared" si="6"/>
        <v>27</v>
      </c>
      <c r="E57" s="42" t="str">
        <f t="shared" si="2"/>
        <v>SEVILLA</v>
      </c>
      <c r="F57" s="42">
        <f t="shared" si="9"/>
        <v>763</v>
      </c>
      <c r="G57" s="42">
        <f t="shared" si="8"/>
        <v>782</v>
      </c>
    </row>
    <row r="58" spans="1:7" x14ac:dyDescent="0.25">
      <c r="A58" s="42" t="str">
        <f t="shared" si="3"/>
        <v>PASAIA</v>
      </c>
      <c r="B58" s="41">
        <f t="shared" si="4"/>
        <v>842</v>
      </c>
      <c r="C58" s="41">
        <f t="shared" si="5"/>
        <v>854</v>
      </c>
      <c r="D58" s="41">
        <f t="shared" si="6"/>
        <v>16</v>
      </c>
      <c r="E58" s="42" t="str">
        <f t="shared" si="2"/>
        <v>FERROL-SAN CIBRAO</v>
      </c>
      <c r="F58" s="42">
        <f t="shared" si="9"/>
        <v>743</v>
      </c>
      <c r="G58" s="42">
        <f t="shared" si="8"/>
        <v>753</v>
      </c>
    </row>
    <row r="59" spans="1:7" x14ac:dyDescent="0.25">
      <c r="A59" s="42" t="str">
        <f t="shared" si="3"/>
        <v>SANTA CRUZ DE TENERIFE</v>
      </c>
      <c r="B59" s="41">
        <f t="shared" si="4"/>
        <v>10490</v>
      </c>
      <c r="C59" s="41">
        <f t="shared" si="5"/>
        <v>10248</v>
      </c>
      <c r="D59" s="41">
        <f t="shared" si="6"/>
        <v>2</v>
      </c>
      <c r="E59" s="42" t="str">
        <f t="shared" si="2"/>
        <v>GIJON</v>
      </c>
      <c r="F59" s="42">
        <f t="shared" si="9"/>
        <v>728</v>
      </c>
      <c r="G59" s="42">
        <f t="shared" si="8"/>
        <v>637</v>
      </c>
    </row>
    <row r="60" spans="1:7" x14ac:dyDescent="0.25">
      <c r="A60" s="42" t="str">
        <f t="shared" si="3"/>
        <v>SANTANDER</v>
      </c>
      <c r="B60" s="41">
        <f t="shared" si="4"/>
        <v>816</v>
      </c>
      <c r="C60" s="41">
        <f t="shared" si="5"/>
        <v>887</v>
      </c>
      <c r="D60" s="41">
        <f t="shared" si="6"/>
        <v>17</v>
      </c>
      <c r="E60" s="42" t="str">
        <f t="shared" si="2"/>
        <v>MELILLA</v>
      </c>
      <c r="F60" s="42">
        <f t="shared" si="9"/>
        <v>710</v>
      </c>
      <c r="G60" s="42">
        <f t="shared" si="8"/>
        <v>759</v>
      </c>
    </row>
    <row r="61" spans="1:7" x14ac:dyDescent="0.25">
      <c r="A61" s="42" t="str">
        <f t="shared" si="3"/>
        <v>SEVILLA</v>
      </c>
      <c r="B61" s="41">
        <f t="shared" si="4"/>
        <v>763</v>
      </c>
      <c r="C61" s="41">
        <f t="shared" si="5"/>
        <v>782</v>
      </c>
      <c r="D61" s="41">
        <f t="shared" si="6"/>
        <v>20</v>
      </c>
      <c r="E61" s="42" t="str">
        <f t="shared" si="2"/>
        <v>ALICANTE</v>
      </c>
      <c r="F61" s="42">
        <f t="shared" si="9"/>
        <v>682</v>
      </c>
      <c r="G61" s="42">
        <f t="shared" si="8"/>
        <v>825</v>
      </c>
    </row>
    <row r="62" spans="1:7" x14ac:dyDescent="0.25">
      <c r="A62" s="42" t="str">
        <f t="shared" si="3"/>
        <v>TARRAGONA</v>
      </c>
      <c r="B62" s="41">
        <f t="shared" si="4"/>
        <v>1563</v>
      </c>
      <c r="C62" s="41">
        <f t="shared" si="5"/>
        <v>1739</v>
      </c>
      <c r="D62" s="41">
        <f t="shared" si="6"/>
        <v>9</v>
      </c>
      <c r="E62" s="42" t="str">
        <f t="shared" si="2"/>
        <v>MARIN Y RIA DE PONTEVEDRA</v>
      </c>
      <c r="F62" s="42">
        <f t="shared" si="9"/>
        <v>596</v>
      </c>
      <c r="G62" s="42">
        <f t="shared" si="8"/>
        <v>557</v>
      </c>
    </row>
    <row r="63" spans="1:7" x14ac:dyDescent="0.25">
      <c r="A63" s="42" t="str">
        <f t="shared" si="3"/>
        <v>VALENCIA</v>
      </c>
      <c r="B63" s="41">
        <f t="shared" si="4"/>
        <v>4213</v>
      </c>
      <c r="C63" s="41">
        <f t="shared" si="5"/>
        <v>4186</v>
      </c>
      <c r="D63" s="41">
        <f t="shared" si="6"/>
        <v>7</v>
      </c>
      <c r="E63" s="42" t="str">
        <f t="shared" si="2"/>
        <v>AVILES</v>
      </c>
      <c r="F63" s="42">
        <f t="shared" si="9"/>
        <v>566</v>
      </c>
      <c r="G63" s="42">
        <f t="shared" si="8"/>
        <v>580</v>
      </c>
    </row>
    <row r="64" spans="1:7" x14ac:dyDescent="0.25">
      <c r="A64" s="42" t="str">
        <f t="shared" si="3"/>
        <v>VIGO</v>
      </c>
      <c r="B64" s="41">
        <f t="shared" si="4"/>
        <v>1521</v>
      </c>
      <c r="C64" s="41">
        <f t="shared" si="5"/>
        <v>1504</v>
      </c>
      <c r="D64" s="41">
        <f t="shared" si="6"/>
        <v>10</v>
      </c>
      <c r="E64" s="42" t="str">
        <f t="shared" si="2"/>
        <v>MOTRIL</v>
      </c>
      <c r="F64" s="42">
        <f t="shared" si="9"/>
        <v>237</v>
      </c>
      <c r="G64" s="42">
        <f t="shared" si="8"/>
        <v>261</v>
      </c>
    </row>
    <row r="65" spans="1:7" x14ac:dyDescent="0.25">
      <c r="A65" s="42" t="str">
        <f t="shared" si="3"/>
        <v>VILAGARCIA</v>
      </c>
      <c r="B65" s="41">
        <f t="shared" si="4"/>
        <v>170</v>
      </c>
      <c r="C65" s="41">
        <f t="shared" si="5"/>
        <v>183</v>
      </c>
      <c r="D65" s="41">
        <f t="shared" si="6"/>
        <v>28</v>
      </c>
      <c r="E65" s="42" t="str">
        <f t="shared" si="2"/>
        <v>VILAGARCIA</v>
      </c>
      <c r="F65" s="42">
        <f t="shared" si="9"/>
        <v>170</v>
      </c>
      <c r="G65" s="42">
        <f t="shared" si="8"/>
        <v>183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1023260</v>
      </c>
      <c r="C7" s="9">
        <v>1191200</v>
      </c>
      <c r="D7" s="9">
        <v>7275729</v>
      </c>
      <c r="E7" s="9">
        <v>8326497</v>
      </c>
      <c r="F7" s="10">
        <f>((E7*100)/D7)-100</f>
        <v>14.442099204079753</v>
      </c>
      <c r="G7" s="1"/>
      <c r="H7" s="1"/>
      <c r="I7" s="1"/>
    </row>
    <row r="8" spans="1:12" x14ac:dyDescent="0.25">
      <c r="A8" s="11" t="s">
        <v>42</v>
      </c>
      <c r="B8" s="12">
        <v>2146352</v>
      </c>
      <c r="C8" s="12">
        <v>1624377</v>
      </c>
      <c r="D8" s="12">
        <v>7931984</v>
      </c>
      <c r="E8" s="12">
        <v>8445891</v>
      </c>
      <c r="F8" s="13">
        <f t="shared" ref="F8:F35" si="0">((E8*100)/D8)-100</f>
        <v>6.478921288797352</v>
      </c>
      <c r="G8" s="1"/>
      <c r="H8" s="1"/>
      <c r="I8" s="1"/>
    </row>
    <row r="9" spans="1:12" x14ac:dyDescent="0.25">
      <c r="A9" s="8" t="s">
        <v>43</v>
      </c>
      <c r="B9" s="9">
        <v>4993673</v>
      </c>
      <c r="C9" s="9">
        <v>4856809</v>
      </c>
      <c r="D9" s="9">
        <v>17188797</v>
      </c>
      <c r="E9" s="9">
        <v>18218242</v>
      </c>
      <c r="F9" s="10">
        <f t="shared" si="0"/>
        <v>5.9890462374999203</v>
      </c>
      <c r="G9" s="1"/>
      <c r="H9" s="1"/>
      <c r="I9" s="1"/>
    </row>
    <row r="10" spans="1:12" x14ac:dyDescent="0.25">
      <c r="A10" s="11" t="s">
        <v>44</v>
      </c>
      <c r="B10" s="12">
        <v>466168</v>
      </c>
      <c r="C10" s="12">
        <v>556536</v>
      </c>
      <c r="D10" s="12">
        <v>3190654</v>
      </c>
      <c r="E10" s="12">
        <v>3062920</v>
      </c>
      <c r="F10" s="13">
        <f t="shared" si="0"/>
        <v>-4.003379871336719</v>
      </c>
      <c r="G10" s="1"/>
      <c r="H10" s="1"/>
      <c r="I10" s="1"/>
    </row>
    <row r="11" spans="1:12" x14ac:dyDescent="0.25">
      <c r="A11" s="8" t="s">
        <v>45</v>
      </c>
      <c r="B11" s="9">
        <v>25479624</v>
      </c>
      <c r="C11" s="9">
        <v>24461315</v>
      </c>
      <c r="D11" s="9">
        <v>145644763</v>
      </c>
      <c r="E11" s="9">
        <v>147247819</v>
      </c>
      <c r="F11" s="10">
        <f t="shared" si="0"/>
        <v>1.1006616145889154</v>
      </c>
      <c r="G11" s="1"/>
      <c r="H11" s="1"/>
      <c r="I11" s="1"/>
    </row>
    <row r="12" spans="1:12" x14ac:dyDescent="0.25">
      <c r="A12" s="11" t="s">
        <v>46</v>
      </c>
      <c r="B12" s="12">
        <v>1878205</v>
      </c>
      <c r="C12" s="12">
        <v>1854969</v>
      </c>
      <c r="D12" s="12">
        <v>12928774</v>
      </c>
      <c r="E12" s="12">
        <v>13948933</v>
      </c>
      <c r="F12" s="13">
        <f t="shared" si="0"/>
        <v>7.8906089626131575</v>
      </c>
      <c r="G12" s="1"/>
      <c r="H12" s="1"/>
      <c r="I12" s="1"/>
    </row>
    <row r="13" spans="1:12" x14ac:dyDescent="0.25">
      <c r="A13" s="8" t="s">
        <v>47</v>
      </c>
      <c r="B13" s="9">
        <v>15729031</v>
      </c>
      <c r="C13" s="9">
        <v>13693273</v>
      </c>
      <c r="D13" s="9">
        <v>80361152</v>
      </c>
      <c r="E13" s="9">
        <v>79154995</v>
      </c>
      <c r="F13" s="10">
        <f t="shared" si="0"/>
        <v>-1.5009204945195478</v>
      </c>
      <c r="G13" s="1"/>
      <c r="H13" s="1"/>
      <c r="I13" s="1"/>
    </row>
    <row r="14" spans="1:12" x14ac:dyDescent="0.25">
      <c r="A14" s="11" t="s">
        <v>48</v>
      </c>
      <c r="B14" s="12">
        <v>23398337</v>
      </c>
      <c r="C14" s="12">
        <v>24052121</v>
      </c>
      <c r="D14" s="12">
        <v>132424327</v>
      </c>
      <c r="E14" s="12">
        <v>146086152</v>
      </c>
      <c r="F14" s="13">
        <f t="shared" si="0"/>
        <v>10.316703365235909</v>
      </c>
      <c r="G14" s="1"/>
      <c r="H14" s="1"/>
      <c r="I14" s="1"/>
    </row>
    <row r="15" spans="1:12" x14ac:dyDescent="0.25">
      <c r="A15" s="8" t="s">
        <v>49</v>
      </c>
      <c r="B15" s="9">
        <v>4184174</v>
      </c>
      <c r="C15" s="9">
        <v>4019437</v>
      </c>
      <c r="D15" s="9">
        <v>27207178</v>
      </c>
      <c r="E15" s="9">
        <v>28747058</v>
      </c>
      <c r="F15" s="10">
        <f t="shared" si="0"/>
        <v>5.659829916943238</v>
      </c>
      <c r="G15" s="1"/>
      <c r="H15" s="1"/>
      <c r="I15" s="1"/>
    </row>
    <row r="16" spans="1:12" x14ac:dyDescent="0.25">
      <c r="A16" s="11" t="s">
        <v>50</v>
      </c>
      <c r="B16" s="12">
        <v>2075607</v>
      </c>
      <c r="C16" s="12">
        <v>1936474</v>
      </c>
      <c r="D16" s="12">
        <v>14492523</v>
      </c>
      <c r="E16" s="12">
        <v>16405816</v>
      </c>
      <c r="F16" s="13">
        <f t="shared" si="0"/>
        <v>13.201931782340452</v>
      </c>
      <c r="G16" s="1"/>
      <c r="H16" s="1"/>
      <c r="I16" s="1"/>
    </row>
    <row r="17" spans="1:9" x14ac:dyDescent="0.25">
      <c r="A17" s="8" t="s">
        <v>51</v>
      </c>
      <c r="B17" s="9">
        <v>1034267</v>
      </c>
      <c r="C17" s="9">
        <v>1214293</v>
      </c>
      <c r="D17" s="9">
        <v>7928686</v>
      </c>
      <c r="E17" s="9">
        <v>8561585</v>
      </c>
      <c r="F17" s="10">
        <f t="shared" si="0"/>
        <v>7.9823945607128337</v>
      </c>
      <c r="G17" s="1"/>
      <c r="H17" s="1"/>
      <c r="I17" s="1"/>
    </row>
    <row r="18" spans="1:9" x14ac:dyDescent="0.25">
      <c r="A18" s="11" t="s">
        <v>52</v>
      </c>
      <c r="B18" s="12">
        <v>7659825</v>
      </c>
      <c r="C18" s="12">
        <v>6623848</v>
      </c>
      <c r="D18" s="12">
        <v>42851947</v>
      </c>
      <c r="E18" s="12">
        <v>39419501</v>
      </c>
      <c r="F18" s="13">
        <f t="shared" si="0"/>
        <v>-8.0100117737940764</v>
      </c>
      <c r="G18" s="1"/>
      <c r="H18" s="1"/>
      <c r="I18" s="1"/>
    </row>
    <row r="19" spans="1:9" x14ac:dyDescent="0.25">
      <c r="A19" s="8" t="s">
        <v>53</v>
      </c>
      <c r="B19" s="9">
        <v>1258858</v>
      </c>
      <c r="C19" s="9">
        <v>1251773</v>
      </c>
      <c r="D19" s="9">
        <v>6907081</v>
      </c>
      <c r="E19" s="9">
        <v>8641883</v>
      </c>
      <c r="F19" s="10">
        <f t="shared" si="0"/>
        <v>25.116282840754295</v>
      </c>
      <c r="G19" s="1"/>
      <c r="H19" s="1"/>
      <c r="I19" s="1"/>
    </row>
    <row r="20" spans="1:9" x14ac:dyDescent="0.25">
      <c r="A20" s="11" t="s">
        <v>54</v>
      </c>
      <c r="B20" s="12">
        <v>1482755</v>
      </c>
      <c r="C20" s="12">
        <v>1381899</v>
      </c>
      <c r="D20" s="12">
        <v>8060680</v>
      </c>
      <c r="E20" s="12">
        <v>9563141</v>
      </c>
      <c r="F20" s="13">
        <f t="shared" si="0"/>
        <v>18.639382781601554</v>
      </c>
      <c r="G20" s="1"/>
      <c r="H20" s="1"/>
      <c r="I20" s="1"/>
    </row>
    <row r="21" spans="1:9" x14ac:dyDescent="0.25">
      <c r="A21" s="8" t="s">
        <v>55</v>
      </c>
      <c r="B21" s="9">
        <v>1772161</v>
      </c>
      <c r="C21" s="9">
        <v>1759099</v>
      </c>
      <c r="D21" s="9">
        <v>11842260</v>
      </c>
      <c r="E21" s="9">
        <v>12847478</v>
      </c>
      <c r="F21" s="10">
        <f t="shared" si="0"/>
        <v>8.4883966405061244</v>
      </c>
      <c r="G21" s="1"/>
      <c r="H21" s="1"/>
      <c r="I21" s="1"/>
    </row>
    <row r="22" spans="1:9" x14ac:dyDescent="0.25">
      <c r="A22" s="11" t="s">
        <v>56</v>
      </c>
      <c r="B22" s="12">
        <v>10624942</v>
      </c>
      <c r="C22" s="12">
        <v>11911289</v>
      </c>
      <c r="D22" s="12">
        <v>77683054</v>
      </c>
      <c r="E22" s="12">
        <v>90462714</v>
      </c>
      <c r="F22" s="13">
        <f t="shared" si="0"/>
        <v>16.451026758036576</v>
      </c>
      <c r="G22" s="1"/>
      <c r="H22" s="1"/>
      <c r="I22" s="1"/>
    </row>
    <row r="23" spans="1:9" x14ac:dyDescent="0.25">
      <c r="A23" s="8" t="s">
        <v>57</v>
      </c>
      <c r="B23" s="9">
        <v>3293072</v>
      </c>
      <c r="C23" s="9">
        <v>2843878</v>
      </c>
      <c r="D23" s="9">
        <v>21304807</v>
      </c>
      <c r="E23" s="9">
        <v>19811082</v>
      </c>
      <c r="F23" s="10">
        <f t="shared" si="0"/>
        <v>-7.0112111318351822</v>
      </c>
      <c r="G23" s="1"/>
      <c r="H23" s="1"/>
      <c r="I23" s="1"/>
    </row>
    <row r="24" spans="1:9" x14ac:dyDescent="0.25">
      <c r="A24" s="11" t="s">
        <v>58</v>
      </c>
      <c r="B24" s="12">
        <v>356635</v>
      </c>
      <c r="C24" s="12">
        <v>178232</v>
      </c>
      <c r="D24" s="12">
        <v>1867565</v>
      </c>
      <c r="E24" s="12">
        <v>1629177</v>
      </c>
      <c r="F24" s="13">
        <f t="shared" si="0"/>
        <v>-12.764642729971911</v>
      </c>
      <c r="G24" s="1"/>
      <c r="H24" s="1"/>
      <c r="I24" s="1"/>
    </row>
    <row r="25" spans="1:9" x14ac:dyDescent="0.25">
      <c r="A25" s="8" t="s">
        <v>59</v>
      </c>
      <c r="B25" s="9">
        <v>1545618</v>
      </c>
      <c r="C25" s="9">
        <v>1448674</v>
      </c>
      <c r="D25" s="9">
        <v>8784554</v>
      </c>
      <c r="E25" s="9">
        <v>8425101</v>
      </c>
      <c r="F25" s="10">
        <f t="shared" si="0"/>
        <v>-4.0918753530344247</v>
      </c>
      <c r="G25" s="1"/>
      <c r="H25" s="1"/>
      <c r="I25" s="1"/>
    </row>
    <row r="26" spans="1:9" x14ac:dyDescent="0.25">
      <c r="A26" s="11" t="s">
        <v>60</v>
      </c>
      <c r="B26" s="12">
        <v>302720</v>
      </c>
      <c r="C26" s="12">
        <v>341327</v>
      </c>
      <c r="D26" s="12">
        <v>2278183</v>
      </c>
      <c r="E26" s="12">
        <v>2022461</v>
      </c>
      <c r="F26" s="13">
        <f t="shared" si="0"/>
        <v>-11.224822588878951</v>
      </c>
      <c r="G26" s="1"/>
      <c r="H26" s="1"/>
      <c r="I26" s="1"/>
    </row>
    <row r="27" spans="1:9" x14ac:dyDescent="0.25">
      <c r="A27" s="8" t="s">
        <v>61</v>
      </c>
      <c r="B27" s="9">
        <v>597445</v>
      </c>
      <c r="C27" s="9">
        <v>721344</v>
      </c>
      <c r="D27" s="9">
        <v>4777725</v>
      </c>
      <c r="E27" s="9">
        <v>4777726</v>
      </c>
      <c r="F27" s="10">
        <f t="shared" si="0"/>
        <v>2.0930463762169893E-5</v>
      </c>
      <c r="G27" s="1"/>
      <c r="H27" s="1"/>
      <c r="I27" s="1"/>
    </row>
    <row r="28" spans="1:9" x14ac:dyDescent="0.25">
      <c r="A28" s="11" t="s">
        <v>62</v>
      </c>
      <c r="B28" s="12">
        <v>13327085</v>
      </c>
      <c r="C28" s="12">
        <v>15327768</v>
      </c>
      <c r="D28" s="12">
        <v>93205640</v>
      </c>
      <c r="E28" s="12">
        <v>103909574</v>
      </c>
      <c r="F28" s="13">
        <f t="shared" si="0"/>
        <v>11.484212757940398</v>
      </c>
      <c r="G28" s="1"/>
      <c r="H28" s="1"/>
      <c r="I28" s="1"/>
    </row>
    <row r="29" spans="1:9" x14ac:dyDescent="0.25">
      <c r="A29" s="8" t="s">
        <v>63</v>
      </c>
      <c r="B29" s="9">
        <v>2233436</v>
      </c>
      <c r="C29" s="9">
        <v>1714468</v>
      </c>
      <c r="D29" s="9">
        <v>14421600</v>
      </c>
      <c r="E29" s="9">
        <v>13019825</v>
      </c>
      <c r="F29" s="10">
        <f t="shared" si="0"/>
        <v>-9.719968658123932</v>
      </c>
      <c r="G29" s="1"/>
      <c r="H29" s="1"/>
      <c r="I29" s="1"/>
    </row>
    <row r="30" spans="1:9" x14ac:dyDescent="0.25">
      <c r="A30" s="11" t="s">
        <v>64</v>
      </c>
      <c r="B30" s="12">
        <v>478535</v>
      </c>
      <c r="C30" s="12">
        <v>456630</v>
      </c>
      <c r="D30" s="12">
        <v>3061108</v>
      </c>
      <c r="E30" s="12">
        <v>3213711</v>
      </c>
      <c r="F30" s="13">
        <f t="shared" si="0"/>
        <v>4.9852210376112112</v>
      </c>
      <c r="G30" s="1"/>
      <c r="H30" s="1"/>
      <c r="I30" s="1"/>
    </row>
    <row r="31" spans="1:9" x14ac:dyDescent="0.25">
      <c r="A31" s="8" t="s">
        <v>65</v>
      </c>
      <c r="B31" s="9">
        <v>3711981</v>
      </c>
      <c r="C31" s="9">
        <v>2953912</v>
      </c>
      <c r="D31" s="9">
        <v>25046400</v>
      </c>
      <c r="E31" s="9">
        <v>21556902</v>
      </c>
      <c r="F31" s="10">
        <f t="shared" si="0"/>
        <v>-13.932133959371413</v>
      </c>
      <c r="G31" s="1"/>
      <c r="H31" s="1"/>
      <c r="I31" s="1"/>
    </row>
    <row r="32" spans="1:9" x14ac:dyDescent="0.25">
      <c r="A32" s="11" t="s">
        <v>66</v>
      </c>
      <c r="B32" s="12">
        <v>13509135</v>
      </c>
      <c r="C32" s="12">
        <v>14471370</v>
      </c>
      <c r="D32" s="12">
        <v>86747899</v>
      </c>
      <c r="E32" s="12">
        <v>94340012</v>
      </c>
      <c r="F32" s="13">
        <f t="shared" si="0"/>
        <v>8.7519272368775205</v>
      </c>
      <c r="G32" s="1"/>
      <c r="H32" s="1"/>
      <c r="I32" s="1"/>
    </row>
    <row r="33" spans="1:9" x14ac:dyDescent="0.25">
      <c r="A33" s="8" t="s">
        <v>67</v>
      </c>
      <c r="B33" s="9">
        <v>3123632</v>
      </c>
      <c r="C33" s="9">
        <v>3176571</v>
      </c>
      <c r="D33" s="9">
        <v>20898208</v>
      </c>
      <c r="E33" s="9">
        <v>22521895</v>
      </c>
      <c r="F33" s="10">
        <f t="shared" si="0"/>
        <v>7.7695034904428155</v>
      </c>
      <c r="G33" s="1"/>
      <c r="H33" s="1"/>
      <c r="I33" s="1"/>
    </row>
    <row r="34" spans="1:9" x14ac:dyDescent="0.25">
      <c r="A34" s="11" t="s">
        <v>68</v>
      </c>
      <c r="B34" s="12">
        <v>176695</v>
      </c>
      <c r="C34" s="12">
        <v>188289</v>
      </c>
      <c r="D34" s="12">
        <v>1126412</v>
      </c>
      <c r="E34" s="12">
        <v>1008753</v>
      </c>
      <c r="F34" s="13">
        <f t="shared" si="0"/>
        <v>-10.445467555388262</v>
      </c>
      <c r="G34" s="1"/>
      <c r="H34" s="1"/>
      <c r="I34" s="1"/>
    </row>
    <row r="35" spans="1:9" x14ac:dyDescent="0.25">
      <c r="A35" s="14" t="s">
        <v>69</v>
      </c>
      <c r="B35" s="15">
        <f>SUM(B7:B34)</f>
        <v>147863228</v>
      </c>
      <c r="C35" s="15">
        <f t="shared" ref="C35:E35" si="1">SUM(C7:C34)</f>
        <v>146211175</v>
      </c>
      <c r="D35" s="15">
        <f t="shared" si="1"/>
        <v>887439690</v>
      </c>
      <c r="E35" s="15">
        <f t="shared" si="1"/>
        <v>935376844</v>
      </c>
      <c r="F35" s="16">
        <f t="shared" si="0"/>
        <v>5.4017365394148698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8326497</v>
      </c>
      <c r="C38" s="41">
        <f>D7</f>
        <v>7275729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147247819</v>
      </c>
      <c r="G38" s="42">
        <f>LOOKUP(E38,$A$38:$A$65,$C$38:$C$65)</f>
        <v>145644763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8445891</v>
      </c>
      <c r="C39" s="41">
        <f t="shared" ref="C39:C65" si="5">D8</f>
        <v>7931984</v>
      </c>
      <c r="D39" s="41">
        <f t="shared" ref="D39:D65" si="6">_xlfn.RANK.EQ(B39,$B$38:$B$65)+COUNTIF($B$38:$B$65,B39)-1</f>
        <v>20</v>
      </c>
      <c r="E39" s="42" t="str">
        <f t="shared" si="2"/>
        <v>BARCELONA</v>
      </c>
      <c r="F39" s="42">
        <f t="shared" ref="F39:F54" si="7">LOOKUP(E39,$A$38:$A$65,$B$38:$B$65)</f>
        <v>146086152</v>
      </c>
      <c r="G39" s="42">
        <f t="shared" ref="G39:G65" si="8">LOOKUP(E39,$A$38:$A$65,$C$38:$C$65)</f>
        <v>132424327</v>
      </c>
    </row>
    <row r="40" spans="1:9" x14ac:dyDescent="0.25">
      <c r="A40" s="42" t="str">
        <f t="shared" si="3"/>
        <v>ALMERIA</v>
      </c>
      <c r="B40" s="41">
        <f t="shared" si="4"/>
        <v>18218242</v>
      </c>
      <c r="C40" s="41">
        <f t="shared" si="5"/>
        <v>17188797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103909574</v>
      </c>
      <c r="G40" s="42">
        <f t="shared" si="8"/>
        <v>93205640</v>
      </c>
    </row>
    <row r="41" spans="1:9" x14ac:dyDescent="0.25">
      <c r="A41" s="42" t="str">
        <f t="shared" si="3"/>
        <v>AVILES</v>
      </c>
      <c r="B41" s="41">
        <f t="shared" si="4"/>
        <v>3062920</v>
      </c>
      <c r="C41" s="41">
        <f t="shared" si="5"/>
        <v>3190654</v>
      </c>
      <c r="D41" s="41">
        <f t="shared" si="6"/>
        <v>25</v>
      </c>
      <c r="E41" s="42" t="str">
        <f t="shared" si="2"/>
        <v>VALENCIA</v>
      </c>
      <c r="F41" s="42">
        <f t="shared" si="7"/>
        <v>94340012</v>
      </c>
      <c r="G41" s="42">
        <f t="shared" si="8"/>
        <v>86747899</v>
      </c>
    </row>
    <row r="42" spans="1:9" x14ac:dyDescent="0.25">
      <c r="A42" s="42" t="str">
        <f t="shared" si="3"/>
        <v>BAHIA DE ALGECIRAS</v>
      </c>
      <c r="B42" s="41">
        <f t="shared" si="4"/>
        <v>147247819</v>
      </c>
      <c r="C42" s="41">
        <f t="shared" si="5"/>
        <v>145644763</v>
      </c>
      <c r="D42" s="41">
        <f t="shared" si="6"/>
        <v>1</v>
      </c>
      <c r="E42" s="42" t="str">
        <f t="shared" si="2"/>
        <v>LAS PALMAS</v>
      </c>
      <c r="F42" s="42">
        <f t="shared" si="7"/>
        <v>90462714</v>
      </c>
      <c r="G42" s="42">
        <f t="shared" si="8"/>
        <v>77683054</v>
      </c>
    </row>
    <row r="43" spans="1:9" x14ac:dyDescent="0.25">
      <c r="A43" s="42" t="str">
        <f t="shared" si="3"/>
        <v>BAHIA DE CADIZ</v>
      </c>
      <c r="B43" s="41">
        <f t="shared" si="4"/>
        <v>13948933</v>
      </c>
      <c r="C43" s="41">
        <f t="shared" si="5"/>
        <v>12928774</v>
      </c>
      <c r="D43" s="41">
        <f t="shared" si="6"/>
        <v>14</v>
      </c>
      <c r="E43" s="42" t="str">
        <f t="shared" si="2"/>
        <v>BALEARES</v>
      </c>
      <c r="F43" s="42">
        <f t="shared" si="7"/>
        <v>79154995</v>
      </c>
      <c r="G43" s="42">
        <f t="shared" si="8"/>
        <v>80361152</v>
      </c>
    </row>
    <row r="44" spans="1:9" x14ac:dyDescent="0.25">
      <c r="A44" s="42" t="str">
        <f t="shared" si="3"/>
        <v>BALEARES</v>
      </c>
      <c r="B44" s="41">
        <f t="shared" si="4"/>
        <v>79154995</v>
      </c>
      <c r="C44" s="41">
        <f t="shared" si="5"/>
        <v>80361152</v>
      </c>
      <c r="D44" s="41">
        <f t="shared" si="6"/>
        <v>6</v>
      </c>
      <c r="E44" s="42" t="str">
        <f t="shared" si="2"/>
        <v>CEUTA</v>
      </c>
      <c r="F44" s="42">
        <f t="shared" si="7"/>
        <v>39419501</v>
      </c>
      <c r="G44" s="42">
        <f t="shared" si="8"/>
        <v>42851947</v>
      </c>
    </row>
    <row r="45" spans="1:9" x14ac:dyDescent="0.25">
      <c r="A45" s="42" t="str">
        <f t="shared" si="3"/>
        <v>BARCELONA</v>
      </c>
      <c r="B45" s="41">
        <f t="shared" si="4"/>
        <v>146086152</v>
      </c>
      <c r="C45" s="41">
        <f t="shared" si="5"/>
        <v>132424327</v>
      </c>
      <c r="D45" s="41">
        <f t="shared" si="6"/>
        <v>2</v>
      </c>
      <c r="E45" s="42" t="str">
        <f t="shared" si="2"/>
        <v>BILBAO</v>
      </c>
      <c r="F45" s="42">
        <f t="shared" si="7"/>
        <v>28747058</v>
      </c>
      <c r="G45" s="42">
        <f t="shared" si="8"/>
        <v>27207178</v>
      </c>
    </row>
    <row r="46" spans="1:9" x14ac:dyDescent="0.25">
      <c r="A46" s="42" t="str">
        <f t="shared" si="3"/>
        <v>BILBAO</v>
      </c>
      <c r="B46" s="41">
        <f t="shared" si="4"/>
        <v>28747058</v>
      </c>
      <c r="C46" s="41">
        <f t="shared" si="5"/>
        <v>27207178</v>
      </c>
      <c r="D46" s="41">
        <f t="shared" si="6"/>
        <v>8</v>
      </c>
      <c r="E46" s="42" t="str">
        <f t="shared" si="2"/>
        <v>VIGO</v>
      </c>
      <c r="F46" s="42">
        <f t="shared" si="7"/>
        <v>22521895</v>
      </c>
      <c r="G46" s="42">
        <f t="shared" si="8"/>
        <v>20898208</v>
      </c>
    </row>
    <row r="47" spans="1:9" x14ac:dyDescent="0.25">
      <c r="A47" s="42" t="str">
        <f t="shared" si="3"/>
        <v>CARTAGENA</v>
      </c>
      <c r="B47" s="41">
        <f t="shared" si="4"/>
        <v>16405816</v>
      </c>
      <c r="C47" s="41">
        <f t="shared" si="5"/>
        <v>14492523</v>
      </c>
      <c r="D47" s="41">
        <f t="shared" si="6"/>
        <v>13</v>
      </c>
      <c r="E47" s="42" t="str">
        <f t="shared" si="2"/>
        <v>TARRAGONA</v>
      </c>
      <c r="F47" s="42">
        <f t="shared" si="7"/>
        <v>21556902</v>
      </c>
      <c r="G47" s="42">
        <f t="shared" si="8"/>
        <v>25046400</v>
      </c>
    </row>
    <row r="48" spans="1:9" x14ac:dyDescent="0.25">
      <c r="A48" s="42" t="str">
        <f t="shared" si="3"/>
        <v>CASTELLON</v>
      </c>
      <c r="B48" s="41">
        <f t="shared" si="4"/>
        <v>8561585</v>
      </c>
      <c r="C48" s="41">
        <f t="shared" si="5"/>
        <v>7928686</v>
      </c>
      <c r="D48" s="41">
        <f t="shared" si="6"/>
        <v>19</v>
      </c>
      <c r="E48" s="42" t="str">
        <f t="shared" si="2"/>
        <v>MALAGA</v>
      </c>
      <c r="F48" s="42">
        <f t="shared" si="7"/>
        <v>19811082</v>
      </c>
      <c r="G48" s="42">
        <f t="shared" si="8"/>
        <v>21304807</v>
      </c>
    </row>
    <row r="49" spans="1:7" x14ac:dyDescent="0.25">
      <c r="A49" s="42" t="str">
        <f t="shared" si="3"/>
        <v>CEUTA</v>
      </c>
      <c r="B49" s="41">
        <f t="shared" si="4"/>
        <v>39419501</v>
      </c>
      <c r="C49" s="41">
        <f t="shared" si="5"/>
        <v>42851947</v>
      </c>
      <c r="D49" s="41">
        <f t="shared" si="6"/>
        <v>7</v>
      </c>
      <c r="E49" s="42" t="str">
        <f t="shared" si="2"/>
        <v>ALMERIA</v>
      </c>
      <c r="F49" s="42">
        <f t="shared" si="7"/>
        <v>18218242</v>
      </c>
      <c r="G49" s="42">
        <f t="shared" si="8"/>
        <v>17188797</v>
      </c>
    </row>
    <row r="50" spans="1:7" x14ac:dyDescent="0.25">
      <c r="A50" s="42" t="str">
        <f t="shared" si="3"/>
        <v>FERROL-SAN CIBRAO</v>
      </c>
      <c r="B50" s="41">
        <f t="shared" si="4"/>
        <v>8641883</v>
      </c>
      <c r="C50" s="41">
        <f t="shared" si="5"/>
        <v>6907081</v>
      </c>
      <c r="D50" s="41">
        <f t="shared" si="6"/>
        <v>18</v>
      </c>
      <c r="E50" s="42" t="str">
        <f t="shared" si="2"/>
        <v>CARTAGENA</v>
      </c>
      <c r="F50" s="42">
        <f t="shared" si="7"/>
        <v>16405816</v>
      </c>
      <c r="G50" s="42">
        <f t="shared" si="8"/>
        <v>14492523</v>
      </c>
    </row>
    <row r="51" spans="1:7" x14ac:dyDescent="0.25">
      <c r="A51" s="42" t="str">
        <f t="shared" si="3"/>
        <v>GIJON</v>
      </c>
      <c r="B51" s="41">
        <f t="shared" si="4"/>
        <v>9563141</v>
      </c>
      <c r="C51" s="41">
        <f t="shared" si="5"/>
        <v>8060680</v>
      </c>
      <c r="D51" s="41">
        <f t="shared" si="6"/>
        <v>17</v>
      </c>
      <c r="E51" s="42" t="str">
        <f t="shared" si="2"/>
        <v>BAHIA DE CADIZ</v>
      </c>
      <c r="F51" s="42">
        <f t="shared" si="7"/>
        <v>13948933</v>
      </c>
      <c r="G51" s="42">
        <f t="shared" si="8"/>
        <v>12928774</v>
      </c>
    </row>
    <row r="52" spans="1:7" x14ac:dyDescent="0.25">
      <c r="A52" s="42" t="str">
        <f t="shared" si="3"/>
        <v>HUELVA</v>
      </c>
      <c r="B52" s="41">
        <f t="shared" si="4"/>
        <v>12847478</v>
      </c>
      <c r="C52" s="41">
        <f t="shared" si="5"/>
        <v>11842260</v>
      </c>
      <c r="D52" s="41">
        <f t="shared" si="6"/>
        <v>16</v>
      </c>
      <c r="E52" s="42" t="str">
        <f t="shared" si="2"/>
        <v>SANTANDER</v>
      </c>
      <c r="F52" s="42">
        <f t="shared" si="7"/>
        <v>13019825</v>
      </c>
      <c r="G52" s="42">
        <f t="shared" si="8"/>
        <v>14421600</v>
      </c>
    </row>
    <row r="53" spans="1:7" x14ac:dyDescent="0.25">
      <c r="A53" s="42" t="str">
        <f t="shared" si="3"/>
        <v>LAS PALMAS</v>
      </c>
      <c r="B53" s="41">
        <f t="shared" si="4"/>
        <v>90462714</v>
      </c>
      <c r="C53" s="41">
        <f t="shared" si="5"/>
        <v>77683054</v>
      </c>
      <c r="D53" s="41">
        <f t="shared" si="6"/>
        <v>5</v>
      </c>
      <c r="E53" s="42" t="str">
        <f t="shared" si="2"/>
        <v>HUELVA</v>
      </c>
      <c r="F53" s="42">
        <f t="shared" si="7"/>
        <v>12847478</v>
      </c>
      <c r="G53" s="42">
        <f t="shared" si="8"/>
        <v>11842260</v>
      </c>
    </row>
    <row r="54" spans="1:7" x14ac:dyDescent="0.25">
      <c r="A54" s="42" t="str">
        <f t="shared" si="3"/>
        <v>MALAGA</v>
      </c>
      <c r="B54" s="41">
        <f t="shared" si="4"/>
        <v>19811082</v>
      </c>
      <c r="C54" s="41">
        <f t="shared" si="5"/>
        <v>21304807</v>
      </c>
      <c r="D54" s="41">
        <f t="shared" si="6"/>
        <v>11</v>
      </c>
      <c r="E54" s="42" t="str">
        <f t="shared" si="2"/>
        <v>GIJON</v>
      </c>
      <c r="F54" s="42">
        <f t="shared" si="7"/>
        <v>9563141</v>
      </c>
      <c r="G54" s="42">
        <f t="shared" si="8"/>
        <v>8060680</v>
      </c>
    </row>
    <row r="55" spans="1:7" x14ac:dyDescent="0.25">
      <c r="A55" s="42" t="str">
        <f t="shared" si="3"/>
        <v>MARIN Y RIA DE PONTEVEDRA</v>
      </c>
      <c r="B55" s="41">
        <f t="shared" si="4"/>
        <v>1629177</v>
      </c>
      <c r="C55" s="41">
        <f t="shared" si="5"/>
        <v>1867565</v>
      </c>
      <c r="D55" s="41">
        <f t="shared" si="6"/>
        <v>27</v>
      </c>
      <c r="E55" s="42" t="str">
        <f t="shared" si="2"/>
        <v>FERROL-SAN CIBRAO</v>
      </c>
      <c r="F55" s="42">
        <f t="shared" ref="F55:F65" si="9">LOOKUP(E55,$A$38:$A$65,$B$38:$B$65)</f>
        <v>8641883</v>
      </c>
      <c r="G55" s="42">
        <f t="shared" si="8"/>
        <v>6907081</v>
      </c>
    </row>
    <row r="56" spans="1:7" x14ac:dyDescent="0.25">
      <c r="A56" s="42" t="str">
        <f t="shared" si="3"/>
        <v>MELILLA</v>
      </c>
      <c r="B56" s="41">
        <f t="shared" si="4"/>
        <v>8425101</v>
      </c>
      <c r="C56" s="41">
        <f t="shared" si="5"/>
        <v>8784554</v>
      </c>
      <c r="D56" s="41">
        <f t="shared" si="6"/>
        <v>21</v>
      </c>
      <c r="E56" s="42" t="str">
        <f t="shared" si="2"/>
        <v>CASTELLON</v>
      </c>
      <c r="F56" s="42">
        <f t="shared" si="9"/>
        <v>8561585</v>
      </c>
      <c r="G56" s="42">
        <f t="shared" si="8"/>
        <v>7928686</v>
      </c>
    </row>
    <row r="57" spans="1:7" x14ac:dyDescent="0.25">
      <c r="A57" s="42" t="str">
        <f t="shared" si="3"/>
        <v>MOTRIL</v>
      </c>
      <c r="B57" s="41">
        <f t="shared" si="4"/>
        <v>2022461</v>
      </c>
      <c r="C57" s="41">
        <f t="shared" si="5"/>
        <v>2278183</v>
      </c>
      <c r="D57" s="41">
        <f t="shared" si="6"/>
        <v>26</v>
      </c>
      <c r="E57" s="42" t="str">
        <f t="shared" si="2"/>
        <v>ALICANTE</v>
      </c>
      <c r="F57" s="42">
        <f t="shared" si="9"/>
        <v>8445891</v>
      </c>
      <c r="G57" s="42">
        <f t="shared" si="8"/>
        <v>7931984</v>
      </c>
    </row>
    <row r="58" spans="1:7" x14ac:dyDescent="0.25">
      <c r="A58" s="42" t="str">
        <f t="shared" si="3"/>
        <v>PASAIA</v>
      </c>
      <c r="B58" s="41">
        <f t="shared" si="4"/>
        <v>4777726</v>
      </c>
      <c r="C58" s="41">
        <f t="shared" si="5"/>
        <v>4777725</v>
      </c>
      <c r="D58" s="41">
        <f t="shared" si="6"/>
        <v>23</v>
      </c>
      <c r="E58" s="42" t="str">
        <f t="shared" si="2"/>
        <v>MELILLA</v>
      </c>
      <c r="F58" s="42">
        <f t="shared" si="9"/>
        <v>8425101</v>
      </c>
      <c r="G58" s="42">
        <f t="shared" si="8"/>
        <v>8784554</v>
      </c>
    </row>
    <row r="59" spans="1:7" x14ac:dyDescent="0.25">
      <c r="A59" s="42" t="str">
        <f t="shared" si="3"/>
        <v>SANTA CRUZ DE TENERIFE</v>
      </c>
      <c r="B59" s="41">
        <f t="shared" si="4"/>
        <v>103909574</v>
      </c>
      <c r="C59" s="41">
        <f t="shared" si="5"/>
        <v>93205640</v>
      </c>
      <c r="D59" s="41">
        <f t="shared" si="6"/>
        <v>3</v>
      </c>
      <c r="E59" s="42" t="str">
        <f t="shared" si="2"/>
        <v>A CORUÑA</v>
      </c>
      <c r="F59" s="42">
        <f t="shared" si="9"/>
        <v>8326497</v>
      </c>
      <c r="G59" s="42">
        <f t="shared" si="8"/>
        <v>7275729</v>
      </c>
    </row>
    <row r="60" spans="1:7" x14ac:dyDescent="0.25">
      <c r="A60" s="42" t="str">
        <f t="shared" si="3"/>
        <v>SANTANDER</v>
      </c>
      <c r="B60" s="41">
        <f t="shared" si="4"/>
        <v>13019825</v>
      </c>
      <c r="C60" s="41">
        <f t="shared" si="5"/>
        <v>14421600</v>
      </c>
      <c r="D60" s="41">
        <f t="shared" si="6"/>
        <v>15</v>
      </c>
      <c r="E60" s="42" t="str">
        <f t="shared" si="2"/>
        <v>PASAIA</v>
      </c>
      <c r="F60" s="42">
        <f t="shared" si="9"/>
        <v>4777726</v>
      </c>
      <c r="G60" s="42">
        <f t="shared" si="8"/>
        <v>4777725</v>
      </c>
    </row>
    <row r="61" spans="1:7" x14ac:dyDescent="0.25">
      <c r="A61" s="42" t="str">
        <f t="shared" si="3"/>
        <v>SEVILLA</v>
      </c>
      <c r="B61" s="41">
        <f t="shared" si="4"/>
        <v>3213711</v>
      </c>
      <c r="C61" s="41">
        <f t="shared" si="5"/>
        <v>3061108</v>
      </c>
      <c r="D61" s="41">
        <f t="shared" si="6"/>
        <v>24</v>
      </c>
      <c r="E61" s="42" t="str">
        <f t="shared" si="2"/>
        <v>SEVILLA</v>
      </c>
      <c r="F61" s="42">
        <f t="shared" si="9"/>
        <v>3213711</v>
      </c>
      <c r="G61" s="42">
        <f t="shared" si="8"/>
        <v>3061108</v>
      </c>
    </row>
    <row r="62" spans="1:7" x14ac:dyDescent="0.25">
      <c r="A62" s="42" t="str">
        <f t="shared" si="3"/>
        <v>TARRAGONA</v>
      </c>
      <c r="B62" s="41">
        <f t="shared" si="4"/>
        <v>21556902</v>
      </c>
      <c r="C62" s="41">
        <f t="shared" si="5"/>
        <v>25046400</v>
      </c>
      <c r="D62" s="41">
        <f t="shared" si="6"/>
        <v>10</v>
      </c>
      <c r="E62" s="42" t="str">
        <f t="shared" si="2"/>
        <v>AVILES</v>
      </c>
      <c r="F62" s="42">
        <f t="shared" si="9"/>
        <v>3062920</v>
      </c>
      <c r="G62" s="42">
        <f t="shared" si="8"/>
        <v>3190654</v>
      </c>
    </row>
    <row r="63" spans="1:7" x14ac:dyDescent="0.25">
      <c r="A63" s="42" t="str">
        <f t="shared" si="3"/>
        <v>VALENCIA</v>
      </c>
      <c r="B63" s="41">
        <f t="shared" si="4"/>
        <v>94340012</v>
      </c>
      <c r="C63" s="41">
        <f t="shared" si="5"/>
        <v>86747899</v>
      </c>
      <c r="D63" s="41">
        <f t="shared" si="6"/>
        <v>4</v>
      </c>
      <c r="E63" s="42" t="str">
        <f t="shared" si="2"/>
        <v>MOTRIL</v>
      </c>
      <c r="F63" s="42">
        <f t="shared" si="9"/>
        <v>2022461</v>
      </c>
      <c r="G63" s="42">
        <f t="shared" si="8"/>
        <v>2278183</v>
      </c>
    </row>
    <row r="64" spans="1:7" x14ac:dyDescent="0.25">
      <c r="A64" s="42" t="str">
        <f t="shared" si="3"/>
        <v>VIGO</v>
      </c>
      <c r="B64" s="41">
        <f t="shared" si="4"/>
        <v>22521895</v>
      </c>
      <c r="C64" s="41">
        <f t="shared" si="5"/>
        <v>20898208</v>
      </c>
      <c r="D64" s="41">
        <f t="shared" si="6"/>
        <v>9</v>
      </c>
      <c r="E64" s="42" t="str">
        <f t="shared" si="2"/>
        <v>MARIN Y RIA DE PONTEVEDRA</v>
      </c>
      <c r="F64" s="42">
        <f t="shared" si="9"/>
        <v>1629177</v>
      </c>
      <c r="G64" s="42">
        <f t="shared" si="8"/>
        <v>1867565</v>
      </c>
    </row>
    <row r="65" spans="1:7" x14ac:dyDescent="0.25">
      <c r="A65" s="42" t="str">
        <f t="shared" si="3"/>
        <v>VILAGARCIA</v>
      </c>
      <c r="B65" s="41">
        <f t="shared" si="4"/>
        <v>1008753</v>
      </c>
      <c r="C65" s="41">
        <f t="shared" si="5"/>
        <v>1126412</v>
      </c>
      <c r="D65" s="41">
        <f t="shared" si="6"/>
        <v>28</v>
      </c>
      <c r="E65" s="42" t="str">
        <f t="shared" si="2"/>
        <v>VILAGARCIA</v>
      </c>
      <c r="F65" s="42">
        <f t="shared" si="9"/>
        <v>1008753</v>
      </c>
      <c r="G65" s="42">
        <f t="shared" si="8"/>
        <v>1126412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</v>
      </c>
      <c r="C7" s="9">
        <v>0</v>
      </c>
      <c r="D7" s="9">
        <v>26</v>
      </c>
      <c r="E7" s="9">
        <v>24</v>
      </c>
      <c r="F7" s="10">
        <f>((E7*100)/D7)-100</f>
        <v>-7.6923076923076934</v>
      </c>
      <c r="G7" s="1"/>
      <c r="H7" s="1"/>
      <c r="I7" s="1"/>
    </row>
    <row r="8" spans="1:12" x14ac:dyDescent="0.25">
      <c r="A8" s="11" t="s">
        <v>42</v>
      </c>
      <c r="B8" s="12">
        <v>11</v>
      </c>
      <c r="C8" s="12">
        <v>2</v>
      </c>
      <c r="D8" s="12">
        <v>30</v>
      </c>
      <c r="E8" s="12">
        <v>36</v>
      </c>
      <c r="F8" s="13">
        <f t="shared" ref="F8:F35" si="0">((E8*100)/D8)-100</f>
        <v>20</v>
      </c>
      <c r="G8" s="1"/>
      <c r="H8" s="1"/>
      <c r="I8" s="1"/>
    </row>
    <row r="9" spans="1:12" x14ac:dyDescent="0.25">
      <c r="A9" s="8" t="s">
        <v>43</v>
      </c>
      <c r="B9" s="9">
        <v>6</v>
      </c>
      <c r="C9" s="9">
        <v>8</v>
      </c>
      <c r="D9" s="9">
        <v>24</v>
      </c>
      <c r="E9" s="9">
        <v>35</v>
      </c>
      <c r="F9" s="10">
        <f t="shared" si="0"/>
        <v>45.833333333333343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1</v>
      </c>
      <c r="E11" s="9">
        <v>2</v>
      </c>
      <c r="F11" s="18">
        <f t="shared" si="0"/>
        <v>100</v>
      </c>
      <c r="G11" s="1"/>
      <c r="H11" s="1"/>
      <c r="I11" s="1"/>
    </row>
    <row r="12" spans="1:12" x14ac:dyDescent="0.25">
      <c r="A12" s="11" t="s">
        <v>46</v>
      </c>
      <c r="B12" s="12">
        <v>17</v>
      </c>
      <c r="C12" s="12">
        <v>14</v>
      </c>
      <c r="D12" s="12">
        <v>115</v>
      </c>
      <c r="E12" s="12">
        <v>135</v>
      </c>
      <c r="F12" s="13">
        <f t="shared" si="0"/>
        <v>17.391304347826093</v>
      </c>
      <c r="G12" s="1"/>
      <c r="H12" s="1"/>
      <c r="I12" s="1"/>
    </row>
    <row r="13" spans="1:12" x14ac:dyDescent="0.25">
      <c r="A13" s="8" t="s">
        <v>47</v>
      </c>
      <c r="B13" s="9">
        <v>85</v>
      </c>
      <c r="C13" s="9">
        <v>85</v>
      </c>
      <c r="D13" s="9">
        <v>383</v>
      </c>
      <c r="E13" s="9">
        <v>398</v>
      </c>
      <c r="F13" s="10">
        <f t="shared" si="0"/>
        <v>3.9164490861618759</v>
      </c>
      <c r="G13" s="1"/>
      <c r="H13" s="1"/>
      <c r="I13" s="1"/>
    </row>
    <row r="14" spans="1:12" x14ac:dyDescent="0.25">
      <c r="A14" s="11" t="s">
        <v>48</v>
      </c>
      <c r="B14" s="12">
        <v>92</v>
      </c>
      <c r="C14" s="12">
        <v>90</v>
      </c>
      <c r="D14" s="12">
        <v>412</v>
      </c>
      <c r="E14" s="12">
        <v>451</v>
      </c>
      <c r="F14" s="13">
        <f t="shared" si="0"/>
        <v>9.4660194174757351</v>
      </c>
      <c r="G14" s="1"/>
      <c r="H14" s="1"/>
      <c r="I14" s="1"/>
    </row>
    <row r="15" spans="1:12" x14ac:dyDescent="0.25">
      <c r="A15" s="8" t="s">
        <v>49</v>
      </c>
      <c r="B15" s="9">
        <v>5</v>
      </c>
      <c r="C15" s="9">
        <v>0</v>
      </c>
      <c r="D15" s="9">
        <v>13</v>
      </c>
      <c r="E15" s="9">
        <v>19</v>
      </c>
      <c r="F15" s="10">
        <f t="shared" si="0"/>
        <v>46.15384615384616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2</v>
      </c>
      <c r="D16" s="12">
        <v>20</v>
      </c>
      <c r="E16" s="12">
        <v>18</v>
      </c>
      <c r="F16" s="13">
        <f t="shared" si="0"/>
        <v>-10</v>
      </c>
      <c r="G16" s="1"/>
      <c r="H16" s="1"/>
      <c r="I16" s="1"/>
    </row>
    <row r="17" spans="1:9" x14ac:dyDescent="0.25">
      <c r="A17" s="8" t="s">
        <v>51</v>
      </c>
      <c r="B17" s="9">
        <v>1</v>
      </c>
      <c r="C17" s="9">
        <v>0</v>
      </c>
      <c r="D17" s="9">
        <v>1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2</v>
      </c>
      <c r="D18" s="12">
        <v>6</v>
      </c>
      <c r="E18" s="12">
        <v>7</v>
      </c>
      <c r="F18" s="13">
        <f t="shared" si="0"/>
        <v>16.666666666666671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2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1</v>
      </c>
      <c r="C20" s="12">
        <v>1</v>
      </c>
      <c r="D20" s="12">
        <v>2</v>
      </c>
      <c r="E20" s="12">
        <v>4</v>
      </c>
      <c r="F20" s="13">
        <f t="shared" si="0"/>
        <v>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1</v>
      </c>
      <c r="F21" s="18">
        <f t="shared" si="0"/>
        <v>-50</v>
      </c>
      <c r="G21" s="1"/>
      <c r="H21" s="1"/>
      <c r="I21" s="1"/>
    </row>
    <row r="22" spans="1:9" x14ac:dyDescent="0.25">
      <c r="A22" s="11" t="s">
        <v>56</v>
      </c>
      <c r="B22" s="12">
        <v>18</v>
      </c>
      <c r="C22" s="12">
        <v>20</v>
      </c>
      <c r="D22" s="12">
        <v>231</v>
      </c>
      <c r="E22" s="12">
        <v>204</v>
      </c>
      <c r="F22" s="13">
        <f t="shared" si="0"/>
        <v>-11.688311688311686</v>
      </c>
      <c r="G22" s="1"/>
      <c r="H22" s="1"/>
      <c r="I22" s="1"/>
    </row>
    <row r="23" spans="1:9" x14ac:dyDescent="0.25">
      <c r="A23" s="8" t="s">
        <v>57</v>
      </c>
      <c r="B23" s="9">
        <v>12</v>
      </c>
      <c r="C23" s="9">
        <v>12</v>
      </c>
      <c r="D23" s="9">
        <v>105</v>
      </c>
      <c r="E23" s="9">
        <v>118</v>
      </c>
      <c r="F23" s="10">
        <f t="shared" si="0"/>
        <v>12.38095238095238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1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1</v>
      </c>
      <c r="E25" s="9">
        <v>1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60</v>
      </c>
      <c r="B26" s="12">
        <v>1</v>
      </c>
      <c r="C26" s="12">
        <v>0</v>
      </c>
      <c r="D26" s="12">
        <v>14</v>
      </c>
      <c r="E26" s="12">
        <v>14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7</v>
      </c>
      <c r="C28" s="12">
        <v>5</v>
      </c>
      <c r="D28" s="12">
        <v>176</v>
      </c>
      <c r="E28" s="12">
        <v>156</v>
      </c>
      <c r="F28" s="13">
        <f t="shared" si="0"/>
        <v>-11.36363636363636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7</v>
      </c>
      <c r="E29" s="9">
        <v>4</v>
      </c>
      <c r="F29" s="10">
        <f t="shared" si="0"/>
        <v>-42.857142857142854</v>
      </c>
      <c r="G29" s="1"/>
      <c r="H29" s="1"/>
      <c r="I29" s="1"/>
    </row>
    <row r="30" spans="1:9" x14ac:dyDescent="0.25">
      <c r="A30" s="11" t="s">
        <v>64</v>
      </c>
      <c r="B30" s="12">
        <v>9</v>
      </c>
      <c r="C30" s="12">
        <v>7</v>
      </c>
      <c r="D30" s="12">
        <v>41</v>
      </c>
      <c r="E30" s="12">
        <v>48</v>
      </c>
      <c r="F30" s="13">
        <f t="shared" si="0"/>
        <v>17.073170731707322</v>
      </c>
      <c r="G30" s="1"/>
      <c r="H30" s="1"/>
      <c r="I30" s="1"/>
    </row>
    <row r="31" spans="1:9" x14ac:dyDescent="0.25">
      <c r="A31" s="8" t="s">
        <v>65</v>
      </c>
      <c r="B31" s="9">
        <v>3</v>
      </c>
      <c r="C31" s="9">
        <v>2</v>
      </c>
      <c r="D31" s="9">
        <v>7</v>
      </c>
      <c r="E31" s="9">
        <v>7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66</v>
      </c>
      <c r="B32" s="12">
        <v>19</v>
      </c>
      <c r="C32" s="12">
        <v>18</v>
      </c>
      <c r="D32" s="12">
        <v>88</v>
      </c>
      <c r="E32" s="12">
        <v>88</v>
      </c>
      <c r="F32" s="13">
        <f t="shared" si="0"/>
        <v>0</v>
      </c>
      <c r="G32" s="1"/>
      <c r="H32" s="1"/>
      <c r="I32" s="1"/>
    </row>
    <row r="33" spans="1:9" x14ac:dyDescent="0.25">
      <c r="A33" s="8" t="s">
        <v>67</v>
      </c>
      <c r="B33" s="9">
        <v>7</v>
      </c>
      <c r="C33" s="9">
        <v>6</v>
      </c>
      <c r="D33" s="9">
        <v>43</v>
      </c>
      <c r="E33" s="9">
        <v>55</v>
      </c>
      <c r="F33" s="10">
        <f t="shared" si="0"/>
        <v>27.906976744186053</v>
      </c>
      <c r="G33" s="1"/>
      <c r="H33" s="1"/>
      <c r="I33" s="1"/>
    </row>
    <row r="34" spans="1:9" x14ac:dyDescent="0.25">
      <c r="A34" s="11" t="s">
        <v>68</v>
      </c>
      <c r="B34" s="12">
        <v>1</v>
      </c>
      <c r="C34" s="12">
        <v>1</v>
      </c>
      <c r="D34" s="12">
        <v>6</v>
      </c>
      <c r="E34" s="12">
        <v>5</v>
      </c>
      <c r="F34" s="13">
        <f t="shared" si="0"/>
        <v>-16.666666666666671</v>
      </c>
      <c r="G34" s="1"/>
      <c r="H34" s="1"/>
      <c r="I34" s="1"/>
    </row>
    <row r="35" spans="1:9" x14ac:dyDescent="0.25">
      <c r="A35" s="14" t="s">
        <v>69</v>
      </c>
      <c r="B35" s="15">
        <f>SUM(B7:B34)</f>
        <v>296</v>
      </c>
      <c r="C35" s="15">
        <f t="shared" ref="C35:E35" si="1">SUM(C7:C34)</f>
        <v>275</v>
      </c>
      <c r="D35" s="15">
        <f t="shared" si="1"/>
        <v>1756</v>
      </c>
      <c r="E35" s="15">
        <f t="shared" si="1"/>
        <v>1831</v>
      </c>
      <c r="F35" s="16">
        <f t="shared" si="0"/>
        <v>4.2710706150341622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24</v>
      </c>
      <c r="C38" s="41">
        <f>D7</f>
        <v>26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BARCELONA</v>
      </c>
      <c r="F38" s="42">
        <f>LOOKUP(E38,$A$38:$A$65,$B$38:$B$65)</f>
        <v>451</v>
      </c>
      <c r="G38" s="42">
        <f>LOOKUP(E38,$A$38:$A$65,$C$38:$C$65)</f>
        <v>412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</v>
      </c>
      <c r="C39" s="41">
        <f t="shared" ref="C39:C65" si="5">D8</f>
        <v>30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398</v>
      </c>
      <c r="G39" s="42">
        <f t="shared" ref="G39:G65" si="8">LOOKUP(E39,$A$38:$A$65,$C$38:$C$65)</f>
        <v>383</v>
      </c>
    </row>
    <row r="40" spans="1:9" x14ac:dyDescent="0.25">
      <c r="A40" s="42" t="str">
        <f t="shared" si="3"/>
        <v>ALMERIA</v>
      </c>
      <c r="B40" s="41">
        <f t="shared" si="4"/>
        <v>35</v>
      </c>
      <c r="C40" s="41">
        <f t="shared" si="5"/>
        <v>24</v>
      </c>
      <c r="D40" s="41">
        <f t="shared" si="6"/>
        <v>11</v>
      </c>
      <c r="E40" s="42" t="str">
        <f t="shared" si="2"/>
        <v>LAS PALMAS</v>
      </c>
      <c r="F40" s="42">
        <f t="shared" si="7"/>
        <v>204</v>
      </c>
      <c r="G40" s="42">
        <f t="shared" si="8"/>
        <v>231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156</v>
      </c>
      <c r="G41" s="42">
        <f t="shared" si="8"/>
        <v>176</v>
      </c>
    </row>
    <row r="42" spans="1:9" x14ac:dyDescent="0.25">
      <c r="A42" s="42" t="str">
        <f t="shared" si="3"/>
        <v>BAHIA DE ALGECIRAS</v>
      </c>
      <c r="B42" s="41">
        <f t="shared" si="4"/>
        <v>2</v>
      </c>
      <c r="C42" s="41">
        <f t="shared" si="5"/>
        <v>1</v>
      </c>
      <c r="D42" s="41">
        <f t="shared" si="6"/>
        <v>21</v>
      </c>
      <c r="E42" s="42" t="str">
        <f t="shared" si="2"/>
        <v>BAHIA DE CADIZ</v>
      </c>
      <c r="F42" s="42">
        <f t="shared" si="7"/>
        <v>135</v>
      </c>
      <c r="G42" s="42">
        <f t="shared" si="8"/>
        <v>115</v>
      </c>
    </row>
    <row r="43" spans="1:9" x14ac:dyDescent="0.25">
      <c r="A43" s="42" t="str">
        <f t="shared" si="3"/>
        <v>BAHIA DE CADIZ</v>
      </c>
      <c r="B43" s="41">
        <f t="shared" si="4"/>
        <v>135</v>
      </c>
      <c r="C43" s="41">
        <f t="shared" si="5"/>
        <v>115</v>
      </c>
      <c r="D43" s="41">
        <f t="shared" si="6"/>
        <v>5</v>
      </c>
      <c r="E43" s="42" t="str">
        <f t="shared" si="2"/>
        <v>MALAGA</v>
      </c>
      <c r="F43" s="42">
        <f t="shared" si="7"/>
        <v>118</v>
      </c>
      <c r="G43" s="42">
        <f t="shared" si="8"/>
        <v>105</v>
      </c>
    </row>
    <row r="44" spans="1:9" x14ac:dyDescent="0.25">
      <c r="A44" s="42" t="str">
        <f t="shared" si="3"/>
        <v>BALEARES</v>
      </c>
      <c r="B44" s="41">
        <f t="shared" si="4"/>
        <v>398</v>
      </c>
      <c r="C44" s="41">
        <f t="shared" si="5"/>
        <v>383</v>
      </c>
      <c r="D44" s="41">
        <f t="shared" si="6"/>
        <v>2</v>
      </c>
      <c r="E44" s="42" t="str">
        <f t="shared" si="2"/>
        <v>VALENCIA</v>
      </c>
      <c r="F44" s="42">
        <f t="shared" si="7"/>
        <v>88</v>
      </c>
      <c r="G44" s="42">
        <f t="shared" si="8"/>
        <v>88</v>
      </c>
    </row>
    <row r="45" spans="1:9" x14ac:dyDescent="0.25">
      <c r="A45" s="42" t="str">
        <f t="shared" si="3"/>
        <v>BARCELONA</v>
      </c>
      <c r="B45" s="41">
        <f t="shared" si="4"/>
        <v>451</v>
      </c>
      <c r="C45" s="41">
        <f t="shared" si="5"/>
        <v>412</v>
      </c>
      <c r="D45" s="41">
        <f t="shared" si="6"/>
        <v>1</v>
      </c>
      <c r="E45" s="42" t="str">
        <f t="shared" si="2"/>
        <v>VIGO</v>
      </c>
      <c r="F45" s="42">
        <f t="shared" si="7"/>
        <v>55</v>
      </c>
      <c r="G45" s="42">
        <f t="shared" si="8"/>
        <v>43</v>
      </c>
    </row>
    <row r="46" spans="1:9" x14ac:dyDescent="0.25">
      <c r="A46" s="42" t="str">
        <f t="shared" si="3"/>
        <v>BILBAO</v>
      </c>
      <c r="B46" s="41">
        <f t="shared" si="4"/>
        <v>19</v>
      </c>
      <c r="C46" s="41">
        <f t="shared" si="5"/>
        <v>13</v>
      </c>
      <c r="D46" s="41">
        <f t="shared" si="6"/>
        <v>13</v>
      </c>
      <c r="E46" s="42" t="str">
        <f t="shared" si="2"/>
        <v>SEVILLA</v>
      </c>
      <c r="F46" s="42">
        <f t="shared" si="7"/>
        <v>48</v>
      </c>
      <c r="G46" s="42">
        <f t="shared" si="8"/>
        <v>41</v>
      </c>
    </row>
    <row r="47" spans="1:9" x14ac:dyDescent="0.25">
      <c r="A47" s="42" t="str">
        <f t="shared" si="3"/>
        <v>CARTAGENA</v>
      </c>
      <c r="B47" s="41">
        <f t="shared" si="4"/>
        <v>18</v>
      </c>
      <c r="C47" s="41">
        <f t="shared" si="5"/>
        <v>20</v>
      </c>
      <c r="D47" s="41">
        <f t="shared" si="6"/>
        <v>14</v>
      </c>
      <c r="E47" s="42" t="str">
        <f t="shared" si="2"/>
        <v>ALICANTE</v>
      </c>
      <c r="F47" s="42">
        <f t="shared" si="7"/>
        <v>36</v>
      </c>
      <c r="G47" s="42">
        <f t="shared" si="8"/>
        <v>30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1</v>
      </c>
      <c r="D48" s="41">
        <f t="shared" si="6"/>
        <v>28</v>
      </c>
      <c r="E48" s="42" t="str">
        <f t="shared" si="2"/>
        <v>ALMERIA</v>
      </c>
      <c r="F48" s="42">
        <f t="shared" si="7"/>
        <v>35</v>
      </c>
      <c r="G48" s="42">
        <f t="shared" si="8"/>
        <v>24</v>
      </c>
    </row>
    <row r="49" spans="1:7" x14ac:dyDescent="0.25">
      <c r="A49" s="42" t="str">
        <f t="shared" si="3"/>
        <v>CEUTA</v>
      </c>
      <c r="B49" s="41">
        <f t="shared" si="4"/>
        <v>7</v>
      </c>
      <c r="C49" s="41">
        <f t="shared" si="5"/>
        <v>6</v>
      </c>
      <c r="D49" s="41">
        <f t="shared" si="6"/>
        <v>17</v>
      </c>
      <c r="E49" s="42" t="str">
        <f t="shared" si="2"/>
        <v>A CORUÑA</v>
      </c>
      <c r="F49" s="42">
        <f t="shared" si="7"/>
        <v>24</v>
      </c>
      <c r="G49" s="42">
        <f t="shared" si="8"/>
        <v>26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</v>
      </c>
      <c r="D50" s="41">
        <f t="shared" si="6"/>
        <v>28</v>
      </c>
      <c r="E50" s="42" t="str">
        <f t="shared" si="2"/>
        <v>BILBAO</v>
      </c>
      <c r="F50" s="42">
        <f t="shared" si="7"/>
        <v>19</v>
      </c>
      <c r="G50" s="42">
        <f t="shared" si="8"/>
        <v>13</v>
      </c>
    </row>
    <row r="51" spans="1:7" x14ac:dyDescent="0.25">
      <c r="A51" s="42" t="str">
        <f t="shared" si="3"/>
        <v>GIJON</v>
      </c>
      <c r="B51" s="41">
        <f t="shared" si="4"/>
        <v>4</v>
      </c>
      <c r="C51" s="41">
        <f t="shared" si="5"/>
        <v>2</v>
      </c>
      <c r="D51" s="41">
        <f t="shared" si="6"/>
        <v>20</v>
      </c>
      <c r="E51" s="42" t="str">
        <f t="shared" si="2"/>
        <v>CARTAGENA</v>
      </c>
      <c r="F51" s="42">
        <f t="shared" si="7"/>
        <v>18</v>
      </c>
      <c r="G51" s="42">
        <f t="shared" si="8"/>
        <v>20</v>
      </c>
    </row>
    <row r="52" spans="1:7" x14ac:dyDescent="0.25">
      <c r="A52" s="42" t="str">
        <f t="shared" si="3"/>
        <v>HUELVA</v>
      </c>
      <c r="B52" s="41">
        <f t="shared" si="4"/>
        <v>1</v>
      </c>
      <c r="C52" s="41">
        <f t="shared" si="5"/>
        <v>2</v>
      </c>
      <c r="D52" s="41">
        <f t="shared" si="6"/>
        <v>24</v>
      </c>
      <c r="E52" s="42" t="str">
        <f t="shared" si="2"/>
        <v>MOTRIL</v>
      </c>
      <c r="F52" s="42">
        <f t="shared" si="7"/>
        <v>14</v>
      </c>
      <c r="G52" s="42">
        <f t="shared" si="8"/>
        <v>14</v>
      </c>
    </row>
    <row r="53" spans="1:7" x14ac:dyDescent="0.25">
      <c r="A53" s="42" t="str">
        <f t="shared" si="3"/>
        <v>LAS PALMAS</v>
      </c>
      <c r="B53" s="41">
        <f t="shared" si="4"/>
        <v>204</v>
      </c>
      <c r="C53" s="41">
        <f t="shared" si="5"/>
        <v>231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118</v>
      </c>
      <c r="C54" s="41">
        <f t="shared" si="5"/>
        <v>105</v>
      </c>
      <c r="D54" s="41">
        <f t="shared" si="6"/>
        <v>6</v>
      </c>
      <c r="E54" s="42" t="str">
        <f t="shared" si="2"/>
        <v>CEUTA</v>
      </c>
      <c r="F54" s="42">
        <f t="shared" si="7"/>
        <v>7</v>
      </c>
      <c r="G54" s="42">
        <f t="shared" si="8"/>
        <v>6</v>
      </c>
    </row>
    <row r="55" spans="1:7" x14ac:dyDescent="0.25">
      <c r="A55" s="42" t="str">
        <f t="shared" si="3"/>
        <v>MARIN Y RIA DE PONTEVEDRA</v>
      </c>
      <c r="B55" s="41">
        <f t="shared" si="4"/>
        <v>1</v>
      </c>
      <c r="C55" s="41">
        <f t="shared" si="5"/>
        <v>0</v>
      </c>
      <c r="D55" s="41">
        <f t="shared" si="6"/>
        <v>24</v>
      </c>
      <c r="E55" s="42" t="str">
        <f t="shared" si="2"/>
        <v>VILAGARCIA</v>
      </c>
      <c r="F55" s="42">
        <f t="shared" ref="F55:F65" si="9">LOOKUP(E55,$A$38:$A$65,$B$38:$B$65)</f>
        <v>5</v>
      </c>
      <c r="G55" s="42">
        <f t="shared" si="8"/>
        <v>6</v>
      </c>
    </row>
    <row r="56" spans="1:7" x14ac:dyDescent="0.25">
      <c r="A56" s="42" t="str">
        <f t="shared" si="3"/>
        <v>MELILLA</v>
      </c>
      <c r="B56" s="41">
        <f t="shared" si="4"/>
        <v>1</v>
      </c>
      <c r="C56" s="41">
        <f t="shared" si="5"/>
        <v>1</v>
      </c>
      <c r="D56" s="41">
        <f t="shared" si="6"/>
        <v>24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14</v>
      </c>
      <c r="C57" s="41">
        <f t="shared" si="5"/>
        <v>14</v>
      </c>
      <c r="D57" s="41">
        <f t="shared" si="6"/>
        <v>15</v>
      </c>
      <c r="E57" s="42" t="str">
        <f t="shared" si="2"/>
        <v>GIJON</v>
      </c>
      <c r="F57" s="42">
        <f t="shared" si="9"/>
        <v>4</v>
      </c>
      <c r="G57" s="42">
        <f t="shared" si="8"/>
        <v>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ALGECIRAS</v>
      </c>
      <c r="F58" s="42">
        <f t="shared" si="9"/>
        <v>2</v>
      </c>
      <c r="G58" s="42">
        <f t="shared" si="8"/>
        <v>1</v>
      </c>
    </row>
    <row r="59" spans="1:7" x14ac:dyDescent="0.25">
      <c r="A59" s="42" t="str">
        <f t="shared" si="3"/>
        <v>SANTA CRUZ DE TENERIFE</v>
      </c>
      <c r="B59" s="41">
        <f t="shared" si="4"/>
        <v>156</v>
      </c>
      <c r="C59" s="41">
        <f t="shared" si="5"/>
        <v>176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</v>
      </c>
      <c r="C60" s="41">
        <f t="shared" si="5"/>
        <v>7</v>
      </c>
      <c r="D60" s="41">
        <f t="shared" si="6"/>
        <v>20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48</v>
      </c>
      <c r="C61" s="41">
        <f t="shared" si="5"/>
        <v>41</v>
      </c>
      <c r="D61" s="41">
        <f t="shared" si="6"/>
        <v>9</v>
      </c>
      <c r="E61" s="42" t="str">
        <f t="shared" si="2"/>
        <v>HUELVA</v>
      </c>
      <c r="F61" s="42">
        <f t="shared" si="9"/>
        <v>1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7</v>
      </c>
      <c r="C62" s="41">
        <f t="shared" si="5"/>
        <v>7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88</v>
      </c>
      <c r="C63" s="41">
        <f t="shared" si="5"/>
        <v>88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55</v>
      </c>
      <c r="C64" s="41">
        <f t="shared" si="5"/>
        <v>43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</v>
      </c>
      <c r="C65" s="41">
        <f t="shared" si="5"/>
        <v>6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3</A_x00f1_o>
  </documentManagement>
</p:properties>
</file>

<file path=customXml/itemProps1.xml><?xml version="1.0" encoding="utf-8"?>
<ds:datastoreItem xmlns:ds="http://schemas.openxmlformats.org/officeDocument/2006/customXml" ds:itemID="{C773BE60-88AF-41A7-BC4A-A19FF1B46D8F}"/>
</file>

<file path=customXml/itemProps2.xml><?xml version="1.0" encoding="utf-8"?>
<ds:datastoreItem xmlns:ds="http://schemas.openxmlformats.org/officeDocument/2006/customXml" ds:itemID="{2A8804BF-8241-408C-B9AD-77285A96BFFF}"/>
</file>

<file path=customXml/itemProps3.xml><?xml version="1.0" encoding="utf-8"?>
<ds:datastoreItem xmlns:ds="http://schemas.openxmlformats.org/officeDocument/2006/customXml" ds:itemID="{9AC37E87-0418-4020-84B3-D9BEF4D13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2017-10-05T08:44:20Z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