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G19" i="4" l="1"/>
  <c r="D19" i="4"/>
  <c r="E19" i="4"/>
  <c r="F19" i="4"/>
  <c r="H19" i="4" l="1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3" i="16"/>
  <c r="F32" i="16"/>
  <c r="F31" i="16"/>
  <c r="F30" i="16"/>
  <c r="F29" i="16"/>
  <c r="F28" i="16"/>
  <c r="F26" i="16"/>
  <c r="F25" i="16"/>
  <c r="F24" i="16"/>
  <c r="F23" i="16"/>
  <c r="F22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9" i="21"/>
  <c r="F8" i="21"/>
  <c r="F34" i="22"/>
  <c r="F33" i="22"/>
  <c r="F32" i="22"/>
  <c r="F31" i="22"/>
  <c r="F30" i="22"/>
  <c r="F29" i="22"/>
  <c r="F28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F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I10" i="4"/>
  <c r="I13" i="4"/>
  <c r="I18" i="4"/>
  <c r="I19" i="4" l="1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<sst xmlns="http://schemas.openxmlformats.org/spreadsheetml/2006/main" count="653" uniqueCount="92">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</sst>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50077726</c:v>
                </c:pt>
                <c:pt idx="1">
                  <c:v>39372860</c:v>
                </c:pt>
                <c:pt idx="2">
                  <c:v>36141620</c:v>
                </c:pt>
                <c:pt idx="3">
                  <c:v>26310239</c:v>
                </c:pt>
                <c:pt idx="4">
                  <c:v>23124364</c:v>
                </c:pt>
                <c:pt idx="5">
                  <c:v>18270063</c:v>
                </c:pt>
                <c:pt idx="6">
                  <c:v>17503434</c:v>
                </c:pt>
                <c:pt idx="7">
                  <c:v>13705413</c:v>
                </c:pt>
                <c:pt idx="8">
                  <c:v>13549530</c:v>
                </c:pt>
                <c:pt idx="9">
                  <c:v>12394341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49069568</c:v>
                </c:pt>
                <c:pt idx="1">
                  <c:v>35697501</c:v>
                </c:pt>
                <c:pt idx="2">
                  <c:v>34028401</c:v>
                </c:pt>
                <c:pt idx="3">
                  <c:v>26050745</c:v>
                </c:pt>
                <c:pt idx="4">
                  <c:v>24108781</c:v>
                </c:pt>
                <c:pt idx="5">
                  <c:v>15436518</c:v>
                </c:pt>
                <c:pt idx="6">
                  <c:v>18095103</c:v>
                </c:pt>
                <c:pt idx="7">
                  <c:v>13423376</c:v>
                </c:pt>
                <c:pt idx="8">
                  <c:v>13379201</c:v>
                </c:pt>
                <c:pt idx="9">
                  <c:v>12959672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46817068</c:v>
                </c:pt>
                <c:pt idx="1">
                  <c:v>39163426</c:v>
                </c:pt>
                <c:pt idx="2">
                  <c:v>35536050</c:v>
                </c:pt>
                <c:pt idx="3">
                  <c:v>25674457</c:v>
                </c:pt>
                <c:pt idx="4">
                  <c:v>23016285</c:v>
                </c:pt>
                <c:pt idx="5">
                  <c:v>18203268</c:v>
                </c:pt>
                <c:pt idx="6">
                  <c:v>16107823</c:v>
                </c:pt>
                <c:pt idx="7">
                  <c:v>13628031</c:v>
                </c:pt>
                <c:pt idx="8">
                  <c:v>13509925</c:v>
                </c:pt>
                <c:pt idx="9">
                  <c:v>11644829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45493429</c:v>
                </c:pt>
                <c:pt idx="1">
                  <c:v>35473526</c:v>
                </c:pt>
                <c:pt idx="2">
                  <c:v>33126805</c:v>
                </c:pt>
                <c:pt idx="3">
                  <c:v>25166177</c:v>
                </c:pt>
                <c:pt idx="4">
                  <c:v>23982772</c:v>
                </c:pt>
                <c:pt idx="5">
                  <c:v>15372363</c:v>
                </c:pt>
                <c:pt idx="6">
                  <c:v>16556177</c:v>
                </c:pt>
                <c:pt idx="7">
                  <c:v>13260108</c:v>
                </c:pt>
                <c:pt idx="8">
                  <c:v>13302645</c:v>
                </c:pt>
                <c:pt idx="9">
                  <c:v>12263860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15425967</c:v>
                </c:pt>
                <c:pt idx="1">
                  <c:v>14031017</c:v>
                </c:pt>
                <c:pt idx="2">
                  <c:v>13499346</c:v>
                </c:pt>
                <c:pt idx="3">
                  <c:v>13141976</c:v>
                </c:pt>
                <c:pt idx="4">
                  <c:v>9010798</c:v>
                </c:pt>
                <c:pt idx="5">
                  <c:v>8417108</c:v>
                </c:pt>
                <c:pt idx="6">
                  <c:v>6212650</c:v>
                </c:pt>
                <c:pt idx="7">
                  <c:v>5312147</c:v>
                </c:pt>
                <c:pt idx="8">
                  <c:v>5212016</c:v>
                </c:pt>
                <c:pt idx="9">
                  <c:v>4054581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CARTAGENA</c:v>
                </c:pt>
                <c:pt idx="2">
                  <c:v>BAHIA DE ALGECIRAS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15125004</c:v>
                </c:pt>
                <c:pt idx="1">
                  <c:v>11522816</c:v>
                </c:pt>
                <c:pt idx="2">
                  <c:v>12561370</c:v>
                </c:pt>
                <c:pt idx="3">
                  <c:v>14075134</c:v>
                </c:pt>
                <c:pt idx="4">
                  <c:v>8724554</c:v>
                </c:pt>
                <c:pt idx="5">
                  <c:v>7061678</c:v>
                </c:pt>
                <c:pt idx="6">
                  <c:v>6157116</c:v>
                </c:pt>
                <c:pt idx="7">
                  <c:v>5749366</c:v>
                </c:pt>
                <c:pt idx="8">
                  <c:v>4656980</c:v>
                </c:pt>
                <c:pt idx="9">
                  <c:v>3577115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12040867</c:v>
                </c:pt>
                <c:pt idx="1">
                  <c:v>8789830</c:v>
                </c:pt>
                <c:pt idx="2">
                  <c:v>6833069</c:v>
                </c:pt>
                <c:pt idx="3">
                  <c:v>4227706</c:v>
                </c:pt>
                <c:pt idx="4">
                  <c:v>3904523</c:v>
                </c:pt>
                <c:pt idx="5">
                  <c:v>3740603</c:v>
                </c:pt>
                <c:pt idx="6">
                  <c:v>3505917</c:v>
                </c:pt>
                <c:pt idx="7">
                  <c:v>3259632</c:v>
                </c:pt>
                <c:pt idx="8">
                  <c:v>2946572</c:v>
                </c:pt>
                <c:pt idx="9">
                  <c:v>2625920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VALENCIA</c:v>
                </c:pt>
                <c:pt idx="5">
                  <c:v>BILBAO</c:v>
                </c:pt>
                <c:pt idx="6">
                  <c:v>CARTAGENA</c:v>
                </c:pt>
                <c:pt idx="7">
                  <c:v>ALMERIA</c:v>
                </c:pt>
                <c:pt idx="8">
                  <c:v>CASTELLON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11803709</c:v>
                </c:pt>
                <c:pt idx="1">
                  <c:v>8775343</c:v>
                </c:pt>
                <c:pt idx="2">
                  <c:v>5573893</c:v>
                </c:pt>
                <c:pt idx="3">
                  <c:v>4135985</c:v>
                </c:pt>
                <c:pt idx="4">
                  <c:v>4662566</c:v>
                </c:pt>
                <c:pt idx="5">
                  <c:v>3655118</c:v>
                </c:pt>
                <c:pt idx="6">
                  <c:v>3136647</c:v>
                </c:pt>
                <c:pt idx="7">
                  <c:v>3832769</c:v>
                </c:pt>
                <c:pt idx="8">
                  <c:v>2728958</c:v>
                </c:pt>
                <c:pt idx="9">
                  <c:v>2892701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32145984</c:v>
                </c:pt>
                <c:pt idx="1">
                  <c:v>31204322</c:v>
                </c:pt>
                <c:pt idx="2">
                  <c:v>24738190</c:v>
                </c:pt>
                <c:pt idx="3">
                  <c:v>12099433</c:v>
                </c:pt>
                <c:pt idx="4">
                  <c:v>6522532</c:v>
                </c:pt>
                <c:pt idx="5">
                  <c:v>6507887</c:v>
                </c:pt>
                <c:pt idx="6">
                  <c:v>4388203</c:v>
                </c:pt>
                <c:pt idx="7">
                  <c:v>2836936</c:v>
                </c:pt>
                <c:pt idx="8">
                  <c:v>2138697</c:v>
                </c:pt>
                <c:pt idx="9">
                  <c:v>1832229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MALAGA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30905820</c:v>
                </c:pt>
                <c:pt idx="1">
                  <c:v>27233845</c:v>
                </c:pt>
                <c:pt idx="2">
                  <c:v>23574103</c:v>
                </c:pt>
                <c:pt idx="3">
                  <c:v>12008196</c:v>
                </c:pt>
                <c:pt idx="4">
                  <c:v>6962525</c:v>
                </c:pt>
                <c:pt idx="5">
                  <c:v>6386055</c:v>
                </c:pt>
                <c:pt idx="6">
                  <c:v>5017281</c:v>
                </c:pt>
                <c:pt idx="7">
                  <c:v>2876617</c:v>
                </c:pt>
                <c:pt idx="8">
                  <c:v>3187507</c:v>
                </c:pt>
                <c:pt idx="9">
                  <c:v>1707179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55494</c:v>
                </c:pt>
                <c:pt idx="1">
                  <c:v>20985</c:v>
                </c:pt>
                <c:pt idx="2">
                  <c:v>11625</c:v>
                </c:pt>
                <c:pt idx="3">
                  <c:v>9305</c:v>
                </c:pt>
                <c:pt idx="4">
                  <c:v>7719</c:v>
                </c:pt>
                <c:pt idx="5">
                  <c:v>5835</c:v>
                </c:pt>
                <c:pt idx="6">
                  <c:v>5153</c:v>
                </c:pt>
                <c:pt idx="7">
                  <c:v>5083</c:v>
                </c:pt>
                <c:pt idx="8">
                  <c:v>3561</c:v>
                </c:pt>
                <c:pt idx="9">
                  <c:v>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PASAIA</c:v>
                </c:pt>
                <c:pt idx="5">
                  <c:v>SANTANDER</c:v>
                </c:pt>
                <c:pt idx="6">
                  <c:v>TARRAGONA</c:v>
                </c:pt>
                <c:pt idx="7">
                  <c:v>GIJON</c:v>
                </c:pt>
                <c:pt idx="8">
                  <c:v>SANTA CRUZ DE TENERIFE</c:v>
                </c:pt>
                <c:pt idx="9">
                  <c:v>CASTELLON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55153</c:v>
                </c:pt>
                <c:pt idx="1">
                  <c:v>22314</c:v>
                </c:pt>
                <c:pt idx="2">
                  <c:v>14818</c:v>
                </c:pt>
                <c:pt idx="3">
                  <c:v>7842</c:v>
                </c:pt>
                <c:pt idx="4">
                  <c:v>7012</c:v>
                </c:pt>
                <c:pt idx="5">
                  <c:v>6545</c:v>
                </c:pt>
                <c:pt idx="6">
                  <c:v>2778</c:v>
                </c:pt>
                <c:pt idx="7">
                  <c:v>5618</c:v>
                </c:pt>
                <c:pt idx="8">
                  <c:v>3635</c:v>
                </c:pt>
                <c:pt idx="9">
                  <c:v>3881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2035443</c:v>
                </c:pt>
                <c:pt idx="1">
                  <c:v>1394454</c:v>
                </c:pt>
                <c:pt idx="2">
                  <c:v>682328</c:v>
                </c:pt>
                <c:pt idx="3">
                  <c:v>605570</c:v>
                </c:pt>
                <c:pt idx="4">
                  <c:v>395901</c:v>
                </c:pt>
                <c:pt idx="5">
                  <c:v>231043</c:v>
                </c:pt>
                <c:pt idx="6">
                  <c:v>208646</c:v>
                </c:pt>
                <c:pt idx="7">
                  <c:v>153563</c:v>
                </c:pt>
                <c:pt idx="8">
                  <c:v>111566</c:v>
                </c:pt>
                <c:pt idx="9">
                  <c:v>105561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BALEARES</c:v>
                </c:pt>
                <c:pt idx="8">
                  <c:v>ALMERIA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2116304</c:v>
                </c:pt>
                <c:pt idx="1">
                  <c:v>1536207</c:v>
                </c:pt>
                <c:pt idx="2">
                  <c:v>666548</c:v>
                </c:pt>
                <c:pt idx="3">
                  <c:v>899033</c:v>
                </c:pt>
                <c:pt idx="4">
                  <c:v>374317</c:v>
                </c:pt>
                <c:pt idx="5">
                  <c:v>266335</c:v>
                </c:pt>
                <c:pt idx="6">
                  <c:v>223209</c:v>
                </c:pt>
                <c:pt idx="7">
                  <c:v>155507</c:v>
                </c:pt>
                <c:pt idx="8">
                  <c:v>100031</c:v>
                </c:pt>
                <c:pt idx="9">
                  <c:v>97305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27648095</c:v>
                </c:pt>
                <c:pt idx="1">
                  <c:v>14098190</c:v>
                </c:pt>
                <c:pt idx="2">
                  <c:v>8992508</c:v>
                </c:pt>
                <c:pt idx="3">
                  <c:v>7615379</c:v>
                </c:pt>
                <c:pt idx="4">
                  <c:v>2897031</c:v>
                </c:pt>
                <c:pt idx="5">
                  <c:v>1742728</c:v>
                </c:pt>
                <c:pt idx="6">
                  <c:v>676456</c:v>
                </c:pt>
                <c:pt idx="7">
                  <c:v>480381</c:v>
                </c:pt>
                <c:pt idx="8">
                  <c:v>348266</c:v>
                </c:pt>
                <c:pt idx="9">
                  <c:v>151449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CEUTA</c:v>
                </c:pt>
                <c:pt idx="7">
                  <c:v>BILBAO</c:v>
                </c:pt>
                <c:pt idx="8">
                  <c:v>GIJON</c:v>
                </c:pt>
                <c:pt idx="9">
                  <c:v>VIGO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26465938</c:v>
                </c:pt>
                <c:pt idx="1">
                  <c:v>9444252</c:v>
                </c:pt>
                <c:pt idx="2">
                  <c:v>8083560</c:v>
                </c:pt>
                <c:pt idx="3">
                  <c:v>7080779</c:v>
                </c:pt>
                <c:pt idx="4">
                  <c:v>2490038</c:v>
                </c:pt>
                <c:pt idx="5">
                  <c:v>1317983</c:v>
                </c:pt>
                <c:pt idx="6">
                  <c:v>652154</c:v>
                </c:pt>
                <c:pt idx="7">
                  <c:v>581695</c:v>
                </c:pt>
                <c:pt idx="8">
                  <c:v>175036</c:v>
                </c:pt>
                <c:pt idx="9">
                  <c:v>91157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27553211</c:v>
                </c:pt>
                <c:pt idx="1">
                  <c:v>14059732</c:v>
                </c:pt>
                <c:pt idx="2">
                  <c:v>8525720</c:v>
                </c:pt>
                <c:pt idx="3">
                  <c:v>7494399</c:v>
                </c:pt>
                <c:pt idx="4">
                  <c:v>1741144</c:v>
                </c:pt>
                <c:pt idx="5">
                  <c:v>161182</c:v>
                </c:pt>
                <c:pt idx="6">
                  <c:v>80538</c:v>
                </c:pt>
                <c:pt idx="7">
                  <c:v>27075</c:v>
                </c:pt>
                <c:pt idx="8">
                  <c:v>5044</c:v>
                </c:pt>
                <c:pt idx="9">
                  <c:v>4764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26299724</c:v>
                </c:pt>
                <c:pt idx="1">
                  <c:v>9412895</c:v>
                </c:pt>
                <c:pt idx="2">
                  <c:v>7723889</c:v>
                </c:pt>
                <c:pt idx="3">
                  <c:v>6970041</c:v>
                </c:pt>
                <c:pt idx="4">
                  <c:v>1317983</c:v>
                </c:pt>
                <c:pt idx="5">
                  <c:v>45743</c:v>
                </c:pt>
                <c:pt idx="6">
                  <c:v>216280</c:v>
                </c:pt>
                <c:pt idx="7">
                  <c:v>21655</c:v>
                </c:pt>
                <c:pt idx="8">
                  <c:v>1199</c:v>
                </c:pt>
                <c:pt idx="9">
                  <c:v>14110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28901041</c:v>
                </c:pt>
                <c:pt idx="1">
                  <c:v>26039240</c:v>
                </c:pt>
                <c:pt idx="2">
                  <c:v>17873326</c:v>
                </c:pt>
                <c:pt idx="3">
                  <c:v>9873859</c:v>
                </c:pt>
                <c:pt idx="4">
                  <c:v>4125242</c:v>
                </c:pt>
                <c:pt idx="5">
                  <c:v>2110684</c:v>
                </c:pt>
                <c:pt idx="6">
                  <c:v>1832306</c:v>
                </c:pt>
                <c:pt idx="7">
                  <c:v>1638316</c:v>
                </c:pt>
                <c:pt idx="8">
                  <c:v>886101</c:v>
                </c:pt>
                <c:pt idx="9">
                  <c:v>871109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BAHIA DE CADIZ</c:v>
                </c:pt>
                <c:pt idx="9">
                  <c:v>CASTELLON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27693987</c:v>
                </c:pt>
                <c:pt idx="1">
                  <c:v>21831193</c:v>
                </c:pt>
                <c:pt idx="2">
                  <c:v>16975196</c:v>
                </c:pt>
                <c:pt idx="3">
                  <c:v>9649409</c:v>
                </c:pt>
                <c:pt idx="4">
                  <c:v>3815076</c:v>
                </c:pt>
                <c:pt idx="5">
                  <c:v>2533341</c:v>
                </c:pt>
                <c:pt idx="6">
                  <c:v>2871544</c:v>
                </c:pt>
                <c:pt idx="7">
                  <c:v>1613884</c:v>
                </c:pt>
                <c:pt idx="8">
                  <c:v>835295</c:v>
                </c:pt>
                <c:pt idx="9">
                  <c:v>882201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7201052</c:v>
                </c:pt>
                <c:pt idx="1">
                  <c:v>6435664</c:v>
                </c:pt>
                <c:pt idx="2">
                  <c:v>3309821</c:v>
                </c:pt>
                <c:pt idx="3">
                  <c:v>3040910</c:v>
                </c:pt>
                <c:pt idx="4">
                  <c:v>2412488</c:v>
                </c:pt>
                <c:pt idx="5">
                  <c:v>1881260</c:v>
                </c:pt>
                <c:pt idx="6">
                  <c:v>959874</c:v>
                </c:pt>
                <c:pt idx="7">
                  <c:v>942777</c:v>
                </c:pt>
                <c:pt idx="8">
                  <c:v>711881</c:v>
                </c:pt>
                <c:pt idx="9">
                  <c:v>705372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VIGO</c:v>
                </c:pt>
                <c:pt idx="7">
                  <c:v>BAHIA DE CADIZ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6954779</c:v>
                </c:pt>
                <c:pt idx="1">
                  <c:v>6875612</c:v>
                </c:pt>
                <c:pt idx="2">
                  <c:v>3225312</c:v>
                </c:pt>
                <c:pt idx="3">
                  <c:v>3037169</c:v>
                </c:pt>
                <c:pt idx="4">
                  <c:v>2596739</c:v>
                </c:pt>
                <c:pt idx="5">
                  <c:v>1911543</c:v>
                </c:pt>
                <c:pt idx="6">
                  <c:v>874949</c:v>
                </c:pt>
                <c:pt idx="7">
                  <c:v>876555</c:v>
                </c:pt>
                <c:pt idx="8">
                  <c:v>636947</c:v>
                </c:pt>
                <c:pt idx="9">
                  <c:v>626543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2284437</c:v>
                </c:pt>
                <c:pt idx="1">
                  <c:v>2210963</c:v>
                </c:pt>
                <c:pt idx="2">
                  <c:v>1811720</c:v>
                </c:pt>
                <c:pt idx="3">
                  <c:v>876255</c:v>
                </c:pt>
                <c:pt idx="4">
                  <c:v>376695.5</c:v>
                </c:pt>
                <c:pt idx="5">
                  <c:v>274986</c:v>
                </c:pt>
                <c:pt idx="6">
                  <c:v>259884</c:v>
                </c:pt>
                <c:pt idx="7">
                  <c:v>174118</c:v>
                </c:pt>
                <c:pt idx="8">
                  <c:v>129109</c:v>
                </c:pt>
                <c:pt idx="9">
                  <c:v>106655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2025637</c:v>
                </c:pt>
                <c:pt idx="1">
                  <c:v>2270075</c:v>
                </c:pt>
                <c:pt idx="2">
                  <c:v>1732087</c:v>
                </c:pt>
                <c:pt idx="3">
                  <c:v>851656</c:v>
                </c:pt>
                <c:pt idx="4">
                  <c:v>358281</c:v>
                </c:pt>
                <c:pt idx="5">
                  <c:v>326477</c:v>
                </c:pt>
                <c:pt idx="6">
                  <c:v>392038</c:v>
                </c:pt>
                <c:pt idx="7">
                  <c:v>157409</c:v>
                </c:pt>
                <c:pt idx="8">
                  <c:v>139285</c:v>
                </c:pt>
                <c:pt idx="9">
                  <c:v>120640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2102889</c:v>
                </c:pt>
                <c:pt idx="1">
                  <c:v>958907</c:v>
                </c:pt>
                <c:pt idx="2">
                  <c:v>728994.5</c:v>
                </c:pt>
                <c:pt idx="3">
                  <c:v>558837</c:v>
                </c:pt>
                <c:pt idx="4">
                  <c:v>248630</c:v>
                </c:pt>
                <c:pt idx="5">
                  <c:v>10222</c:v>
                </c:pt>
                <c:pt idx="6">
                  <c:v>6563</c:v>
                </c:pt>
                <c:pt idx="7">
                  <c:v>2122</c:v>
                </c:pt>
                <c:pt idx="8">
                  <c:v>862</c:v>
                </c:pt>
                <c:pt idx="9">
                  <c:v>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2160997</c:v>
                </c:pt>
                <c:pt idx="1">
                  <c:v>683387</c:v>
                </c:pt>
                <c:pt idx="2">
                  <c:v>652352</c:v>
                </c:pt>
                <c:pt idx="3">
                  <c:v>510986</c:v>
                </c:pt>
                <c:pt idx="4">
                  <c:v>381263</c:v>
                </c:pt>
                <c:pt idx="5">
                  <c:v>3198</c:v>
                </c:pt>
                <c:pt idx="6">
                  <c:v>16037</c:v>
                </c:pt>
                <c:pt idx="7">
                  <c:v>1712</c:v>
                </c:pt>
                <c:pt idx="8">
                  <c:v>6495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4042653</c:v>
                </c:pt>
                <c:pt idx="1">
                  <c:v>3709960</c:v>
                </c:pt>
                <c:pt idx="2">
                  <c:v>3140163</c:v>
                </c:pt>
                <c:pt idx="3">
                  <c:v>2187681</c:v>
                </c:pt>
                <c:pt idx="4">
                  <c:v>1763266</c:v>
                </c:pt>
                <c:pt idx="5">
                  <c:v>915462</c:v>
                </c:pt>
                <c:pt idx="6">
                  <c:v>761190</c:v>
                </c:pt>
                <c:pt idx="7">
                  <c:v>392172</c:v>
                </c:pt>
                <c:pt idx="8">
                  <c:v>387952</c:v>
                </c:pt>
                <c:pt idx="9">
                  <c:v>310804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4355955</c:v>
                </c:pt>
                <c:pt idx="1">
                  <c:v>3736026</c:v>
                </c:pt>
                <c:pt idx="2">
                  <c:v>3227291</c:v>
                </c:pt>
                <c:pt idx="3">
                  <c:v>1963052</c:v>
                </c:pt>
                <c:pt idx="4">
                  <c:v>1757343</c:v>
                </c:pt>
                <c:pt idx="5">
                  <c:v>846938</c:v>
                </c:pt>
                <c:pt idx="6">
                  <c:v>471895</c:v>
                </c:pt>
                <c:pt idx="7">
                  <c:v>361962</c:v>
                </c:pt>
                <c:pt idx="8">
                  <c:v>369366</c:v>
                </c:pt>
                <c:pt idx="9">
                  <c:v>323245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1289090</c:v>
                </c:pt>
                <c:pt idx="1">
                  <c:v>887046</c:v>
                </c:pt>
                <c:pt idx="2">
                  <c:v>311621</c:v>
                </c:pt>
                <c:pt idx="3">
                  <c:v>280594</c:v>
                </c:pt>
                <c:pt idx="4">
                  <c:v>180849</c:v>
                </c:pt>
                <c:pt idx="5">
                  <c:v>134422</c:v>
                </c:pt>
                <c:pt idx="6">
                  <c:v>131643</c:v>
                </c:pt>
                <c:pt idx="7">
                  <c:v>129100</c:v>
                </c:pt>
                <c:pt idx="8">
                  <c:v>49661</c:v>
                </c:pt>
                <c:pt idx="9">
                  <c:v>39509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VIGO</c:v>
                </c:pt>
                <c:pt idx="8">
                  <c:v>ALICANTE</c:v>
                </c:pt>
                <c:pt idx="9">
                  <c:v>ALMERIA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1121063</c:v>
                </c:pt>
                <c:pt idx="1">
                  <c:v>830350</c:v>
                </c:pt>
                <c:pt idx="2">
                  <c:v>240757</c:v>
                </c:pt>
                <c:pt idx="3">
                  <c:v>259944</c:v>
                </c:pt>
                <c:pt idx="4">
                  <c:v>132711</c:v>
                </c:pt>
                <c:pt idx="5">
                  <c:v>114625</c:v>
                </c:pt>
                <c:pt idx="6">
                  <c:v>95481</c:v>
                </c:pt>
                <c:pt idx="7">
                  <c:v>87473</c:v>
                </c:pt>
                <c:pt idx="8">
                  <c:v>29764</c:v>
                </c:pt>
                <c:pt idx="9">
                  <c:v>20134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981666</c:v>
                </c:pt>
                <c:pt idx="1">
                  <c:v>487801</c:v>
                </c:pt>
                <c:pt idx="2">
                  <c:v>463776</c:v>
                </c:pt>
                <c:pt idx="3">
                  <c:v>369264</c:v>
                </c:pt>
                <c:pt idx="4">
                  <c:v>202821</c:v>
                </c:pt>
                <c:pt idx="5">
                  <c:v>193668</c:v>
                </c:pt>
                <c:pt idx="6">
                  <c:v>147406</c:v>
                </c:pt>
                <c:pt idx="7">
                  <c:v>65971</c:v>
                </c:pt>
                <c:pt idx="8">
                  <c:v>50475</c:v>
                </c:pt>
                <c:pt idx="9">
                  <c:v>45858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ALICANTE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909780</c:v>
                </c:pt>
                <c:pt idx="1">
                  <c:v>507392</c:v>
                </c:pt>
                <c:pt idx="2">
                  <c:v>380707</c:v>
                </c:pt>
                <c:pt idx="3">
                  <c:v>411005</c:v>
                </c:pt>
                <c:pt idx="4">
                  <c:v>193169</c:v>
                </c:pt>
                <c:pt idx="5">
                  <c:v>190309</c:v>
                </c:pt>
                <c:pt idx="6">
                  <c:v>83300</c:v>
                </c:pt>
                <c:pt idx="7">
                  <c:v>66130</c:v>
                </c:pt>
                <c:pt idx="8">
                  <c:v>53447</c:v>
                </c:pt>
                <c:pt idx="9">
                  <c:v>48872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16215</c:v>
                </c:pt>
                <c:pt idx="1">
                  <c:v>12009</c:v>
                </c:pt>
                <c:pt idx="2">
                  <c:v>8356</c:v>
                </c:pt>
                <c:pt idx="3">
                  <c:v>7015</c:v>
                </c:pt>
                <c:pt idx="4">
                  <c:v>6915</c:v>
                </c:pt>
                <c:pt idx="5">
                  <c:v>6638</c:v>
                </c:pt>
                <c:pt idx="6">
                  <c:v>4801</c:v>
                </c:pt>
                <c:pt idx="7">
                  <c:v>2484</c:v>
                </c:pt>
                <c:pt idx="8">
                  <c:v>1800</c:v>
                </c:pt>
                <c:pt idx="9">
                  <c:v>1731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BALEARES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17434</c:v>
                </c:pt>
                <c:pt idx="1">
                  <c:v>11800</c:v>
                </c:pt>
                <c:pt idx="2">
                  <c:v>9494</c:v>
                </c:pt>
                <c:pt idx="3">
                  <c:v>7033</c:v>
                </c:pt>
                <c:pt idx="4">
                  <c:v>8082</c:v>
                </c:pt>
                <c:pt idx="5">
                  <c:v>6668</c:v>
                </c:pt>
                <c:pt idx="6">
                  <c:v>4861</c:v>
                </c:pt>
                <c:pt idx="7">
                  <c:v>2305</c:v>
                </c:pt>
                <c:pt idx="8">
                  <c:v>1987</c:v>
                </c:pt>
                <c:pt idx="9">
                  <c:v>1690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173130995</c:v>
                </c:pt>
                <c:pt idx="1">
                  <c:v>170267355</c:v>
                </c:pt>
                <c:pt idx="2">
                  <c:v>118297209</c:v>
                </c:pt>
                <c:pt idx="3">
                  <c:v>108293272</c:v>
                </c:pt>
                <c:pt idx="4">
                  <c:v>102462708</c:v>
                </c:pt>
                <c:pt idx="5">
                  <c:v>93364123</c:v>
                </c:pt>
                <c:pt idx="6">
                  <c:v>45323997</c:v>
                </c:pt>
                <c:pt idx="7">
                  <c:v>33187093</c:v>
                </c:pt>
                <c:pt idx="8">
                  <c:v>25277283</c:v>
                </c:pt>
                <c:pt idx="9">
                  <c:v>24708328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172006674</c:v>
                </c:pt>
                <c:pt idx="1">
                  <c:v>156268498</c:v>
                </c:pt>
                <c:pt idx="2">
                  <c:v>108891655</c:v>
                </c:pt>
                <c:pt idx="3">
                  <c:v>100735123</c:v>
                </c:pt>
                <c:pt idx="4">
                  <c:v>89928819</c:v>
                </c:pt>
                <c:pt idx="5">
                  <c:v>96853516</c:v>
                </c:pt>
                <c:pt idx="6">
                  <c:v>50231334</c:v>
                </c:pt>
                <c:pt idx="7">
                  <c:v>31116863</c:v>
                </c:pt>
                <c:pt idx="8">
                  <c:v>23362302</c:v>
                </c:pt>
                <c:pt idx="9">
                  <c:v>28725465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551</c:v>
                </c:pt>
                <c:pt idx="1">
                  <c:v>489</c:v>
                </c:pt>
                <c:pt idx="2">
                  <c:v>228</c:v>
                </c:pt>
                <c:pt idx="3">
                  <c:v>161</c:v>
                </c:pt>
                <c:pt idx="4">
                  <c:v>153</c:v>
                </c:pt>
                <c:pt idx="5">
                  <c:v>138</c:v>
                </c:pt>
                <c:pt idx="6">
                  <c:v>107</c:v>
                </c:pt>
                <c:pt idx="7">
                  <c:v>67</c:v>
                </c:pt>
                <c:pt idx="8">
                  <c:v>57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ALMERIA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511</c:v>
                </c:pt>
                <c:pt idx="1">
                  <c:v>478</c:v>
                </c:pt>
                <c:pt idx="2">
                  <c:v>251</c:v>
                </c:pt>
                <c:pt idx="3">
                  <c:v>186</c:v>
                </c:pt>
                <c:pt idx="4">
                  <c:v>133</c:v>
                </c:pt>
                <c:pt idx="5">
                  <c:v>116</c:v>
                </c:pt>
                <c:pt idx="6">
                  <c:v>104</c:v>
                </c:pt>
                <c:pt idx="7">
                  <c:v>49</c:v>
                </c:pt>
                <c:pt idx="8">
                  <c:v>51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39723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2007</v>
      </c>
      <c r="E7" s="58">
        <v>2008</v>
      </c>
      <c r="F7" s="58">
        <v>2007</v>
      </c>
      <c r="G7" s="58">
        <v>2008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13261679</v>
      </c>
      <c r="E8" s="61">
        <v>12360483</v>
      </c>
      <c r="F8" s="61">
        <v>99290161</v>
      </c>
      <c r="G8" s="61">
        <v>104443098</v>
      </c>
      <c r="H8" s="61">
        <v>5152937</v>
      </c>
      <c r="I8" s="62">
        <f>((G8*100/F8)-100)</f>
        <v>5.1897760544471225</v>
      </c>
    </row>
    <row r="9" spans="1:9" x14ac:dyDescent="0.25">
      <c r="A9" s="63"/>
      <c r="B9" s="64"/>
      <c r="C9" s="60" t="s">
        <v>15</v>
      </c>
      <c r="D9" s="61">
        <v>9803722</v>
      </c>
      <c r="E9" s="61">
        <v>8652041</v>
      </c>
      <c r="F9" s="61">
        <v>75070189</v>
      </c>
      <c r="G9" s="61">
        <v>71666818</v>
      </c>
      <c r="H9" s="61">
        <v>-3403371</v>
      </c>
      <c r="I9" s="62">
        <f t="shared" ref="I9:I19" si="0">((G9*100/F9)-100)</f>
        <v>-4.5335852291513419</v>
      </c>
    </row>
    <row r="10" spans="1:9" x14ac:dyDescent="0.25">
      <c r="A10" s="63"/>
      <c r="B10" s="59" t="s">
        <v>16</v>
      </c>
      <c r="C10" s="60" t="s">
        <v>17</v>
      </c>
      <c r="D10" s="61">
        <v>4811299</v>
      </c>
      <c r="E10" s="61">
        <v>4536920</v>
      </c>
      <c r="F10" s="61">
        <v>41664718</v>
      </c>
      <c r="G10" s="61">
        <v>40714207</v>
      </c>
      <c r="H10" s="61">
        <v>-950511</v>
      </c>
      <c r="I10" s="62">
        <f t="shared" si="0"/>
        <v>-2.2813330933861096</v>
      </c>
    </row>
    <row r="11" spans="1:9" x14ac:dyDescent="0.25">
      <c r="A11" s="63"/>
      <c r="B11" s="63"/>
      <c r="C11" s="60" t="s">
        <v>18</v>
      </c>
      <c r="D11" s="61">
        <v>12251545</v>
      </c>
      <c r="E11" s="61">
        <v>12627446</v>
      </c>
      <c r="F11" s="61">
        <v>92246665</v>
      </c>
      <c r="G11" s="61">
        <v>97433949</v>
      </c>
      <c r="H11" s="61">
        <v>5187284</v>
      </c>
      <c r="I11" s="62">
        <f t="shared" si="0"/>
        <v>5.6232753780312805</v>
      </c>
    </row>
    <row r="12" spans="1:9" x14ac:dyDescent="0.25">
      <c r="A12" s="64"/>
      <c r="B12" s="64"/>
      <c r="C12" s="60" t="s">
        <v>2</v>
      </c>
      <c r="D12" s="61">
        <v>17062844</v>
      </c>
      <c r="E12" s="61">
        <v>17164366</v>
      </c>
      <c r="F12" s="61">
        <v>133911383</v>
      </c>
      <c r="G12" s="61">
        <v>138148156</v>
      </c>
      <c r="H12" s="61">
        <v>4236773</v>
      </c>
      <c r="I12" s="62">
        <f t="shared" si="0"/>
        <v>3.163863224383249</v>
      </c>
    </row>
    <row r="13" spans="1:9" x14ac:dyDescent="0.25">
      <c r="A13" s="65"/>
      <c r="B13" s="65"/>
      <c r="C13" s="66" t="s">
        <v>2</v>
      </c>
      <c r="D13" s="67">
        <v>40128245</v>
      </c>
      <c r="E13" s="67">
        <v>38176890</v>
      </c>
      <c r="F13" s="67">
        <v>308271733</v>
      </c>
      <c r="G13" s="67">
        <v>314258072</v>
      </c>
      <c r="H13" s="67">
        <v>5986339</v>
      </c>
      <c r="I13" s="68">
        <f t="shared" si="0"/>
        <v>1.9419033142425661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23320</v>
      </c>
      <c r="E14" s="61">
        <v>20584</v>
      </c>
      <c r="F14" s="61">
        <v>152317</v>
      </c>
      <c r="G14" s="61">
        <v>142079</v>
      </c>
      <c r="H14" s="61">
        <v>-10238</v>
      </c>
      <c r="I14" s="62">
        <f t="shared" si="0"/>
        <v>-6.721508433070511</v>
      </c>
    </row>
    <row r="15" spans="1:9" x14ac:dyDescent="0.25">
      <c r="A15" s="63"/>
      <c r="B15" s="59" t="s">
        <v>7</v>
      </c>
      <c r="C15" s="60" t="s">
        <v>8</v>
      </c>
      <c r="D15" s="61">
        <v>618510</v>
      </c>
      <c r="E15" s="61">
        <v>587580</v>
      </c>
      <c r="F15" s="61">
        <v>5150015</v>
      </c>
      <c r="G15" s="61">
        <v>4750171</v>
      </c>
      <c r="H15" s="61">
        <v>-399844</v>
      </c>
      <c r="I15" s="62">
        <f t="shared" si="0"/>
        <v>-7.7639385516352917</v>
      </c>
    </row>
    <row r="16" spans="1:9" x14ac:dyDescent="0.25">
      <c r="A16" s="63"/>
      <c r="B16" s="64"/>
      <c r="C16" s="60" t="s">
        <v>9</v>
      </c>
      <c r="D16" s="61">
        <v>332353</v>
      </c>
      <c r="E16" s="61">
        <v>202471</v>
      </c>
      <c r="F16" s="61">
        <v>2116441</v>
      </c>
      <c r="G16" s="61">
        <v>1800638</v>
      </c>
      <c r="H16" s="61">
        <v>-315803</v>
      </c>
      <c r="I16" s="62">
        <f t="shared" si="0"/>
        <v>-14.921417606255034</v>
      </c>
    </row>
    <row r="17" spans="1:9" x14ac:dyDescent="0.25">
      <c r="A17" s="64"/>
      <c r="B17" s="69" t="s">
        <v>10</v>
      </c>
      <c r="C17" s="60" t="s">
        <v>11</v>
      </c>
      <c r="D17" s="61">
        <v>225934</v>
      </c>
      <c r="E17" s="61">
        <v>249917</v>
      </c>
      <c r="F17" s="61">
        <v>2499142</v>
      </c>
      <c r="G17" s="61">
        <v>2075101</v>
      </c>
      <c r="H17" s="61">
        <v>-424041</v>
      </c>
      <c r="I17" s="62">
        <f t="shared" si="0"/>
        <v>-16.967463233381693</v>
      </c>
    </row>
    <row r="18" spans="1:9" x14ac:dyDescent="0.25">
      <c r="A18" s="70"/>
      <c r="B18" s="70"/>
      <c r="C18" s="66" t="s">
        <v>2</v>
      </c>
      <c r="D18" s="67">
        <v>1200117</v>
      </c>
      <c r="E18" s="67">
        <v>1060552</v>
      </c>
      <c r="F18" s="67">
        <v>9917915</v>
      </c>
      <c r="G18" s="67">
        <v>8767989</v>
      </c>
      <c r="H18" s="67">
        <v>-1149926</v>
      </c>
      <c r="I18" s="68">
        <f t="shared" si="0"/>
        <v>-11.594432902480008</v>
      </c>
    </row>
    <row r="19" spans="1:9" x14ac:dyDescent="0.25">
      <c r="A19" s="71"/>
      <c r="B19" s="71"/>
      <c r="C19" s="72" t="s">
        <v>1</v>
      </c>
      <c r="D19" s="73">
        <f>+D13+D18</f>
        <v>41328362</v>
      </c>
      <c r="E19" s="73">
        <f t="shared" ref="E19:G19" si="1">+E13+E18</f>
        <v>39237442</v>
      </c>
      <c r="F19" s="73">
        <f t="shared" si="1"/>
        <v>318189648</v>
      </c>
      <c r="G19" s="73">
        <f t="shared" si="1"/>
        <v>323026061</v>
      </c>
      <c r="H19" s="73">
        <f t="shared" ref="H19" si="2">G19-F19</f>
        <v>4836413</v>
      </c>
      <c r="I19" s="74">
        <f t="shared" si="0"/>
        <v>1.5199781106643684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8259537</v>
      </c>
      <c r="E21" s="61">
        <v>8536760</v>
      </c>
      <c r="F21" s="61">
        <v>58261486</v>
      </c>
      <c r="G21" s="61">
        <v>65075172</v>
      </c>
      <c r="H21" s="61">
        <v>6813686</v>
      </c>
      <c r="I21" s="62">
        <f t="shared" ref="I21:I31" si="3">((G21*100/F21)-100)</f>
        <v>11.695008946390416</v>
      </c>
    </row>
    <row r="22" spans="1:9" x14ac:dyDescent="0.25">
      <c r="A22" s="63"/>
      <c r="B22" s="64"/>
      <c r="C22" s="60" t="s">
        <v>22</v>
      </c>
      <c r="D22" s="61">
        <v>7273648</v>
      </c>
      <c r="E22" s="61">
        <v>7880849</v>
      </c>
      <c r="F22" s="61">
        <v>52038575</v>
      </c>
      <c r="G22" s="61">
        <v>59660603</v>
      </c>
      <c r="H22" s="61">
        <v>7622028</v>
      </c>
      <c r="I22" s="62">
        <f t="shared" si="3"/>
        <v>14.64688070340128</v>
      </c>
    </row>
    <row r="23" spans="1:9" x14ac:dyDescent="0.25">
      <c r="A23" s="63"/>
      <c r="B23" s="69" t="s">
        <v>23</v>
      </c>
      <c r="C23" s="60" t="s">
        <v>24</v>
      </c>
      <c r="D23" s="61">
        <v>3407460</v>
      </c>
      <c r="E23" s="61">
        <v>3149367</v>
      </c>
      <c r="F23" s="61">
        <v>30440822</v>
      </c>
      <c r="G23" s="61">
        <v>30300638</v>
      </c>
      <c r="H23" s="61">
        <v>-140184</v>
      </c>
      <c r="I23" s="62">
        <f t="shared" si="3"/>
        <v>-0.46051318850719269</v>
      </c>
    </row>
    <row r="24" spans="1:9" x14ac:dyDescent="0.25">
      <c r="A24" s="63"/>
      <c r="B24" s="59" t="s">
        <v>25</v>
      </c>
      <c r="C24" s="60" t="s">
        <v>26</v>
      </c>
      <c r="D24" s="61">
        <v>1131862</v>
      </c>
      <c r="E24" s="61">
        <v>1164505.5</v>
      </c>
      <c r="F24" s="61">
        <v>8762572</v>
      </c>
      <c r="G24" s="61">
        <v>8885422.5</v>
      </c>
      <c r="H24" s="61">
        <v>122850.5</v>
      </c>
      <c r="I24" s="62">
        <f t="shared" si="3"/>
        <v>1.4019913331382554</v>
      </c>
    </row>
    <row r="25" spans="1:9" x14ac:dyDescent="0.25">
      <c r="A25" s="63"/>
      <c r="B25" s="63"/>
      <c r="C25" s="60" t="s">
        <v>21</v>
      </c>
      <c r="D25" s="61">
        <v>576851</v>
      </c>
      <c r="E25" s="61">
        <v>626976.5</v>
      </c>
      <c r="F25" s="61">
        <v>4418405</v>
      </c>
      <c r="G25" s="61">
        <v>4620017.5</v>
      </c>
      <c r="H25" s="61">
        <v>201612.5</v>
      </c>
      <c r="I25" s="62">
        <f t="shared" si="3"/>
        <v>4.5630153867741825</v>
      </c>
    </row>
    <row r="26" spans="1:9" x14ac:dyDescent="0.25">
      <c r="A26" s="63"/>
      <c r="B26" s="59" t="s">
        <v>27</v>
      </c>
      <c r="C26" s="60" t="s">
        <v>28</v>
      </c>
      <c r="D26" s="61">
        <v>4385055</v>
      </c>
      <c r="E26" s="61">
        <v>4351399</v>
      </c>
      <c r="F26" s="61">
        <v>18158648</v>
      </c>
      <c r="G26" s="61">
        <v>18444568</v>
      </c>
      <c r="H26" s="61">
        <v>285920</v>
      </c>
      <c r="I26" s="62">
        <f t="shared" si="3"/>
        <v>1.574566564647327</v>
      </c>
    </row>
    <row r="27" spans="1:9" x14ac:dyDescent="0.25">
      <c r="A27" s="63"/>
      <c r="B27" s="64"/>
      <c r="C27" s="60" t="s">
        <v>29</v>
      </c>
      <c r="D27" s="61">
        <v>587011</v>
      </c>
      <c r="E27" s="61">
        <v>604288</v>
      </c>
      <c r="F27" s="61">
        <v>3018405</v>
      </c>
      <c r="G27" s="61">
        <v>3552780</v>
      </c>
      <c r="H27" s="61">
        <v>534375</v>
      </c>
      <c r="I27" s="62">
        <f t="shared" si="3"/>
        <v>17.703886655369303</v>
      </c>
    </row>
    <row r="28" spans="1:9" x14ac:dyDescent="0.25">
      <c r="A28" s="63"/>
      <c r="B28" s="69" t="s">
        <v>30</v>
      </c>
      <c r="C28" s="60" t="s">
        <v>31</v>
      </c>
      <c r="D28" s="61">
        <v>837852</v>
      </c>
      <c r="E28" s="61">
        <v>825448</v>
      </c>
      <c r="F28" s="61">
        <v>2946959</v>
      </c>
      <c r="G28" s="61">
        <v>3107701</v>
      </c>
      <c r="H28" s="61">
        <v>160742</v>
      </c>
      <c r="I28" s="62">
        <f t="shared" si="3"/>
        <v>5.4545041176344853</v>
      </c>
    </row>
    <row r="29" spans="1:9" x14ac:dyDescent="0.25">
      <c r="A29" s="63"/>
      <c r="B29" s="59" t="s">
        <v>32</v>
      </c>
      <c r="C29" s="60" t="s">
        <v>33</v>
      </c>
      <c r="D29" s="61">
        <v>12786</v>
      </c>
      <c r="E29" s="61">
        <v>11514</v>
      </c>
      <c r="F29" s="61">
        <v>87745</v>
      </c>
      <c r="G29" s="61">
        <v>83932</v>
      </c>
      <c r="H29" s="61">
        <v>-3813</v>
      </c>
      <c r="I29" s="62">
        <f t="shared" si="3"/>
        <v>-4.34554675480085</v>
      </c>
    </row>
    <row r="30" spans="1:9" x14ac:dyDescent="0.25">
      <c r="A30" s="63"/>
      <c r="B30" s="63"/>
      <c r="C30" s="60" t="s">
        <v>34</v>
      </c>
      <c r="D30" s="61">
        <v>152338481</v>
      </c>
      <c r="E30" s="61">
        <v>147138624</v>
      </c>
      <c r="F30" s="61">
        <v>1039778171</v>
      </c>
      <c r="G30" s="61">
        <v>1082515468</v>
      </c>
      <c r="H30" s="61">
        <v>42737297</v>
      </c>
      <c r="I30" s="62">
        <f t="shared" si="3"/>
        <v>4.1102321814370981</v>
      </c>
    </row>
    <row r="31" spans="1:9" x14ac:dyDescent="0.25">
      <c r="A31" s="76"/>
      <c r="B31" s="77"/>
      <c r="C31" s="60" t="s">
        <v>35</v>
      </c>
      <c r="D31" s="61">
        <v>313</v>
      </c>
      <c r="E31" s="61">
        <v>326</v>
      </c>
      <c r="F31" s="61">
        <v>2069</v>
      </c>
      <c r="G31" s="61">
        <v>2157</v>
      </c>
      <c r="H31" s="61">
        <v>88</v>
      </c>
      <c r="I31" s="62">
        <f t="shared" si="3"/>
        <v>4.2532624456259072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1237581</v>
      </c>
      <c r="C7" s="37">
        <v>1152656</v>
      </c>
      <c r="D7" s="37">
        <v>9583645</v>
      </c>
      <c r="E7" s="37">
        <v>8932328</v>
      </c>
      <c r="F7" s="10">
        <f>((E7*100)/D7)-100</f>
        <v>-6.796130282371692</v>
      </c>
      <c r="G7" s="1"/>
      <c r="H7" s="1"/>
      <c r="I7" s="1"/>
    </row>
    <row r="8" spans="1:12" x14ac:dyDescent="0.25">
      <c r="A8" s="11" t="s">
        <v>42</v>
      </c>
      <c r="B8" s="38">
        <v>288508</v>
      </c>
      <c r="C8" s="38">
        <v>232856</v>
      </c>
      <c r="D8" s="38">
        <v>2608021</v>
      </c>
      <c r="E8" s="38">
        <v>2036944</v>
      </c>
      <c r="F8" s="13">
        <f t="shared" ref="F8:F35" si="0">((E8*100)/D8)-100</f>
        <v>-21.89694791568013</v>
      </c>
      <c r="G8" s="1"/>
      <c r="H8" s="1"/>
      <c r="I8" s="1"/>
    </row>
    <row r="9" spans="1:12" x14ac:dyDescent="0.25">
      <c r="A9" s="8" t="s">
        <v>43</v>
      </c>
      <c r="B9" s="37">
        <v>487942</v>
      </c>
      <c r="C9" s="37">
        <v>344930</v>
      </c>
      <c r="D9" s="37">
        <v>4344737</v>
      </c>
      <c r="E9" s="37">
        <v>3880338</v>
      </c>
      <c r="F9" s="10">
        <f t="shared" si="0"/>
        <v>-10.688771265096136</v>
      </c>
      <c r="G9" s="1"/>
      <c r="H9" s="1"/>
      <c r="I9" s="1"/>
    </row>
    <row r="10" spans="1:12" x14ac:dyDescent="0.25">
      <c r="A10" s="11" t="s">
        <v>44</v>
      </c>
      <c r="B10" s="38">
        <v>557375</v>
      </c>
      <c r="C10" s="38">
        <v>557113</v>
      </c>
      <c r="D10" s="38">
        <v>3631894</v>
      </c>
      <c r="E10" s="38">
        <v>3432874</v>
      </c>
      <c r="F10" s="13">
        <f t="shared" si="0"/>
        <v>-5.4797854783206787</v>
      </c>
      <c r="G10" s="1"/>
      <c r="H10" s="1"/>
      <c r="I10" s="1"/>
    </row>
    <row r="11" spans="1:12" x14ac:dyDescent="0.25">
      <c r="A11" s="8" t="s">
        <v>45</v>
      </c>
      <c r="B11" s="37">
        <v>6270961</v>
      </c>
      <c r="C11" s="37">
        <v>5810736</v>
      </c>
      <c r="D11" s="37">
        <v>49069568</v>
      </c>
      <c r="E11" s="37">
        <v>50077726</v>
      </c>
      <c r="F11" s="10">
        <f t="shared" si="0"/>
        <v>2.054548350619271</v>
      </c>
      <c r="G11" s="1"/>
      <c r="H11" s="1"/>
      <c r="I11" s="1"/>
    </row>
    <row r="12" spans="1:12" x14ac:dyDescent="0.25">
      <c r="A12" s="11" t="s">
        <v>46</v>
      </c>
      <c r="B12" s="38">
        <v>621121</v>
      </c>
      <c r="C12" s="38">
        <v>322788</v>
      </c>
      <c r="D12" s="38">
        <v>4988548</v>
      </c>
      <c r="E12" s="38">
        <v>3385262</v>
      </c>
      <c r="F12" s="13">
        <f t="shared" si="0"/>
        <v>-32.139331925842953</v>
      </c>
      <c r="G12" s="1"/>
      <c r="H12" s="1"/>
      <c r="I12" s="1"/>
    </row>
    <row r="13" spans="1:12" x14ac:dyDescent="0.25">
      <c r="A13" s="8" t="s">
        <v>47</v>
      </c>
      <c r="B13" s="37">
        <v>1364683</v>
      </c>
      <c r="C13" s="37">
        <v>1210556</v>
      </c>
      <c r="D13" s="37">
        <v>10244554</v>
      </c>
      <c r="E13" s="37">
        <v>9582950</v>
      </c>
      <c r="F13" s="10">
        <f t="shared" si="0"/>
        <v>-6.4581044718979399</v>
      </c>
      <c r="G13" s="1"/>
      <c r="H13" s="1"/>
      <c r="I13" s="1"/>
    </row>
    <row r="14" spans="1:12" x14ac:dyDescent="0.25">
      <c r="A14" s="11" t="s">
        <v>48</v>
      </c>
      <c r="B14" s="38">
        <v>4199350</v>
      </c>
      <c r="C14" s="38">
        <v>4449396</v>
      </c>
      <c r="D14" s="38">
        <v>34028401</v>
      </c>
      <c r="E14" s="38">
        <v>36141620</v>
      </c>
      <c r="F14" s="13">
        <f t="shared" si="0"/>
        <v>6.210162505137987</v>
      </c>
      <c r="G14" s="1"/>
      <c r="H14" s="1"/>
      <c r="I14" s="1"/>
    </row>
    <row r="15" spans="1:12" x14ac:dyDescent="0.25">
      <c r="A15" s="8" t="s">
        <v>49</v>
      </c>
      <c r="B15" s="37">
        <v>3392871</v>
      </c>
      <c r="C15" s="37">
        <v>3529102</v>
      </c>
      <c r="D15" s="37">
        <v>26050745</v>
      </c>
      <c r="E15" s="37">
        <v>26310239</v>
      </c>
      <c r="F15" s="10">
        <f t="shared" si="0"/>
        <v>0.99610970818685018</v>
      </c>
      <c r="G15" s="1"/>
      <c r="H15" s="1"/>
      <c r="I15" s="1"/>
    </row>
    <row r="16" spans="1:12" x14ac:dyDescent="0.25">
      <c r="A16" s="11" t="s">
        <v>50</v>
      </c>
      <c r="B16" s="38">
        <v>2241525</v>
      </c>
      <c r="C16" s="38">
        <v>2059822</v>
      </c>
      <c r="D16" s="38">
        <v>15436518</v>
      </c>
      <c r="E16" s="38">
        <v>18270063</v>
      </c>
      <c r="F16" s="13">
        <f t="shared" si="0"/>
        <v>18.356115025422184</v>
      </c>
      <c r="G16" s="1"/>
      <c r="H16" s="1"/>
      <c r="I16" s="1"/>
    </row>
    <row r="17" spans="1:9" x14ac:dyDescent="0.25">
      <c r="A17" s="8" t="s">
        <v>51</v>
      </c>
      <c r="B17" s="37">
        <v>999880</v>
      </c>
      <c r="C17" s="37">
        <v>919629</v>
      </c>
      <c r="D17" s="37">
        <v>8637074</v>
      </c>
      <c r="E17" s="37">
        <v>9400591</v>
      </c>
      <c r="F17" s="10">
        <f t="shared" si="0"/>
        <v>8.8399960449568908</v>
      </c>
      <c r="G17" s="1"/>
      <c r="H17" s="1"/>
      <c r="I17" s="1"/>
    </row>
    <row r="18" spans="1:9" x14ac:dyDescent="0.25">
      <c r="A18" s="11" t="s">
        <v>52</v>
      </c>
      <c r="B18" s="38">
        <v>268198</v>
      </c>
      <c r="C18" s="38">
        <v>197857</v>
      </c>
      <c r="D18" s="38">
        <v>1807745</v>
      </c>
      <c r="E18" s="38">
        <v>1878905</v>
      </c>
      <c r="F18" s="13">
        <f t="shared" si="0"/>
        <v>3.9363958965451502</v>
      </c>
      <c r="G18" s="1"/>
      <c r="H18" s="1"/>
      <c r="I18" s="1"/>
    </row>
    <row r="19" spans="1:9" x14ac:dyDescent="0.25">
      <c r="A19" s="8" t="s">
        <v>53</v>
      </c>
      <c r="B19" s="37">
        <v>809106</v>
      </c>
      <c r="C19" s="37">
        <v>1094710</v>
      </c>
      <c r="D19" s="37">
        <v>7059354</v>
      </c>
      <c r="E19" s="37">
        <v>8918529</v>
      </c>
      <c r="F19" s="10">
        <f t="shared" si="0"/>
        <v>26.336333324550665</v>
      </c>
      <c r="G19" s="1"/>
      <c r="H19" s="1"/>
      <c r="I19" s="1"/>
    </row>
    <row r="20" spans="1:9" x14ac:dyDescent="0.25">
      <c r="A20" s="11" t="s">
        <v>54</v>
      </c>
      <c r="B20" s="38">
        <v>1695800</v>
      </c>
      <c r="C20" s="38">
        <v>1497929</v>
      </c>
      <c r="D20" s="38">
        <v>13423376</v>
      </c>
      <c r="E20" s="38">
        <v>13705413</v>
      </c>
      <c r="F20" s="13">
        <f t="shared" si="0"/>
        <v>2.1010884296171071</v>
      </c>
      <c r="G20" s="1"/>
      <c r="H20" s="1"/>
      <c r="I20" s="1"/>
    </row>
    <row r="21" spans="1:9" x14ac:dyDescent="0.25">
      <c r="A21" s="8" t="s">
        <v>55</v>
      </c>
      <c r="B21" s="37">
        <v>1961648</v>
      </c>
      <c r="C21" s="37">
        <v>1914254</v>
      </c>
      <c r="D21" s="37">
        <v>13379201</v>
      </c>
      <c r="E21" s="37">
        <v>13549530</v>
      </c>
      <c r="F21" s="10">
        <f t="shared" si="0"/>
        <v>1.2730879818607974</v>
      </c>
      <c r="G21" s="1"/>
      <c r="H21" s="1"/>
      <c r="I21" s="1"/>
    </row>
    <row r="22" spans="1:9" x14ac:dyDescent="0.25">
      <c r="A22" s="11" t="s">
        <v>56</v>
      </c>
      <c r="B22" s="38">
        <v>2471090</v>
      </c>
      <c r="C22" s="38">
        <v>2167595</v>
      </c>
      <c r="D22" s="38">
        <v>18095103</v>
      </c>
      <c r="E22" s="38">
        <v>17503434</v>
      </c>
      <c r="F22" s="13">
        <f t="shared" si="0"/>
        <v>-3.2697741482875244</v>
      </c>
      <c r="G22" s="1"/>
      <c r="H22" s="1"/>
      <c r="I22" s="1"/>
    </row>
    <row r="23" spans="1:9" x14ac:dyDescent="0.25">
      <c r="A23" s="8" t="s">
        <v>57</v>
      </c>
      <c r="B23" s="37">
        <v>601827</v>
      </c>
      <c r="C23" s="37">
        <v>474861</v>
      </c>
      <c r="D23" s="37">
        <v>4295705</v>
      </c>
      <c r="E23" s="37">
        <v>3304537</v>
      </c>
      <c r="F23" s="10">
        <f t="shared" si="0"/>
        <v>-23.073465240280697</v>
      </c>
      <c r="G23" s="1"/>
      <c r="H23" s="1"/>
      <c r="I23" s="1"/>
    </row>
    <row r="24" spans="1:9" x14ac:dyDescent="0.25">
      <c r="A24" s="11" t="s">
        <v>58</v>
      </c>
      <c r="B24" s="38">
        <v>149417</v>
      </c>
      <c r="C24" s="38">
        <v>206003</v>
      </c>
      <c r="D24" s="38">
        <v>1228048</v>
      </c>
      <c r="E24" s="38">
        <v>1152648</v>
      </c>
      <c r="F24" s="13">
        <f t="shared" si="0"/>
        <v>-6.1398251534141934</v>
      </c>
      <c r="G24" s="1"/>
      <c r="H24" s="1"/>
      <c r="I24" s="1"/>
    </row>
    <row r="25" spans="1:9" x14ac:dyDescent="0.25">
      <c r="A25" s="8" t="s">
        <v>59</v>
      </c>
      <c r="B25" s="37">
        <v>74824</v>
      </c>
      <c r="C25" s="37">
        <v>55607</v>
      </c>
      <c r="D25" s="37">
        <v>556852</v>
      </c>
      <c r="E25" s="37">
        <v>501191</v>
      </c>
      <c r="F25" s="10">
        <f t="shared" si="0"/>
        <v>-9.9956541414954074</v>
      </c>
      <c r="G25" s="1"/>
      <c r="H25" s="1"/>
      <c r="I25" s="1"/>
    </row>
    <row r="26" spans="1:9" x14ac:dyDescent="0.25">
      <c r="A26" s="11" t="s">
        <v>60</v>
      </c>
      <c r="B26" s="38">
        <v>250294</v>
      </c>
      <c r="C26" s="38">
        <v>144055</v>
      </c>
      <c r="D26" s="38">
        <v>1895021</v>
      </c>
      <c r="E26" s="38">
        <v>1665010</v>
      </c>
      <c r="F26" s="13">
        <f t="shared" si="0"/>
        <v>-12.137649134231225</v>
      </c>
      <c r="G26" s="1"/>
      <c r="H26" s="1"/>
      <c r="I26" s="1"/>
    </row>
    <row r="27" spans="1:9" x14ac:dyDescent="0.25">
      <c r="A27" s="8" t="s">
        <v>61</v>
      </c>
      <c r="B27" s="37">
        <v>318408</v>
      </c>
      <c r="C27" s="37">
        <v>354778</v>
      </c>
      <c r="D27" s="37">
        <v>3318665</v>
      </c>
      <c r="E27" s="37">
        <v>3360152</v>
      </c>
      <c r="F27" s="10">
        <f t="shared" si="0"/>
        <v>1.2501111139569616</v>
      </c>
      <c r="G27" s="1"/>
      <c r="H27" s="1"/>
      <c r="I27" s="1"/>
    </row>
    <row r="28" spans="1:9" x14ac:dyDescent="0.25">
      <c r="A28" s="11" t="s">
        <v>62</v>
      </c>
      <c r="B28" s="38">
        <v>1729302</v>
      </c>
      <c r="C28" s="38">
        <v>1347539</v>
      </c>
      <c r="D28" s="38">
        <v>12959672</v>
      </c>
      <c r="E28" s="38">
        <v>12394341</v>
      </c>
      <c r="F28" s="13">
        <f t="shared" si="0"/>
        <v>-4.3622323157561453</v>
      </c>
      <c r="G28" s="1"/>
      <c r="H28" s="1"/>
      <c r="I28" s="1"/>
    </row>
    <row r="29" spans="1:9" x14ac:dyDescent="0.25">
      <c r="A29" s="8" t="s">
        <v>63</v>
      </c>
      <c r="B29" s="37">
        <v>598459</v>
      </c>
      <c r="C29" s="37">
        <v>482307</v>
      </c>
      <c r="D29" s="37">
        <v>4146118</v>
      </c>
      <c r="E29" s="37">
        <v>3810063</v>
      </c>
      <c r="F29" s="10">
        <f t="shared" si="0"/>
        <v>-8.1052927099518115</v>
      </c>
      <c r="G29" s="1"/>
      <c r="H29" s="1"/>
      <c r="I29" s="1"/>
    </row>
    <row r="30" spans="1:9" x14ac:dyDescent="0.25">
      <c r="A30" s="11" t="s">
        <v>64</v>
      </c>
      <c r="B30" s="38">
        <v>370523</v>
      </c>
      <c r="C30" s="38">
        <v>359312</v>
      </c>
      <c r="D30" s="38">
        <v>3153685</v>
      </c>
      <c r="E30" s="38">
        <v>3090827</v>
      </c>
      <c r="F30" s="13">
        <f t="shared" si="0"/>
        <v>-1.9931603822195285</v>
      </c>
      <c r="G30" s="1"/>
      <c r="H30" s="1"/>
      <c r="I30" s="1"/>
    </row>
    <row r="31" spans="1:9" x14ac:dyDescent="0.25">
      <c r="A31" s="8" t="s">
        <v>65</v>
      </c>
      <c r="B31" s="37">
        <v>3247637</v>
      </c>
      <c r="C31" s="37">
        <v>2691237</v>
      </c>
      <c r="D31" s="37">
        <v>24108781</v>
      </c>
      <c r="E31" s="37">
        <v>23124364</v>
      </c>
      <c r="F31" s="10">
        <f t="shared" si="0"/>
        <v>-4.0832300894848288</v>
      </c>
      <c r="G31" s="1"/>
      <c r="H31" s="1"/>
      <c r="I31" s="1"/>
    </row>
    <row r="32" spans="1:9" x14ac:dyDescent="0.25">
      <c r="A32" s="11" t="s">
        <v>66</v>
      </c>
      <c r="B32" s="38">
        <v>4650385</v>
      </c>
      <c r="C32" s="38">
        <v>5153531</v>
      </c>
      <c r="D32" s="38">
        <v>35697501</v>
      </c>
      <c r="E32" s="38">
        <v>39372860</v>
      </c>
      <c r="F32" s="13">
        <f t="shared" si="0"/>
        <v>10.295843958376807</v>
      </c>
      <c r="G32" s="1"/>
      <c r="H32" s="1"/>
      <c r="I32" s="1"/>
    </row>
    <row r="33" spans="1:9" x14ac:dyDescent="0.25">
      <c r="A33" s="8" t="s">
        <v>67</v>
      </c>
      <c r="B33" s="37">
        <v>385384</v>
      </c>
      <c r="C33" s="37">
        <v>361185</v>
      </c>
      <c r="D33" s="37">
        <v>3685793</v>
      </c>
      <c r="E33" s="37">
        <v>3481363</v>
      </c>
      <c r="F33" s="10">
        <f t="shared" si="0"/>
        <v>-5.5464319347288296</v>
      </c>
      <c r="G33" s="1"/>
      <c r="H33" s="1"/>
      <c r="I33" s="1"/>
    </row>
    <row r="34" spans="1:9" x14ac:dyDescent="0.25">
      <c r="A34" s="11" t="s">
        <v>68</v>
      </c>
      <c r="B34" s="38">
        <v>84263</v>
      </c>
      <c r="C34" s="38">
        <v>145098</v>
      </c>
      <c r="D34" s="38">
        <v>755323</v>
      </c>
      <c r="E34" s="38">
        <v>761959</v>
      </c>
      <c r="F34" s="13">
        <f t="shared" si="0"/>
        <v>0.87856453464279127</v>
      </c>
      <c r="G34" s="1"/>
      <c r="H34" s="1"/>
      <c r="I34" s="1"/>
    </row>
    <row r="35" spans="1:9" x14ac:dyDescent="0.25">
      <c r="A35" s="14" t="s">
        <v>69</v>
      </c>
      <c r="B35" s="15">
        <f>SUM(B7:B34)</f>
        <v>41328362</v>
      </c>
      <c r="C35" s="15">
        <f t="shared" ref="C35:E35" si="1">SUM(C7:C34)</f>
        <v>39237442</v>
      </c>
      <c r="D35" s="15">
        <f t="shared" si="1"/>
        <v>318189648</v>
      </c>
      <c r="E35" s="15">
        <f t="shared" si="1"/>
        <v>323026061</v>
      </c>
      <c r="F35" s="16">
        <f t="shared" si="0"/>
        <v>1.5199781106643684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8932328</v>
      </c>
      <c r="C38" s="41">
        <f>D7</f>
        <v>9583645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50077726</v>
      </c>
      <c r="G38" s="42">
        <f>LOOKUP(E38,$A$38:$A$65,$C$38:$C$65)</f>
        <v>49069568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2036944</v>
      </c>
      <c r="C39" s="41">
        <f t="shared" ref="C39:C65" si="5">D8</f>
        <v>2608021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39372860</v>
      </c>
      <c r="G39" s="42">
        <f t="shared" ref="G39:G65" si="8">LOOKUP(E39,$A$38:$A$65,$C$38:$C$65)</f>
        <v>35697501</v>
      </c>
    </row>
    <row r="40" spans="1:9" x14ac:dyDescent="0.25">
      <c r="A40" s="42" t="str">
        <f t="shared" si="3"/>
        <v>ALMERIA</v>
      </c>
      <c r="B40" s="41">
        <f t="shared" si="4"/>
        <v>3880338</v>
      </c>
      <c r="C40" s="41">
        <f t="shared" si="5"/>
        <v>4344737</v>
      </c>
      <c r="D40" s="41">
        <f t="shared" si="6"/>
        <v>15</v>
      </c>
      <c r="E40" s="42" t="str">
        <f t="shared" si="2"/>
        <v>BARCELONA</v>
      </c>
      <c r="F40" s="42">
        <f t="shared" si="7"/>
        <v>36141620</v>
      </c>
      <c r="G40" s="42">
        <f t="shared" si="8"/>
        <v>34028401</v>
      </c>
    </row>
    <row r="41" spans="1:9" x14ac:dyDescent="0.25">
      <c r="A41" s="42" t="str">
        <f t="shared" si="3"/>
        <v>AVILES</v>
      </c>
      <c r="B41" s="41">
        <f t="shared" si="4"/>
        <v>3432874</v>
      </c>
      <c r="C41" s="41">
        <f t="shared" si="5"/>
        <v>3631894</v>
      </c>
      <c r="D41" s="41">
        <f t="shared" si="6"/>
        <v>18</v>
      </c>
      <c r="E41" s="42" t="str">
        <f t="shared" si="2"/>
        <v>BILBAO</v>
      </c>
      <c r="F41" s="42">
        <f t="shared" si="7"/>
        <v>26310239</v>
      </c>
      <c r="G41" s="42">
        <f t="shared" si="8"/>
        <v>26050745</v>
      </c>
    </row>
    <row r="42" spans="1:9" x14ac:dyDescent="0.25">
      <c r="A42" s="42" t="str">
        <f t="shared" si="3"/>
        <v>BAHIA DE ALGECIRAS</v>
      </c>
      <c r="B42" s="41">
        <f t="shared" si="4"/>
        <v>50077726</v>
      </c>
      <c r="C42" s="41">
        <f t="shared" si="5"/>
        <v>49069568</v>
      </c>
      <c r="D42" s="41">
        <f t="shared" si="6"/>
        <v>1</v>
      </c>
      <c r="E42" s="42" t="str">
        <f t="shared" si="2"/>
        <v>TARRAGONA</v>
      </c>
      <c r="F42" s="42">
        <f t="shared" si="7"/>
        <v>23124364</v>
      </c>
      <c r="G42" s="42">
        <f t="shared" si="8"/>
        <v>24108781</v>
      </c>
    </row>
    <row r="43" spans="1:9" x14ac:dyDescent="0.25">
      <c r="A43" s="42" t="str">
        <f t="shared" si="3"/>
        <v>BAHIA DE CADIZ</v>
      </c>
      <c r="B43" s="41">
        <f t="shared" si="4"/>
        <v>3385262</v>
      </c>
      <c r="C43" s="41">
        <f t="shared" si="5"/>
        <v>4988548</v>
      </c>
      <c r="D43" s="41">
        <f t="shared" si="6"/>
        <v>19</v>
      </c>
      <c r="E43" s="42" t="str">
        <f t="shared" si="2"/>
        <v>CARTAGENA</v>
      </c>
      <c r="F43" s="42">
        <f t="shared" si="7"/>
        <v>18270063</v>
      </c>
      <c r="G43" s="42">
        <f t="shared" si="8"/>
        <v>15436518</v>
      </c>
    </row>
    <row r="44" spans="1:9" x14ac:dyDescent="0.25">
      <c r="A44" s="42" t="str">
        <f t="shared" si="3"/>
        <v>BALEARES</v>
      </c>
      <c r="B44" s="41">
        <f t="shared" si="4"/>
        <v>9582950</v>
      </c>
      <c r="C44" s="41">
        <f t="shared" si="5"/>
        <v>10244554</v>
      </c>
      <c r="D44" s="41">
        <f t="shared" si="6"/>
        <v>11</v>
      </c>
      <c r="E44" s="42" t="str">
        <f t="shared" si="2"/>
        <v>LAS PALMAS</v>
      </c>
      <c r="F44" s="42">
        <f t="shared" si="7"/>
        <v>17503434</v>
      </c>
      <c r="G44" s="42">
        <f t="shared" si="8"/>
        <v>18095103</v>
      </c>
    </row>
    <row r="45" spans="1:9" x14ac:dyDescent="0.25">
      <c r="A45" s="42" t="str">
        <f t="shared" si="3"/>
        <v>BARCELONA</v>
      </c>
      <c r="B45" s="41">
        <f t="shared" si="4"/>
        <v>36141620</v>
      </c>
      <c r="C45" s="41">
        <f t="shared" si="5"/>
        <v>34028401</v>
      </c>
      <c r="D45" s="41">
        <f t="shared" si="6"/>
        <v>3</v>
      </c>
      <c r="E45" s="42" t="str">
        <f t="shared" si="2"/>
        <v>GIJON</v>
      </c>
      <c r="F45" s="42">
        <f t="shared" si="7"/>
        <v>13705413</v>
      </c>
      <c r="G45" s="42">
        <f t="shared" si="8"/>
        <v>13423376</v>
      </c>
    </row>
    <row r="46" spans="1:9" x14ac:dyDescent="0.25">
      <c r="A46" s="42" t="str">
        <f t="shared" si="3"/>
        <v>BILBAO</v>
      </c>
      <c r="B46" s="41">
        <f t="shared" si="4"/>
        <v>26310239</v>
      </c>
      <c r="C46" s="41">
        <f t="shared" si="5"/>
        <v>26050745</v>
      </c>
      <c r="D46" s="41">
        <f t="shared" si="6"/>
        <v>4</v>
      </c>
      <c r="E46" s="42" t="str">
        <f t="shared" si="2"/>
        <v>HUELVA</v>
      </c>
      <c r="F46" s="42">
        <f t="shared" si="7"/>
        <v>13549530</v>
      </c>
      <c r="G46" s="42">
        <f t="shared" si="8"/>
        <v>13379201</v>
      </c>
    </row>
    <row r="47" spans="1:9" x14ac:dyDescent="0.25">
      <c r="A47" s="42" t="str">
        <f t="shared" si="3"/>
        <v>CARTAGENA</v>
      </c>
      <c r="B47" s="41">
        <f t="shared" si="4"/>
        <v>18270063</v>
      </c>
      <c r="C47" s="41">
        <f t="shared" si="5"/>
        <v>15436518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12394341</v>
      </c>
      <c r="G47" s="42">
        <f t="shared" si="8"/>
        <v>12959672</v>
      </c>
    </row>
    <row r="48" spans="1:9" x14ac:dyDescent="0.25">
      <c r="A48" s="42" t="str">
        <f t="shared" si="3"/>
        <v>CASTELLON</v>
      </c>
      <c r="B48" s="41">
        <f t="shared" si="4"/>
        <v>9400591</v>
      </c>
      <c r="C48" s="41">
        <f t="shared" si="5"/>
        <v>8637074</v>
      </c>
      <c r="D48" s="41">
        <f t="shared" si="6"/>
        <v>12</v>
      </c>
      <c r="E48" s="42" t="str">
        <f t="shared" si="2"/>
        <v>BALEARES</v>
      </c>
      <c r="F48" s="42">
        <f t="shared" si="7"/>
        <v>9582950</v>
      </c>
      <c r="G48" s="42">
        <f t="shared" si="8"/>
        <v>10244554</v>
      </c>
    </row>
    <row r="49" spans="1:7" x14ac:dyDescent="0.25">
      <c r="A49" s="42" t="str">
        <f t="shared" si="3"/>
        <v>CEUTA</v>
      </c>
      <c r="B49" s="41">
        <f t="shared" si="4"/>
        <v>1878905</v>
      </c>
      <c r="C49" s="41">
        <f t="shared" si="5"/>
        <v>1807745</v>
      </c>
      <c r="D49" s="41">
        <f t="shared" si="6"/>
        <v>24</v>
      </c>
      <c r="E49" s="42" t="str">
        <f t="shared" si="2"/>
        <v>CASTELLON</v>
      </c>
      <c r="F49" s="42">
        <f t="shared" si="7"/>
        <v>9400591</v>
      </c>
      <c r="G49" s="42">
        <f t="shared" si="8"/>
        <v>8637074</v>
      </c>
    </row>
    <row r="50" spans="1:7" x14ac:dyDescent="0.25">
      <c r="A50" s="42" t="str">
        <f t="shared" si="3"/>
        <v>FERROL-SAN CIBRAO</v>
      </c>
      <c r="B50" s="41">
        <f t="shared" si="4"/>
        <v>8918529</v>
      </c>
      <c r="C50" s="41">
        <f t="shared" si="5"/>
        <v>7059354</v>
      </c>
      <c r="D50" s="41">
        <f t="shared" si="6"/>
        <v>14</v>
      </c>
      <c r="E50" s="42" t="str">
        <f t="shared" si="2"/>
        <v>A CORUÑA</v>
      </c>
      <c r="F50" s="42">
        <f t="shared" si="7"/>
        <v>8932328</v>
      </c>
      <c r="G50" s="42">
        <f t="shared" si="8"/>
        <v>9583645</v>
      </c>
    </row>
    <row r="51" spans="1:7" x14ac:dyDescent="0.25">
      <c r="A51" s="42" t="str">
        <f t="shared" si="3"/>
        <v>GIJON</v>
      </c>
      <c r="B51" s="41">
        <f t="shared" si="4"/>
        <v>13705413</v>
      </c>
      <c r="C51" s="41">
        <f t="shared" si="5"/>
        <v>13423376</v>
      </c>
      <c r="D51" s="41">
        <f t="shared" si="6"/>
        <v>8</v>
      </c>
      <c r="E51" s="42" t="str">
        <f t="shared" si="2"/>
        <v>FERROL-SAN CIBRAO</v>
      </c>
      <c r="F51" s="42">
        <f t="shared" si="7"/>
        <v>8918529</v>
      </c>
      <c r="G51" s="42">
        <f t="shared" si="8"/>
        <v>7059354</v>
      </c>
    </row>
    <row r="52" spans="1:7" x14ac:dyDescent="0.25">
      <c r="A52" s="42" t="str">
        <f t="shared" si="3"/>
        <v>HUELVA</v>
      </c>
      <c r="B52" s="41">
        <f t="shared" si="4"/>
        <v>13549530</v>
      </c>
      <c r="C52" s="41">
        <f t="shared" si="5"/>
        <v>13379201</v>
      </c>
      <c r="D52" s="41">
        <f t="shared" si="6"/>
        <v>9</v>
      </c>
      <c r="E52" s="42" t="str">
        <f t="shared" si="2"/>
        <v>ALMERIA</v>
      </c>
      <c r="F52" s="42">
        <f t="shared" si="7"/>
        <v>3880338</v>
      </c>
      <c r="G52" s="42">
        <f t="shared" si="8"/>
        <v>4344737</v>
      </c>
    </row>
    <row r="53" spans="1:7" x14ac:dyDescent="0.25">
      <c r="A53" s="42" t="str">
        <f t="shared" si="3"/>
        <v>LAS PALMAS</v>
      </c>
      <c r="B53" s="41">
        <f t="shared" si="4"/>
        <v>17503434</v>
      </c>
      <c r="C53" s="41">
        <f t="shared" si="5"/>
        <v>18095103</v>
      </c>
      <c r="D53" s="41">
        <f t="shared" si="6"/>
        <v>7</v>
      </c>
      <c r="E53" s="42" t="str">
        <f t="shared" si="2"/>
        <v>SANTANDER</v>
      </c>
      <c r="F53" s="42">
        <f t="shared" si="7"/>
        <v>3810063</v>
      </c>
      <c r="G53" s="42">
        <f t="shared" si="8"/>
        <v>4146118</v>
      </c>
    </row>
    <row r="54" spans="1:7" x14ac:dyDescent="0.25">
      <c r="A54" s="42" t="str">
        <f t="shared" si="3"/>
        <v>MALAGA</v>
      </c>
      <c r="B54" s="41">
        <f t="shared" si="4"/>
        <v>3304537</v>
      </c>
      <c r="C54" s="41">
        <f t="shared" si="5"/>
        <v>4295705</v>
      </c>
      <c r="D54" s="41">
        <f t="shared" si="6"/>
        <v>21</v>
      </c>
      <c r="E54" s="42" t="str">
        <f t="shared" si="2"/>
        <v>VIGO</v>
      </c>
      <c r="F54" s="42">
        <f t="shared" si="7"/>
        <v>3481363</v>
      </c>
      <c r="G54" s="42">
        <f t="shared" si="8"/>
        <v>3685793</v>
      </c>
    </row>
    <row r="55" spans="1:7" x14ac:dyDescent="0.25">
      <c r="A55" s="42" t="str">
        <f t="shared" si="3"/>
        <v>MARIN Y RIA DE PONTEVEDRA</v>
      </c>
      <c r="B55" s="41">
        <f t="shared" si="4"/>
        <v>1152648</v>
      </c>
      <c r="C55" s="41">
        <f t="shared" si="5"/>
        <v>1228048</v>
      </c>
      <c r="D55" s="41">
        <f t="shared" si="6"/>
        <v>26</v>
      </c>
      <c r="E55" s="42" t="str">
        <f t="shared" si="2"/>
        <v>AVILES</v>
      </c>
      <c r="F55" s="42">
        <f t="shared" si="7"/>
        <v>3432874</v>
      </c>
      <c r="G55" s="42">
        <f t="shared" si="8"/>
        <v>3631894</v>
      </c>
    </row>
    <row r="56" spans="1:7" x14ac:dyDescent="0.25">
      <c r="A56" s="42" t="str">
        <f t="shared" si="3"/>
        <v>MELILLA</v>
      </c>
      <c r="B56" s="41">
        <f t="shared" si="4"/>
        <v>501191</v>
      </c>
      <c r="C56" s="41">
        <f t="shared" si="5"/>
        <v>556852</v>
      </c>
      <c r="D56" s="41">
        <f t="shared" si="6"/>
        <v>28</v>
      </c>
      <c r="E56" s="42" t="str">
        <f t="shared" si="2"/>
        <v>BAHIA DE CADIZ</v>
      </c>
      <c r="F56" s="42">
        <f t="shared" si="7"/>
        <v>3385262</v>
      </c>
      <c r="G56" s="42">
        <f t="shared" si="8"/>
        <v>4988548</v>
      </c>
    </row>
    <row r="57" spans="1:7" x14ac:dyDescent="0.25">
      <c r="A57" s="42" t="str">
        <f t="shared" si="3"/>
        <v>MOTRIL</v>
      </c>
      <c r="B57" s="41">
        <f t="shared" si="4"/>
        <v>1665010</v>
      </c>
      <c r="C57" s="41">
        <f t="shared" si="5"/>
        <v>1895021</v>
      </c>
      <c r="D57" s="41">
        <f t="shared" si="6"/>
        <v>25</v>
      </c>
      <c r="E57" s="42" t="str">
        <f t="shared" si="2"/>
        <v>PASAIA</v>
      </c>
      <c r="F57" s="42">
        <f t="shared" si="7"/>
        <v>3360152</v>
      </c>
      <c r="G57" s="42">
        <f t="shared" si="8"/>
        <v>3318665</v>
      </c>
    </row>
    <row r="58" spans="1:7" x14ac:dyDescent="0.25">
      <c r="A58" s="42" t="str">
        <f t="shared" si="3"/>
        <v>PASAIA</v>
      </c>
      <c r="B58" s="41">
        <f t="shared" si="4"/>
        <v>3360152</v>
      </c>
      <c r="C58" s="41">
        <f t="shared" si="5"/>
        <v>3318665</v>
      </c>
      <c r="D58" s="41">
        <f t="shared" si="6"/>
        <v>20</v>
      </c>
      <c r="E58" s="42" t="str">
        <f t="shared" si="2"/>
        <v>MALAGA</v>
      </c>
      <c r="F58" s="42">
        <f t="shared" si="7"/>
        <v>3304537</v>
      </c>
      <c r="G58" s="42">
        <f t="shared" si="8"/>
        <v>4295705</v>
      </c>
    </row>
    <row r="59" spans="1:7" x14ac:dyDescent="0.25">
      <c r="A59" s="42" t="str">
        <f t="shared" si="3"/>
        <v>SANTA CRUZ DE TENERIFE</v>
      </c>
      <c r="B59" s="41">
        <f t="shared" si="4"/>
        <v>12394341</v>
      </c>
      <c r="C59" s="41">
        <f t="shared" si="5"/>
        <v>12959672</v>
      </c>
      <c r="D59" s="41">
        <f t="shared" si="6"/>
        <v>10</v>
      </c>
      <c r="E59" s="42" t="str">
        <f t="shared" si="2"/>
        <v>SEVILLA</v>
      </c>
      <c r="F59" s="42">
        <f t="shared" si="7"/>
        <v>3090827</v>
      </c>
      <c r="G59" s="42">
        <f t="shared" si="8"/>
        <v>3153685</v>
      </c>
    </row>
    <row r="60" spans="1:7" x14ac:dyDescent="0.25">
      <c r="A60" s="42" t="str">
        <f t="shared" si="3"/>
        <v>SANTANDER</v>
      </c>
      <c r="B60" s="41">
        <f t="shared" si="4"/>
        <v>3810063</v>
      </c>
      <c r="C60" s="41">
        <f t="shared" si="5"/>
        <v>4146118</v>
      </c>
      <c r="D60" s="41">
        <f t="shared" si="6"/>
        <v>16</v>
      </c>
      <c r="E60" s="42" t="str">
        <f t="shared" si="2"/>
        <v>ALICANTE</v>
      </c>
      <c r="F60" s="42">
        <f t="shared" si="7"/>
        <v>2036944</v>
      </c>
      <c r="G60" s="42">
        <f t="shared" si="8"/>
        <v>2608021</v>
      </c>
    </row>
    <row r="61" spans="1:7" x14ac:dyDescent="0.25">
      <c r="A61" s="42" t="str">
        <f t="shared" si="3"/>
        <v>SEVILLA</v>
      </c>
      <c r="B61" s="41">
        <f t="shared" si="4"/>
        <v>3090827</v>
      </c>
      <c r="C61" s="41">
        <f t="shared" si="5"/>
        <v>3153685</v>
      </c>
      <c r="D61" s="41">
        <f t="shared" si="6"/>
        <v>22</v>
      </c>
      <c r="E61" s="42" t="str">
        <f t="shared" si="2"/>
        <v>CEUTA</v>
      </c>
      <c r="F61" s="42">
        <f t="shared" si="7"/>
        <v>1878905</v>
      </c>
      <c r="G61" s="42">
        <f t="shared" si="8"/>
        <v>1807745</v>
      </c>
    </row>
    <row r="62" spans="1:7" x14ac:dyDescent="0.25">
      <c r="A62" s="42" t="str">
        <f t="shared" si="3"/>
        <v>TARRAGONA</v>
      </c>
      <c r="B62" s="41">
        <f t="shared" si="4"/>
        <v>23124364</v>
      </c>
      <c r="C62" s="41">
        <f t="shared" si="5"/>
        <v>24108781</v>
      </c>
      <c r="D62" s="41">
        <f t="shared" si="6"/>
        <v>5</v>
      </c>
      <c r="E62" s="42" t="str">
        <f t="shared" si="2"/>
        <v>MOTRIL</v>
      </c>
      <c r="F62" s="42">
        <f t="shared" si="7"/>
        <v>1665010</v>
      </c>
      <c r="G62" s="42">
        <f t="shared" si="8"/>
        <v>1895021</v>
      </c>
    </row>
    <row r="63" spans="1:7" x14ac:dyDescent="0.25">
      <c r="A63" s="42" t="str">
        <f t="shared" si="3"/>
        <v>VALENCIA</v>
      </c>
      <c r="B63" s="41">
        <f t="shared" si="4"/>
        <v>39372860</v>
      </c>
      <c r="C63" s="41">
        <f t="shared" si="5"/>
        <v>35697501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1152648</v>
      </c>
      <c r="G63" s="42">
        <f t="shared" si="8"/>
        <v>1228048</v>
      </c>
    </row>
    <row r="64" spans="1:7" x14ac:dyDescent="0.25">
      <c r="A64" s="42" t="str">
        <f t="shared" si="3"/>
        <v>VIGO</v>
      </c>
      <c r="B64" s="41">
        <f t="shared" si="4"/>
        <v>3481363</v>
      </c>
      <c r="C64" s="41">
        <f t="shared" si="5"/>
        <v>3685793</v>
      </c>
      <c r="D64" s="41">
        <f t="shared" si="6"/>
        <v>17</v>
      </c>
      <c r="E64" s="42" t="str">
        <f t="shared" si="2"/>
        <v>VILAGARCIA</v>
      </c>
      <c r="F64" s="42">
        <f t="shared" si="7"/>
        <v>761959</v>
      </c>
      <c r="G64" s="42">
        <f t="shared" si="8"/>
        <v>755323</v>
      </c>
    </row>
    <row r="65" spans="1:7" x14ac:dyDescent="0.25">
      <c r="A65" s="42" t="str">
        <f t="shared" si="3"/>
        <v>VILAGARCIA</v>
      </c>
      <c r="B65" s="41">
        <f t="shared" si="4"/>
        <v>761959</v>
      </c>
      <c r="C65" s="41">
        <f t="shared" si="5"/>
        <v>755323</v>
      </c>
      <c r="D65" s="41">
        <f t="shared" si="6"/>
        <v>27</v>
      </c>
      <c r="E65" s="42" t="str">
        <f t="shared" si="2"/>
        <v>MELILLA</v>
      </c>
      <c r="F65" s="42">
        <f t="shared" si="7"/>
        <v>501191</v>
      </c>
      <c r="G65" s="42">
        <f t="shared" si="8"/>
        <v>556852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1199978</v>
      </c>
      <c r="C7" s="37">
        <v>1121356</v>
      </c>
      <c r="D7" s="37">
        <v>9295969</v>
      </c>
      <c r="E7" s="37">
        <v>8689531</v>
      </c>
      <c r="F7" s="10">
        <f>((E7*100)/D7)-100</f>
        <v>-6.5236663332246536</v>
      </c>
      <c r="G7" s="1"/>
      <c r="H7" s="1"/>
      <c r="I7" s="1"/>
    </row>
    <row r="8" spans="1:12" x14ac:dyDescent="0.25">
      <c r="A8" s="11" t="s">
        <v>42</v>
      </c>
      <c r="B8" s="38">
        <v>285219</v>
      </c>
      <c r="C8" s="38">
        <v>231573</v>
      </c>
      <c r="D8" s="38">
        <v>2568741</v>
      </c>
      <c r="E8" s="38">
        <v>2011857</v>
      </c>
      <c r="F8" s="13">
        <f t="shared" ref="F8:F35" si="0">((E8*100)/D8)-100</f>
        <v>-21.679258438277742</v>
      </c>
      <c r="G8" s="1"/>
      <c r="H8" s="1"/>
      <c r="I8" s="1"/>
    </row>
    <row r="9" spans="1:12" x14ac:dyDescent="0.25">
      <c r="A9" s="8" t="s">
        <v>43</v>
      </c>
      <c r="B9" s="37">
        <v>465110</v>
      </c>
      <c r="C9" s="37">
        <v>321958</v>
      </c>
      <c r="D9" s="37">
        <v>4242031</v>
      </c>
      <c r="E9" s="37">
        <v>3702182</v>
      </c>
      <c r="F9" s="10">
        <f t="shared" si="0"/>
        <v>-12.726191769932839</v>
      </c>
      <c r="G9" s="1"/>
      <c r="H9" s="1"/>
      <c r="I9" s="1"/>
    </row>
    <row r="10" spans="1:12" x14ac:dyDescent="0.25">
      <c r="A10" s="11" t="s">
        <v>44</v>
      </c>
      <c r="B10" s="38">
        <v>550442</v>
      </c>
      <c r="C10" s="38">
        <v>551193</v>
      </c>
      <c r="D10" s="38">
        <v>3589885</v>
      </c>
      <c r="E10" s="38">
        <v>3390034</v>
      </c>
      <c r="F10" s="13">
        <f t="shared" si="0"/>
        <v>-5.5670585548004965</v>
      </c>
      <c r="G10" s="1"/>
      <c r="H10" s="1"/>
      <c r="I10" s="1"/>
    </row>
    <row r="11" spans="1:12" x14ac:dyDescent="0.25">
      <c r="A11" s="8" t="s">
        <v>45</v>
      </c>
      <c r="B11" s="37">
        <v>5900729</v>
      </c>
      <c r="C11" s="37">
        <v>5379486</v>
      </c>
      <c r="D11" s="37">
        <v>45493429</v>
      </c>
      <c r="E11" s="37">
        <v>46817068</v>
      </c>
      <c r="F11" s="10">
        <f t="shared" si="0"/>
        <v>2.9095168886917691</v>
      </c>
      <c r="G11" s="1"/>
      <c r="H11" s="1"/>
      <c r="I11" s="1"/>
    </row>
    <row r="12" spans="1:12" x14ac:dyDescent="0.25">
      <c r="A12" s="11" t="s">
        <v>46</v>
      </c>
      <c r="B12" s="38">
        <v>612296</v>
      </c>
      <c r="C12" s="38">
        <v>315165</v>
      </c>
      <c r="D12" s="38">
        <v>4920923</v>
      </c>
      <c r="E12" s="38">
        <v>3322119</v>
      </c>
      <c r="F12" s="13">
        <f t="shared" si="0"/>
        <v>-32.489921098135454</v>
      </c>
      <c r="G12" s="1"/>
      <c r="H12" s="1"/>
      <c r="I12" s="1"/>
    </row>
    <row r="13" spans="1:12" x14ac:dyDescent="0.25">
      <c r="A13" s="8" t="s">
        <v>47</v>
      </c>
      <c r="B13" s="37">
        <v>1330054</v>
      </c>
      <c r="C13" s="37">
        <v>1175213</v>
      </c>
      <c r="D13" s="37">
        <v>10087141</v>
      </c>
      <c r="E13" s="37">
        <v>9427889</v>
      </c>
      <c r="F13" s="10">
        <f t="shared" si="0"/>
        <v>-6.5355684033761463</v>
      </c>
      <c r="G13" s="1"/>
      <c r="H13" s="1"/>
      <c r="I13" s="1"/>
    </row>
    <row r="14" spans="1:12" x14ac:dyDescent="0.25">
      <c r="A14" s="11" t="s">
        <v>48</v>
      </c>
      <c r="B14" s="38">
        <v>4052899</v>
      </c>
      <c r="C14" s="38">
        <v>4449396</v>
      </c>
      <c r="D14" s="38">
        <v>33126805</v>
      </c>
      <c r="E14" s="38">
        <v>35536050</v>
      </c>
      <c r="F14" s="13">
        <f t="shared" si="0"/>
        <v>7.272796154051079</v>
      </c>
      <c r="G14" s="1"/>
      <c r="H14" s="1"/>
      <c r="I14" s="1"/>
    </row>
    <row r="15" spans="1:12" x14ac:dyDescent="0.25">
      <c r="A15" s="8" t="s">
        <v>49</v>
      </c>
      <c r="B15" s="37">
        <v>3299421</v>
      </c>
      <c r="C15" s="37">
        <v>3417843</v>
      </c>
      <c r="D15" s="37">
        <v>25166177</v>
      </c>
      <c r="E15" s="37">
        <v>25674457</v>
      </c>
      <c r="F15" s="10">
        <f t="shared" si="0"/>
        <v>2.0196949262496275</v>
      </c>
      <c r="G15" s="1"/>
      <c r="H15" s="1"/>
      <c r="I15" s="1"/>
    </row>
    <row r="16" spans="1:12" x14ac:dyDescent="0.25">
      <c r="A16" s="11" t="s">
        <v>50</v>
      </c>
      <c r="B16" s="38">
        <v>2231634</v>
      </c>
      <c r="C16" s="38">
        <v>2051372</v>
      </c>
      <c r="D16" s="38">
        <v>15372363</v>
      </c>
      <c r="E16" s="38">
        <v>18203268</v>
      </c>
      <c r="F16" s="13">
        <f t="shared" si="0"/>
        <v>18.415548735090368</v>
      </c>
      <c r="G16" s="1"/>
      <c r="H16" s="1"/>
      <c r="I16" s="1"/>
    </row>
    <row r="17" spans="1:9" x14ac:dyDescent="0.25">
      <c r="A17" s="8" t="s">
        <v>51</v>
      </c>
      <c r="B17" s="37">
        <v>994048</v>
      </c>
      <c r="C17" s="37">
        <v>915081</v>
      </c>
      <c r="D17" s="37">
        <v>8595072</v>
      </c>
      <c r="E17" s="37">
        <v>9358478</v>
      </c>
      <c r="F17" s="10">
        <f t="shared" si="0"/>
        <v>8.8819034907444632</v>
      </c>
      <c r="G17" s="1"/>
      <c r="H17" s="1"/>
      <c r="I17" s="1"/>
    </row>
    <row r="18" spans="1:9" x14ac:dyDescent="0.25">
      <c r="A18" s="11" t="s">
        <v>52</v>
      </c>
      <c r="B18" s="38">
        <v>223156</v>
      </c>
      <c r="C18" s="38">
        <v>146632</v>
      </c>
      <c r="D18" s="38">
        <v>1433321</v>
      </c>
      <c r="E18" s="38">
        <v>1481716</v>
      </c>
      <c r="F18" s="13">
        <f t="shared" si="0"/>
        <v>3.3764244017913683</v>
      </c>
      <c r="G18" s="1"/>
      <c r="H18" s="1"/>
      <c r="I18" s="1"/>
    </row>
    <row r="19" spans="1:9" x14ac:dyDescent="0.25">
      <c r="A19" s="8" t="s">
        <v>53</v>
      </c>
      <c r="B19" s="37">
        <v>807876</v>
      </c>
      <c r="C19" s="37">
        <v>1092883</v>
      </c>
      <c r="D19" s="37">
        <v>7044403</v>
      </c>
      <c r="E19" s="37">
        <v>8898920</v>
      </c>
      <c r="F19" s="10">
        <f t="shared" si="0"/>
        <v>26.326105987973719</v>
      </c>
      <c r="G19" s="1"/>
      <c r="H19" s="1"/>
      <c r="I19" s="1"/>
    </row>
    <row r="20" spans="1:9" x14ac:dyDescent="0.25">
      <c r="A20" s="11" t="s">
        <v>54</v>
      </c>
      <c r="B20" s="38">
        <v>1683230</v>
      </c>
      <c r="C20" s="38">
        <v>1487661</v>
      </c>
      <c r="D20" s="38">
        <v>13260108</v>
      </c>
      <c r="E20" s="38">
        <v>13628031</v>
      </c>
      <c r="F20" s="13">
        <f t="shared" si="0"/>
        <v>2.7746606588724632</v>
      </c>
      <c r="G20" s="1"/>
      <c r="H20" s="1"/>
      <c r="I20" s="1"/>
    </row>
    <row r="21" spans="1:9" x14ac:dyDescent="0.25">
      <c r="A21" s="8" t="s">
        <v>55</v>
      </c>
      <c r="B21" s="37">
        <v>1952093</v>
      </c>
      <c r="C21" s="37">
        <v>1906620</v>
      </c>
      <c r="D21" s="37">
        <v>13302645</v>
      </c>
      <c r="E21" s="37">
        <v>13509925</v>
      </c>
      <c r="F21" s="10">
        <f t="shared" si="0"/>
        <v>1.5581863606823987</v>
      </c>
      <c r="G21" s="1"/>
      <c r="H21" s="1"/>
      <c r="I21" s="1"/>
    </row>
    <row r="22" spans="1:9" x14ac:dyDescent="0.25">
      <c r="A22" s="11" t="s">
        <v>56</v>
      </c>
      <c r="B22" s="38">
        <v>2295339</v>
      </c>
      <c r="C22" s="38">
        <v>2015248</v>
      </c>
      <c r="D22" s="38">
        <v>16556177</v>
      </c>
      <c r="E22" s="38">
        <v>16107823</v>
      </c>
      <c r="F22" s="13">
        <f t="shared" si="0"/>
        <v>-2.7080768706447174</v>
      </c>
      <c r="G22" s="1"/>
      <c r="H22" s="1"/>
      <c r="I22" s="1"/>
    </row>
    <row r="23" spans="1:9" x14ac:dyDescent="0.25">
      <c r="A23" s="8" t="s">
        <v>57</v>
      </c>
      <c r="B23" s="37">
        <v>596338</v>
      </c>
      <c r="C23" s="37">
        <v>468101</v>
      </c>
      <c r="D23" s="37">
        <v>4244293</v>
      </c>
      <c r="E23" s="37">
        <v>3255046</v>
      </c>
      <c r="F23" s="10">
        <f t="shared" si="0"/>
        <v>-23.307698125459297</v>
      </c>
      <c r="G23" s="1"/>
      <c r="H23" s="1"/>
      <c r="I23" s="1"/>
    </row>
    <row r="24" spans="1:9" x14ac:dyDescent="0.25">
      <c r="A24" s="11" t="s">
        <v>58</v>
      </c>
      <c r="B24" s="38">
        <v>143902</v>
      </c>
      <c r="C24" s="38">
        <v>203847</v>
      </c>
      <c r="D24" s="38">
        <v>1187478</v>
      </c>
      <c r="E24" s="38">
        <v>1126348</v>
      </c>
      <c r="F24" s="13">
        <f t="shared" si="0"/>
        <v>-5.1478848450244925</v>
      </c>
      <c r="G24" s="1"/>
      <c r="H24" s="1"/>
      <c r="I24" s="1"/>
    </row>
    <row r="25" spans="1:9" x14ac:dyDescent="0.25">
      <c r="A25" s="8" t="s">
        <v>59</v>
      </c>
      <c r="B25" s="37">
        <v>72812</v>
      </c>
      <c r="C25" s="37">
        <v>54973</v>
      </c>
      <c r="D25" s="37">
        <v>540831</v>
      </c>
      <c r="E25" s="37">
        <v>500361</v>
      </c>
      <c r="F25" s="10">
        <f t="shared" si="0"/>
        <v>-7.4829290480760164</v>
      </c>
      <c r="G25" s="1"/>
      <c r="H25" s="1"/>
      <c r="I25" s="1"/>
    </row>
    <row r="26" spans="1:9" x14ac:dyDescent="0.25">
      <c r="A26" s="11" t="s">
        <v>60</v>
      </c>
      <c r="B26" s="38">
        <v>248122</v>
      </c>
      <c r="C26" s="38">
        <v>142876</v>
      </c>
      <c r="D26" s="38">
        <v>1881507</v>
      </c>
      <c r="E26" s="38">
        <v>1652808</v>
      </c>
      <c r="F26" s="13">
        <f t="shared" si="0"/>
        <v>-12.155096951539377</v>
      </c>
      <c r="G26" s="1"/>
      <c r="H26" s="1"/>
      <c r="I26" s="1"/>
    </row>
    <row r="27" spans="1:9" x14ac:dyDescent="0.25">
      <c r="A27" s="8" t="s">
        <v>61</v>
      </c>
      <c r="B27" s="37">
        <v>314496</v>
      </c>
      <c r="C27" s="37">
        <v>351072</v>
      </c>
      <c r="D27" s="37">
        <v>3282124</v>
      </c>
      <c r="E27" s="37">
        <v>3324354</v>
      </c>
      <c r="F27" s="10">
        <f t="shared" si="0"/>
        <v>1.2866668047886094</v>
      </c>
      <c r="G27" s="1"/>
      <c r="H27" s="1"/>
      <c r="I27" s="1"/>
    </row>
    <row r="28" spans="1:9" x14ac:dyDescent="0.25">
      <c r="A28" s="11" t="s">
        <v>62</v>
      </c>
      <c r="B28" s="38">
        <v>1625332</v>
      </c>
      <c r="C28" s="38">
        <v>1267745</v>
      </c>
      <c r="D28" s="38">
        <v>12263860</v>
      </c>
      <c r="E28" s="38">
        <v>11644829</v>
      </c>
      <c r="F28" s="13">
        <f t="shared" si="0"/>
        <v>-5.0476032831425073</v>
      </c>
      <c r="G28" s="1"/>
      <c r="H28" s="1"/>
      <c r="I28" s="1"/>
    </row>
    <row r="29" spans="1:9" x14ac:dyDescent="0.25">
      <c r="A29" s="8" t="s">
        <v>63</v>
      </c>
      <c r="B29" s="37">
        <v>591937</v>
      </c>
      <c r="C29" s="37">
        <v>478767</v>
      </c>
      <c r="D29" s="37">
        <v>4092305</v>
      </c>
      <c r="E29" s="37">
        <v>3770864</v>
      </c>
      <c r="F29" s="10">
        <f t="shared" si="0"/>
        <v>-7.8547664458049979</v>
      </c>
      <c r="G29" s="1"/>
      <c r="H29" s="1"/>
      <c r="I29" s="1"/>
    </row>
    <row r="30" spans="1:9" x14ac:dyDescent="0.25">
      <c r="A30" s="11" t="s">
        <v>64</v>
      </c>
      <c r="B30" s="38">
        <v>370523</v>
      </c>
      <c r="C30" s="38">
        <v>359312</v>
      </c>
      <c r="D30" s="38">
        <v>3153685</v>
      </c>
      <c r="E30" s="38">
        <v>3090827</v>
      </c>
      <c r="F30" s="13">
        <f t="shared" si="0"/>
        <v>-1.9931603822195285</v>
      </c>
      <c r="G30" s="1"/>
      <c r="H30" s="1"/>
      <c r="I30" s="1"/>
    </row>
    <row r="31" spans="1:9" x14ac:dyDescent="0.25">
      <c r="A31" s="8" t="s">
        <v>65</v>
      </c>
      <c r="B31" s="37">
        <v>3237238</v>
      </c>
      <c r="C31" s="37">
        <v>2680093</v>
      </c>
      <c r="D31" s="37">
        <v>23982772</v>
      </c>
      <c r="E31" s="37">
        <v>23016285</v>
      </c>
      <c r="F31" s="10">
        <f t="shared" si="0"/>
        <v>-4.0299219789939258</v>
      </c>
      <c r="G31" s="1"/>
      <c r="H31" s="1"/>
      <c r="I31" s="1"/>
    </row>
    <row r="32" spans="1:9" x14ac:dyDescent="0.25">
      <c r="A32" s="11" t="s">
        <v>66</v>
      </c>
      <c r="B32" s="38">
        <v>4621400</v>
      </c>
      <c r="C32" s="38">
        <v>5121309</v>
      </c>
      <c r="D32" s="38">
        <v>35473526</v>
      </c>
      <c r="E32" s="38">
        <v>39163426</v>
      </c>
      <c r="F32" s="13">
        <f t="shared" si="0"/>
        <v>10.401841643821925</v>
      </c>
      <c r="G32" s="1"/>
      <c r="H32" s="1"/>
      <c r="I32" s="1"/>
    </row>
    <row r="33" spans="1:9" x14ac:dyDescent="0.25">
      <c r="A33" s="8" t="s">
        <v>67</v>
      </c>
      <c r="B33" s="37">
        <v>338653</v>
      </c>
      <c r="C33" s="37">
        <v>325566</v>
      </c>
      <c r="D33" s="37">
        <v>3363848</v>
      </c>
      <c r="E33" s="37">
        <v>3194251</v>
      </c>
      <c r="F33" s="10">
        <f t="shared" si="0"/>
        <v>-5.0417557511516549</v>
      </c>
      <c r="G33" s="1"/>
      <c r="H33" s="1"/>
      <c r="I33" s="1"/>
    </row>
    <row r="34" spans="1:9" x14ac:dyDescent="0.25">
      <c r="A34" s="11" t="s">
        <v>68</v>
      </c>
      <c r="B34" s="38">
        <v>83968</v>
      </c>
      <c r="C34" s="38">
        <v>144549</v>
      </c>
      <c r="D34" s="38">
        <v>750314</v>
      </c>
      <c r="E34" s="38">
        <v>759325</v>
      </c>
      <c r="F34" s="13">
        <f t="shared" si="0"/>
        <v>1.2009638631293029</v>
      </c>
      <c r="G34" s="1"/>
      <c r="H34" s="1"/>
      <c r="I34" s="1"/>
    </row>
    <row r="35" spans="1:9" x14ac:dyDescent="0.25">
      <c r="A35" s="14" t="s">
        <v>69</v>
      </c>
      <c r="B35" s="15">
        <f>SUM(B7:B34)</f>
        <v>40128245</v>
      </c>
      <c r="C35" s="15">
        <f t="shared" ref="C35:E35" si="1">SUM(C7:C34)</f>
        <v>38176890</v>
      </c>
      <c r="D35" s="15">
        <f t="shared" si="1"/>
        <v>308271733</v>
      </c>
      <c r="E35" s="15">
        <f t="shared" si="1"/>
        <v>314258072</v>
      </c>
      <c r="F35" s="16">
        <f t="shared" si="0"/>
        <v>1.9419033142425661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8689531</v>
      </c>
      <c r="C38" s="41">
        <f>D7</f>
        <v>9295969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46817068</v>
      </c>
      <c r="G38" s="42">
        <f>LOOKUP(E38,$A$38:$A$65,$C$38:$C$65)</f>
        <v>45493429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2011857</v>
      </c>
      <c r="C39" s="41">
        <f t="shared" ref="C39:C65" si="5">D8</f>
        <v>2568741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39163426</v>
      </c>
      <c r="G39" s="42">
        <f t="shared" ref="G39:G65" si="8">LOOKUP(E39,$A$38:$A$65,$C$38:$C$65)</f>
        <v>35473526</v>
      </c>
    </row>
    <row r="40" spans="1:9" x14ac:dyDescent="0.25">
      <c r="A40" s="42" t="str">
        <f t="shared" si="3"/>
        <v>ALMERIA</v>
      </c>
      <c r="B40" s="41">
        <f t="shared" si="4"/>
        <v>3702182</v>
      </c>
      <c r="C40" s="41">
        <f t="shared" si="5"/>
        <v>4242031</v>
      </c>
      <c r="D40" s="41">
        <f t="shared" si="6"/>
        <v>16</v>
      </c>
      <c r="E40" s="42" t="str">
        <f t="shared" si="2"/>
        <v>BARCELONA</v>
      </c>
      <c r="F40" s="42">
        <f t="shared" si="7"/>
        <v>35536050</v>
      </c>
      <c r="G40" s="42">
        <f t="shared" si="8"/>
        <v>33126805</v>
      </c>
    </row>
    <row r="41" spans="1:9" x14ac:dyDescent="0.25">
      <c r="A41" s="42" t="str">
        <f t="shared" si="3"/>
        <v>AVILES</v>
      </c>
      <c r="B41" s="41">
        <f t="shared" si="4"/>
        <v>3390034</v>
      </c>
      <c r="C41" s="41">
        <f t="shared" si="5"/>
        <v>3589885</v>
      </c>
      <c r="D41" s="41">
        <f t="shared" si="6"/>
        <v>17</v>
      </c>
      <c r="E41" s="42" t="str">
        <f t="shared" si="2"/>
        <v>BILBAO</v>
      </c>
      <c r="F41" s="42">
        <f t="shared" si="7"/>
        <v>25674457</v>
      </c>
      <c r="G41" s="42">
        <f t="shared" si="8"/>
        <v>25166177</v>
      </c>
    </row>
    <row r="42" spans="1:9" x14ac:dyDescent="0.25">
      <c r="A42" s="42" t="str">
        <f t="shared" si="3"/>
        <v>BAHIA DE ALGECIRAS</v>
      </c>
      <c r="B42" s="41">
        <f t="shared" si="4"/>
        <v>46817068</v>
      </c>
      <c r="C42" s="41">
        <f t="shared" si="5"/>
        <v>45493429</v>
      </c>
      <c r="D42" s="41">
        <f t="shared" si="6"/>
        <v>1</v>
      </c>
      <c r="E42" s="42" t="str">
        <f t="shared" si="2"/>
        <v>TARRAGONA</v>
      </c>
      <c r="F42" s="42">
        <f t="shared" si="7"/>
        <v>23016285</v>
      </c>
      <c r="G42" s="42">
        <f t="shared" si="8"/>
        <v>23982772</v>
      </c>
    </row>
    <row r="43" spans="1:9" x14ac:dyDescent="0.25">
      <c r="A43" s="42" t="str">
        <f t="shared" si="3"/>
        <v>BAHIA DE CADIZ</v>
      </c>
      <c r="B43" s="41">
        <f t="shared" si="4"/>
        <v>3322119</v>
      </c>
      <c r="C43" s="41">
        <f t="shared" si="5"/>
        <v>4920923</v>
      </c>
      <c r="D43" s="41">
        <f t="shared" si="6"/>
        <v>19</v>
      </c>
      <c r="E43" s="42" t="str">
        <f t="shared" si="2"/>
        <v>CARTAGENA</v>
      </c>
      <c r="F43" s="42">
        <f t="shared" si="7"/>
        <v>18203268</v>
      </c>
      <c r="G43" s="42">
        <f t="shared" si="8"/>
        <v>15372363</v>
      </c>
    </row>
    <row r="44" spans="1:9" x14ac:dyDescent="0.25">
      <c r="A44" s="42" t="str">
        <f t="shared" si="3"/>
        <v>BALEARES</v>
      </c>
      <c r="B44" s="41">
        <f t="shared" si="4"/>
        <v>9427889</v>
      </c>
      <c r="C44" s="41">
        <f t="shared" si="5"/>
        <v>10087141</v>
      </c>
      <c r="D44" s="41">
        <f t="shared" si="6"/>
        <v>11</v>
      </c>
      <c r="E44" s="42" t="str">
        <f t="shared" si="2"/>
        <v>LAS PALMAS</v>
      </c>
      <c r="F44" s="42">
        <f t="shared" si="7"/>
        <v>16107823</v>
      </c>
      <c r="G44" s="42">
        <f t="shared" si="8"/>
        <v>16556177</v>
      </c>
    </row>
    <row r="45" spans="1:9" x14ac:dyDescent="0.25">
      <c r="A45" s="42" t="str">
        <f t="shared" si="3"/>
        <v>BARCELONA</v>
      </c>
      <c r="B45" s="41">
        <f t="shared" si="4"/>
        <v>35536050</v>
      </c>
      <c r="C45" s="41">
        <f t="shared" si="5"/>
        <v>33126805</v>
      </c>
      <c r="D45" s="41">
        <f t="shared" si="6"/>
        <v>3</v>
      </c>
      <c r="E45" s="42" t="str">
        <f t="shared" si="2"/>
        <v>GIJON</v>
      </c>
      <c r="F45" s="42">
        <f t="shared" si="7"/>
        <v>13628031</v>
      </c>
      <c r="G45" s="42">
        <f t="shared" si="8"/>
        <v>13260108</v>
      </c>
    </row>
    <row r="46" spans="1:9" x14ac:dyDescent="0.25">
      <c r="A46" s="42" t="str">
        <f t="shared" si="3"/>
        <v>BILBAO</v>
      </c>
      <c r="B46" s="41">
        <f t="shared" si="4"/>
        <v>25674457</v>
      </c>
      <c r="C46" s="41">
        <f t="shared" si="5"/>
        <v>25166177</v>
      </c>
      <c r="D46" s="41">
        <f t="shared" si="6"/>
        <v>4</v>
      </c>
      <c r="E46" s="42" t="str">
        <f t="shared" si="2"/>
        <v>HUELVA</v>
      </c>
      <c r="F46" s="42">
        <f t="shared" si="7"/>
        <v>13509925</v>
      </c>
      <c r="G46" s="42">
        <f t="shared" si="8"/>
        <v>13302645</v>
      </c>
    </row>
    <row r="47" spans="1:9" x14ac:dyDescent="0.25">
      <c r="A47" s="42" t="str">
        <f t="shared" si="3"/>
        <v>CARTAGENA</v>
      </c>
      <c r="B47" s="41">
        <f t="shared" si="4"/>
        <v>18203268</v>
      </c>
      <c r="C47" s="41">
        <f t="shared" si="5"/>
        <v>15372363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11644829</v>
      </c>
      <c r="G47" s="42">
        <f t="shared" si="8"/>
        <v>12263860</v>
      </c>
    </row>
    <row r="48" spans="1:9" x14ac:dyDescent="0.25">
      <c r="A48" s="42" t="str">
        <f t="shared" si="3"/>
        <v>CASTELLON</v>
      </c>
      <c r="B48" s="41">
        <f t="shared" si="4"/>
        <v>9358478</v>
      </c>
      <c r="C48" s="41">
        <f t="shared" si="5"/>
        <v>8595072</v>
      </c>
      <c r="D48" s="41">
        <f t="shared" si="6"/>
        <v>12</v>
      </c>
      <c r="E48" s="42" t="str">
        <f t="shared" si="2"/>
        <v>BALEARES</v>
      </c>
      <c r="F48" s="42">
        <f t="shared" si="7"/>
        <v>9427889</v>
      </c>
      <c r="G48" s="42">
        <f t="shared" si="8"/>
        <v>10087141</v>
      </c>
    </row>
    <row r="49" spans="1:7" x14ac:dyDescent="0.25">
      <c r="A49" s="42" t="str">
        <f t="shared" si="3"/>
        <v>CEUTA</v>
      </c>
      <c r="B49" s="41">
        <f t="shared" si="4"/>
        <v>1481716</v>
      </c>
      <c r="C49" s="41">
        <f t="shared" si="5"/>
        <v>1433321</v>
      </c>
      <c r="D49" s="41">
        <f t="shared" si="6"/>
        <v>25</v>
      </c>
      <c r="E49" s="42" t="str">
        <f t="shared" si="2"/>
        <v>CASTELLON</v>
      </c>
      <c r="F49" s="42">
        <f t="shared" si="7"/>
        <v>9358478</v>
      </c>
      <c r="G49" s="42">
        <f t="shared" si="8"/>
        <v>8595072</v>
      </c>
    </row>
    <row r="50" spans="1:7" x14ac:dyDescent="0.25">
      <c r="A50" s="42" t="str">
        <f t="shared" si="3"/>
        <v>FERROL-SAN CIBRAO</v>
      </c>
      <c r="B50" s="41">
        <f t="shared" si="4"/>
        <v>8898920</v>
      </c>
      <c r="C50" s="41">
        <f t="shared" si="5"/>
        <v>7044403</v>
      </c>
      <c r="D50" s="41">
        <f t="shared" si="6"/>
        <v>13</v>
      </c>
      <c r="E50" s="42" t="str">
        <f t="shared" si="2"/>
        <v>FERROL-SAN CIBRAO</v>
      </c>
      <c r="F50" s="42">
        <f t="shared" si="7"/>
        <v>8898920</v>
      </c>
      <c r="G50" s="42">
        <f t="shared" si="8"/>
        <v>7044403</v>
      </c>
    </row>
    <row r="51" spans="1:7" x14ac:dyDescent="0.25">
      <c r="A51" s="42" t="str">
        <f t="shared" si="3"/>
        <v>GIJON</v>
      </c>
      <c r="B51" s="41">
        <f t="shared" si="4"/>
        <v>13628031</v>
      </c>
      <c r="C51" s="41">
        <f t="shared" si="5"/>
        <v>13260108</v>
      </c>
      <c r="D51" s="41">
        <f t="shared" si="6"/>
        <v>8</v>
      </c>
      <c r="E51" s="42" t="str">
        <f t="shared" si="2"/>
        <v>A CORUÑA</v>
      </c>
      <c r="F51" s="42">
        <f t="shared" si="7"/>
        <v>8689531</v>
      </c>
      <c r="G51" s="42">
        <f t="shared" si="8"/>
        <v>9295969</v>
      </c>
    </row>
    <row r="52" spans="1:7" x14ac:dyDescent="0.25">
      <c r="A52" s="42" t="str">
        <f t="shared" si="3"/>
        <v>HUELVA</v>
      </c>
      <c r="B52" s="41">
        <f t="shared" si="4"/>
        <v>13509925</v>
      </c>
      <c r="C52" s="41">
        <f t="shared" si="5"/>
        <v>13302645</v>
      </c>
      <c r="D52" s="41">
        <f t="shared" si="6"/>
        <v>9</v>
      </c>
      <c r="E52" s="42" t="str">
        <f t="shared" si="2"/>
        <v>SANTANDER</v>
      </c>
      <c r="F52" s="42">
        <f t="shared" si="7"/>
        <v>3770864</v>
      </c>
      <c r="G52" s="42">
        <f t="shared" si="8"/>
        <v>4092305</v>
      </c>
    </row>
    <row r="53" spans="1:7" x14ac:dyDescent="0.25">
      <c r="A53" s="42" t="str">
        <f t="shared" si="3"/>
        <v>LAS PALMAS</v>
      </c>
      <c r="B53" s="41">
        <f t="shared" si="4"/>
        <v>16107823</v>
      </c>
      <c r="C53" s="41">
        <f t="shared" si="5"/>
        <v>16556177</v>
      </c>
      <c r="D53" s="41">
        <f t="shared" si="6"/>
        <v>7</v>
      </c>
      <c r="E53" s="42" t="str">
        <f t="shared" si="2"/>
        <v>ALMERIA</v>
      </c>
      <c r="F53" s="42">
        <f t="shared" si="7"/>
        <v>3702182</v>
      </c>
      <c r="G53" s="42">
        <f t="shared" si="8"/>
        <v>4242031</v>
      </c>
    </row>
    <row r="54" spans="1:7" x14ac:dyDescent="0.25">
      <c r="A54" s="42" t="str">
        <f t="shared" si="3"/>
        <v>MALAGA</v>
      </c>
      <c r="B54" s="41">
        <f t="shared" si="4"/>
        <v>3255046</v>
      </c>
      <c r="C54" s="41">
        <f t="shared" si="5"/>
        <v>4244293</v>
      </c>
      <c r="D54" s="41">
        <f t="shared" si="6"/>
        <v>20</v>
      </c>
      <c r="E54" s="42" t="str">
        <f t="shared" si="2"/>
        <v>AVILES</v>
      </c>
      <c r="F54" s="42">
        <f t="shared" si="7"/>
        <v>3390034</v>
      </c>
      <c r="G54" s="42">
        <f t="shared" si="8"/>
        <v>3589885</v>
      </c>
    </row>
    <row r="55" spans="1:7" x14ac:dyDescent="0.25">
      <c r="A55" s="42" t="str">
        <f t="shared" si="3"/>
        <v>MARIN Y RIA DE PONTEVEDRA</v>
      </c>
      <c r="B55" s="41">
        <f t="shared" si="4"/>
        <v>1126348</v>
      </c>
      <c r="C55" s="41">
        <f t="shared" si="5"/>
        <v>1187478</v>
      </c>
      <c r="D55" s="41">
        <f t="shared" si="6"/>
        <v>26</v>
      </c>
      <c r="E55" s="42" t="str">
        <f t="shared" si="2"/>
        <v>PASAIA</v>
      </c>
      <c r="F55" s="42">
        <f t="shared" ref="F55:F65" si="9">LOOKUP(E55,$A$38:$A$65,$B$38:$B$65)</f>
        <v>3324354</v>
      </c>
      <c r="G55" s="42">
        <f t="shared" si="8"/>
        <v>3282124</v>
      </c>
    </row>
    <row r="56" spans="1:7" x14ac:dyDescent="0.25">
      <c r="A56" s="42" t="str">
        <f t="shared" si="3"/>
        <v>MELILLA</v>
      </c>
      <c r="B56" s="41">
        <f t="shared" si="4"/>
        <v>500361</v>
      </c>
      <c r="C56" s="41">
        <f t="shared" si="5"/>
        <v>540831</v>
      </c>
      <c r="D56" s="41">
        <f t="shared" si="6"/>
        <v>28</v>
      </c>
      <c r="E56" s="42" t="str">
        <f t="shared" si="2"/>
        <v>BAHIA DE CADIZ</v>
      </c>
      <c r="F56" s="42">
        <f t="shared" si="9"/>
        <v>3322119</v>
      </c>
      <c r="G56" s="42">
        <f t="shared" si="8"/>
        <v>4920923</v>
      </c>
    </row>
    <row r="57" spans="1:7" x14ac:dyDescent="0.25">
      <c r="A57" s="42" t="str">
        <f t="shared" si="3"/>
        <v>MOTRIL</v>
      </c>
      <c r="B57" s="41">
        <f t="shared" si="4"/>
        <v>1652808</v>
      </c>
      <c r="C57" s="41">
        <f t="shared" si="5"/>
        <v>1881507</v>
      </c>
      <c r="D57" s="41">
        <f t="shared" si="6"/>
        <v>24</v>
      </c>
      <c r="E57" s="42" t="str">
        <f t="shared" si="2"/>
        <v>MALAGA</v>
      </c>
      <c r="F57" s="42">
        <f t="shared" si="9"/>
        <v>3255046</v>
      </c>
      <c r="G57" s="42">
        <f t="shared" si="8"/>
        <v>4244293</v>
      </c>
    </row>
    <row r="58" spans="1:7" x14ac:dyDescent="0.25">
      <c r="A58" s="42" t="str">
        <f t="shared" si="3"/>
        <v>PASAIA</v>
      </c>
      <c r="B58" s="41">
        <f t="shared" si="4"/>
        <v>3324354</v>
      </c>
      <c r="C58" s="41">
        <f t="shared" si="5"/>
        <v>3282124</v>
      </c>
      <c r="D58" s="41">
        <f t="shared" si="6"/>
        <v>18</v>
      </c>
      <c r="E58" s="42" t="str">
        <f t="shared" si="2"/>
        <v>VIGO</v>
      </c>
      <c r="F58" s="42">
        <f t="shared" si="9"/>
        <v>3194251</v>
      </c>
      <c r="G58" s="42">
        <f t="shared" si="8"/>
        <v>3363848</v>
      </c>
    </row>
    <row r="59" spans="1:7" x14ac:dyDescent="0.25">
      <c r="A59" s="42" t="str">
        <f t="shared" si="3"/>
        <v>SANTA CRUZ DE TENERIFE</v>
      </c>
      <c r="B59" s="41">
        <f t="shared" si="4"/>
        <v>11644829</v>
      </c>
      <c r="C59" s="41">
        <f t="shared" si="5"/>
        <v>12263860</v>
      </c>
      <c r="D59" s="41">
        <f t="shared" si="6"/>
        <v>10</v>
      </c>
      <c r="E59" s="42" t="str">
        <f t="shared" si="2"/>
        <v>SEVILLA</v>
      </c>
      <c r="F59" s="42">
        <f t="shared" si="9"/>
        <v>3090827</v>
      </c>
      <c r="G59" s="42">
        <f t="shared" si="8"/>
        <v>3153685</v>
      </c>
    </row>
    <row r="60" spans="1:7" x14ac:dyDescent="0.25">
      <c r="A60" s="42" t="str">
        <f t="shared" si="3"/>
        <v>SANTANDER</v>
      </c>
      <c r="B60" s="41">
        <f t="shared" si="4"/>
        <v>3770864</v>
      </c>
      <c r="C60" s="41">
        <f t="shared" si="5"/>
        <v>4092305</v>
      </c>
      <c r="D60" s="41">
        <f t="shared" si="6"/>
        <v>15</v>
      </c>
      <c r="E60" s="42" t="str">
        <f t="shared" si="2"/>
        <v>ALICANTE</v>
      </c>
      <c r="F60" s="42">
        <f t="shared" si="9"/>
        <v>2011857</v>
      </c>
      <c r="G60" s="42">
        <f t="shared" si="8"/>
        <v>2568741</v>
      </c>
    </row>
    <row r="61" spans="1:7" x14ac:dyDescent="0.25">
      <c r="A61" s="42" t="str">
        <f t="shared" si="3"/>
        <v>SEVILLA</v>
      </c>
      <c r="B61" s="41">
        <f t="shared" si="4"/>
        <v>3090827</v>
      </c>
      <c r="C61" s="41">
        <f t="shared" si="5"/>
        <v>3153685</v>
      </c>
      <c r="D61" s="41">
        <f t="shared" si="6"/>
        <v>22</v>
      </c>
      <c r="E61" s="42" t="str">
        <f t="shared" si="2"/>
        <v>MOTRIL</v>
      </c>
      <c r="F61" s="42">
        <f t="shared" si="9"/>
        <v>1652808</v>
      </c>
      <c r="G61" s="42">
        <f t="shared" si="8"/>
        <v>1881507</v>
      </c>
    </row>
    <row r="62" spans="1:7" x14ac:dyDescent="0.25">
      <c r="A62" s="42" t="str">
        <f t="shared" si="3"/>
        <v>TARRAGONA</v>
      </c>
      <c r="B62" s="41">
        <f t="shared" si="4"/>
        <v>23016285</v>
      </c>
      <c r="C62" s="41">
        <f t="shared" si="5"/>
        <v>23982772</v>
      </c>
      <c r="D62" s="41">
        <f t="shared" si="6"/>
        <v>5</v>
      </c>
      <c r="E62" s="42" t="str">
        <f t="shared" si="2"/>
        <v>CEUTA</v>
      </c>
      <c r="F62" s="42">
        <f t="shared" si="9"/>
        <v>1481716</v>
      </c>
      <c r="G62" s="42">
        <f t="shared" si="8"/>
        <v>1433321</v>
      </c>
    </row>
    <row r="63" spans="1:7" x14ac:dyDescent="0.25">
      <c r="A63" s="42" t="str">
        <f t="shared" si="3"/>
        <v>VALENCIA</v>
      </c>
      <c r="B63" s="41">
        <f t="shared" si="4"/>
        <v>39163426</v>
      </c>
      <c r="C63" s="41">
        <f t="shared" si="5"/>
        <v>35473526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1126348</v>
      </c>
      <c r="G63" s="42">
        <f t="shared" si="8"/>
        <v>1187478</v>
      </c>
    </row>
    <row r="64" spans="1:7" x14ac:dyDescent="0.25">
      <c r="A64" s="42" t="str">
        <f t="shared" si="3"/>
        <v>VIGO</v>
      </c>
      <c r="B64" s="41">
        <f t="shared" si="4"/>
        <v>3194251</v>
      </c>
      <c r="C64" s="41">
        <f t="shared" si="5"/>
        <v>3363848</v>
      </c>
      <c r="D64" s="41">
        <f t="shared" si="6"/>
        <v>21</v>
      </c>
      <c r="E64" s="42" t="str">
        <f t="shared" si="2"/>
        <v>VILAGARCIA</v>
      </c>
      <c r="F64" s="42">
        <f t="shared" si="9"/>
        <v>759325</v>
      </c>
      <c r="G64" s="42">
        <f t="shared" si="8"/>
        <v>750314</v>
      </c>
    </row>
    <row r="65" spans="1:7" x14ac:dyDescent="0.25">
      <c r="A65" s="42" t="str">
        <f t="shared" si="3"/>
        <v>VILAGARCIA</v>
      </c>
      <c r="B65" s="41">
        <f t="shared" si="4"/>
        <v>759325</v>
      </c>
      <c r="C65" s="41">
        <f t="shared" si="5"/>
        <v>750314</v>
      </c>
      <c r="D65" s="41">
        <f t="shared" si="6"/>
        <v>27</v>
      </c>
      <c r="E65" s="42" t="str">
        <f t="shared" si="2"/>
        <v>MELILLA</v>
      </c>
      <c r="F65" s="42">
        <f t="shared" si="9"/>
        <v>500361</v>
      </c>
      <c r="G65" s="42">
        <f t="shared" si="8"/>
        <v>540831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751654</v>
      </c>
      <c r="C7" s="37">
        <v>711927</v>
      </c>
      <c r="D7" s="37">
        <v>5749366</v>
      </c>
      <c r="E7" s="37">
        <v>5312147</v>
      </c>
      <c r="F7" s="10">
        <f>((E7*100)/D7)-100</f>
        <v>-7.6046471906641528</v>
      </c>
      <c r="G7" s="1"/>
      <c r="H7" s="1"/>
      <c r="I7" s="1"/>
    </row>
    <row r="8" spans="1:12" x14ac:dyDescent="0.25">
      <c r="A8" s="11" t="s">
        <v>42</v>
      </c>
      <c r="B8" s="38">
        <v>7990</v>
      </c>
      <c r="C8" s="38">
        <v>14817</v>
      </c>
      <c r="D8" s="38">
        <v>127736</v>
      </c>
      <c r="E8" s="38">
        <v>78566</v>
      </c>
      <c r="F8" s="13">
        <f t="shared" ref="F8:F35" si="0">((E8*100)/D8)-100</f>
        <v>-38.493455251456126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3146</v>
      </c>
      <c r="E9" s="37">
        <v>1700</v>
      </c>
      <c r="F9" s="10">
        <f t="shared" si="0"/>
        <v>-45.963127781309602</v>
      </c>
      <c r="G9" s="1"/>
      <c r="H9" s="1"/>
      <c r="I9" s="1"/>
    </row>
    <row r="10" spans="1:12" x14ac:dyDescent="0.25">
      <c r="A10" s="11" t="s">
        <v>44</v>
      </c>
      <c r="B10" s="38">
        <v>47198</v>
      </c>
      <c r="C10" s="38">
        <v>60475</v>
      </c>
      <c r="D10" s="38">
        <v>420817</v>
      </c>
      <c r="E10" s="38">
        <v>374191</v>
      </c>
      <c r="F10" s="13">
        <f t="shared" si="0"/>
        <v>-11.07987557536886</v>
      </c>
      <c r="G10" s="1"/>
      <c r="H10" s="1"/>
      <c r="I10" s="1"/>
    </row>
    <row r="11" spans="1:12" x14ac:dyDescent="0.25">
      <c r="A11" s="8" t="s">
        <v>45</v>
      </c>
      <c r="B11" s="37">
        <v>1485265</v>
      </c>
      <c r="C11" s="37">
        <v>1407968</v>
      </c>
      <c r="D11" s="37">
        <v>12561370</v>
      </c>
      <c r="E11" s="37">
        <v>13499346</v>
      </c>
      <c r="F11" s="10">
        <f t="shared" si="0"/>
        <v>7.4671472936471162</v>
      </c>
      <c r="G11" s="1"/>
      <c r="H11" s="1"/>
      <c r="I11" s="1"/>
    </row>
    <row r="12" spans="1:12" x14ac:dyDescent="0.25">
      <c r="A12" s="11" t="s">
        <v>46</v>
      </c>
      <c r="B12" s="38">
        <v>10519</v>
      </c>
      <c r="C12" s="38">
        <v>5208</v>
      </c>
      <c r="D12" s="38">
        <v>53616</v>
      </c>
      <c r="E12" s="38">
        <v>96759</v>
      </c>
      <c r="F12" s="13">
        <f t="shared" si="0"/>
        <v>80.466651745747527</v>
      </c>
      <c r="G12" s="1"/>
      <c r="H12" s="1"/>
      <c r="I12" s="1"/>
    </row>
    <row r="13" spans="1:12" x14ac:dyDescent="0.25">
      <c r="A13" s="8" t="s">
        <v>47</v>
      </c>
      <c r="B13" s="37">
        <v>277150</v>
      </c>
      <c r="C13" s="37">
        <v>219143</v>
      </c>
      <c r="D13" s="37">
        <v>1515994</v>
      </c>
      <c r="E13" s="37">
        <v>1414862</v>
      </c>
      <c r="F13" s="10">
        <f t="shared" si="0"/>
        <v>-6.6710026556833384</v>
      </c>
      <c r="G13" s="1"/>
      <c r="H13" s="1"/>
      <c r="I13" s="1"/>
    </row>
    <row r="14" spans="1:12" x14ac:dyDescent="0.25">
      <c r="A14" s="11" t="s">
        <v>48</v>
      </c>
      <c r="B14" s="38">
        <v>903117</v>
      </c>
      <c r="C14" s="38">
        <v>1039716</v>
      </c>
      <c r="D14" s="38">
        <v>7061678</v>
      </c>
      <c r="E14" s="38">
        <v>8417108</v>
      </c>
      <c r="F14" s="13">
        <f t="shared" si="0"/>
        <v>19.194163200304516</v>
      </c>
      <c r="G14" s="1"/>
      <c r="H14" s="1"/>
      <c r="I14" s="1"/>
    </row>
    <row r="15" spans="1:12" x14ac:dyDescent="0.25">
      <c r="A15" s="8" t="s">
        <v>49</v>
      </c>
      <c r="B15" s="37">
        <v>1901212</v>
      </c>
      <c r="C15" s="37">
        <v>1941928</v>
      </c>
      <c r="D15" s="37">
        <v>15125004</v>
      </c>
      <c r="E15" s="37">
        <v>15425967</v>
      </c>
      <c r="F15" s="10">
        <f t="shared" si="0"/>
        <v>1.9898374902909097</v>
      </c>
      <c r="G15" s="1"/>
      <c r="H15" s="1"/>
      <c r="I15" s="1"/>
    </row>
    <row r="16" spans="1:12" x14ac:dyDescent="0.25">
      <c r="A16" s="11" t="s">
        <v>50</v>
      </c>
      <c r="B16" s="38">
        <v>1774915</v>
      </c>
      <c r="C16" s="38">
        <v>1604632</v>
      </c>
      <c r="D16" s="38">
        <v>11522816</v>
      </c>
      <c r="E16" s="38">
        <v>14031017</v>
      </c>
      <c r="F16" s="13">
        <f t="shared" si="0"/>
        <v>21.767257239896921</v>
      </c>
      <c r="G16" s="1"/>
      <c r="H16" s="1"/>
      <c r="I16" s="1"/>
    </row>
    <row r="17" spans="1:9" x14ac:dyDescent="0.25">
      <c r="A17" s="8" t="s">
        <v>51</v>
      </c>
      <c r="B17" s="37">
        <v>468592</v>
      </c>
      <c r="C17" s="37">
        <v>487881</v>
      </c>
      <c r="D17" s="37">
        <v>4656980</v>
      </c>
      <c r="E17" s="37">
        <v>5212016</v>
      </c>
      <c r="F17" s="10">
        <f t="shared" si="0"/>
        <v>11.918367697520708</v>
      </c>
      <c r="G17" s="1"/>
      <c r="H17" s="1"/>
      <c r="I17" s="1"/>
    </row>
    <row r="18" spans="1:9" x14ac:dyDescent="0.25">
      <c r="A18" s="11" t="s">
        <v>52</v>
      </c>
      <c r="B18" s="38">
        <v>141264</v>
      </c>
      <c r="C18" s="38">
        <v>71206</v>
      </c>
      <c r="D18" s="38">
        <v>741435</v>
      </c>
      <c r="E18" s="38">
        <v>719613</v>
      </c>
      <c r="F18" s="13">
        <f t="shared" si="0"/>
        <v>-2.9432114750450182</v>
      </c>
      <c r="G18" s="1"/>
      <c r="H18" s="1"/>
      <c r="I18" s="1"/>
    </row>
    <row r="19" spans="1:9" x14ac:dyDescent="0.25">
      <c r="A19" s="8" t="s">
        <v>53</v>
      </c>
      <c r="B19" s="37">
        <v>141370</v>
      </c>
      <c r="C19" s="37">
        <v>152016</v>
      </c>
      <c r="D19" s="37">
        <v>918077</v>
      </c>
      <c r="E19" s="37">
        <v>1494431</v>
      </c>
      <c r="F19" s="10">
        <f t="shared" si="0"/>
        <v>62.778394404826599</v>
      </c>
      <c r="G19" s="1"/>
      <c r="H19" s="1"/>
      <c r="I19" s="1"/>
    </row>
    <row r="20" spans="1:9" x14ac:dyDescent="0.25">
      <c r="A20" s="11" t="s">
        <v>54</v>
      </c>
      <c r="B20" s="38">
        <v>127142</v>
      </c>
      <c r="C20" s="38">
        <v>110448</v>
      </c>
      <c r="D20" s="38">
        <v>943574</v>
      </c>
      <c r="E20" s="38">
        <v>997762</v>
      </c>
      <c r="F20" s="13">
        <f t="shared" si="0"/>
        <v>5.7428458181340289</v>
      </c>
      <c r="G20" s="1"/>
      <c r="H20" s="1"/>
      <c r="I20" s="1"/>
    </row>
    <row r="21" spans="1:9" x14ac:dyDescent="0.25">
      <c r="A21" s="8" t="s">
        <v>55</v>
      </c>
      <c r="B21" s="37">
        <v>1311705</v>
      </c>
      <c r="C21" s="37">
        <v>1294325</v>
      </c>
      <c r="D21" s="37">
        <v>8724554</v>
      </c>
      <c r="E21" s="37">
        <v>9010798</v>
      </c>
      <c r="F21" s="10">
        <f t="shared" si="0"/>
        <v>3.2809012357537171</v>
      </c>
      <c r="G21" s="1"/>
      <c r="H21" s="1"/>
      <c r="I21" s="1"/>
    </row>
    <row r="22" spans="1:9" x14ac:dyDescent="0.25">
      <c r="A22" s="11" t="s">
        <v>56</v>
      </c>
      <c r="B22" s="38">
        <v>528365</v>
      </c>
      <c r="C22" s="38">
        <v>394072</v>
      </c>
      <c r="D22" s="38">
        <v>3364798</v>
      </c>
      <c r="E22" s="38">
        <v>3169286</v>
      </c>
      <c r="F22" s="13">
        <f t="shared" si="0"/>
        <v>-5.8105122506611053</v>
      </c>
      <c r="G22" s="1"/>
      <c r="H22" s="1"/>
      <c r="I22" s="1"/>
    </row>
    <row r="23" spans="1:9" x14ac:dyDescent="0.25">
      <c r="A23" s="8" t="s">
        <v>57</v>
      </c>
      <c r="B23" s="37">
        <v>4043</v>
      </c>
      <c r="C23" s="37">
        <v>11203</v>
      </c>
      <c r="D23" s="37">
        <v>73346</v>
      </c>
      <c r="E23" s="37">
        <v>97491</v>
      </c>
      <c r="F23" s="10">
        <f t="shared" si="0"/>
        <v>32.919313936683665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10</v>
      </c>
      <c r="E24" s="38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59</v>
      </c>
      <c r="B25" s="37">
        <v>6236</v>
      </c>
      <c r="C25" s="37">
        <v>4439</v>
      </c>
      <c r="D25" s="37">
        <v>43454</v>
      </c>
      <c r="E25" s="37">
        <v>48348</v>
      </c>
      <c r="F25" s="10">
        <f t="shared" si="0"/>
        <v>11.262484466332211</v>
      </c>
      <c r="G25" s="1"/>
      <c r="H25" s="1"/>
      <c r="I25" s="1"/>
    </row>
    <row r="26" spans="1:9" x14ac:dyDescent="0.25">
      <c r="A26" s="11" t="s">
        <v>60</v>
      </c>
      <c r="B26" s="38">
        <v>129926</v>
      </c>
      <c r="C26" s="38">
        <v>101798</v>
      </c>
      <c r="D26" s="38">
        <v>1020449</v>
      </c>
      <c r="E26" s="38">
        <v>981169</v>
      </c>
      <c r="F26" s="13">
        <f t="shared" si="0"/>
        <v>-3.8492859515762206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828530</v>
      </c>
      <c r="C28" s="38">
        <v>697766</v>
      </c>
      <c r="D28" s="38">
        <v>6157116</v>
      </c>
      <c r="E28" s="38">
        <v>6212650</v>
      </c>
      <c r="F28" s="13">
        <f t="shared" si="0"/>
        <v>0.90194824979747068</v>
      </c>
      <c r="G28" s="1"/>
      <c r="H28" s="1"/>
      <c r="I28" s="1"/>
    </row>
    <row r="29" spans="1:9" x14ac:dyDescent="0.25">
      <c r="A29" s="8" t="s">
        <v>63</v>
      </c>
      <c r="B29" s="37">
        <v>25702</v>
      </c>
      <c r="C29" s="37">
        <v>25057</v>
      </c>
      <c r="D29" s="37">
        <v>297822</v>
      </c>
      <c r="E29" s="37">
        <v>217631</v>
      </c>
      <c r="F29" s="10">
        <f t="shared" si="0"/>
        <v>-26.925814748406765</v>
      </c>
      <c r="G29" s="1"/>
      <c r="H29" s="1"/>
      <c r="I29" s="1"/>
    </row>
    <row r="30" spans="1:9" x14ac:dyDescent="0.25">
      <c r="A30" s="11" t="s">
        <v>64</v>
      </c>
      <c r="B30" s="38">
        <v>9156</v>
      </c>
      <c r="C30" s="38">
        <v>11644</v>
      </c>
      <c r="D30" s="38">
        <v>220275</v>
      </c>
      <c r="E30" s="38">
        <v>163909</v>
      </c>
      <c r="F30" s="13">
        <f t="shared" si="0"/>
        <v>-25.588922937237541</v>
      </c>
      <c r="G30" s="1"/>
      <c r="H30" s="1"/>
      <c r="I30" s="1"/>
    </row>
    <row r="31" spans="1:9" x14ac:dyDescent="0.25">
      <c r="A31" s="8" t="s">
        <v>65</v>
      </c>
      <c r="B31" s="37">
        <v>1833665</v>
      </c>
      <c r="C31" s="37">
        <v>1529218</v>
      </c>
      <c r="D31" s="37">
        <v>14075134</v>
      </c>
      <c r="E31" s="37">
        <v>13141976</v>
      </c>
      <c r="F31" s="10">
        <f t="shared" si="0"/>
        <v>-6.6298338616172288</v>
      </c>
      <c r="G31" s="1"/>
      <c r="H31" s="1"/>
      <c r="I31" s="1"/>
    </row>
    <row r="32" spans="1:9" x14ac:dyDescent="0.25">
      <c r="A32" s="11" t="s">
        <v>66</v>
      </c>
      <c r="B32" s="38">
        <v>501497</v>
      </c>
      <c r="C32" s="38">
        <v>428164</v>
      </c>
      <c r="D32" s="38">
        <v>3577115</v>
      </c>
      <c r="E32" s="38">
        <v>4054581</v>
      </c>
      <c r="F32" s="13">
        <f t="shared" si="0"/>
        <v>13.347795639782333</v>
      </c>
      <c r="G32" s="1"/>
      <c r="H32" s="1"/>
      <c r="I32" s="1"/>
    </row>
    <row r="33" spans="1:9" x14ac:dyDescent="0.25">
      <c r="A33" s="8" t="s">
        <v>67</v>
      </c>
      <c r="B33" s="37">
        <v>4561</v>
      </c>
      <c r="C33" s="37">
        <v>8017</v>
      </c>
      <c r="D33" s="37">
        <v>56917</v>
      </c>
      <c r="E33" s="37">
        <v>41073</v>
      </c>
      <c r="F33" s="10">
        <f t="shared" si="0"/>
        <v>-27.837025844650981</v>
      </c>
      <c r="G33" s="1"/>
      <c r="H33" s="1"/>
      <c r="I33" s="1"/>
    </row>
    <row r="34" spans="1:9" x14ac:dyDescent="0.25">
      <c r="A34" s="11" t="s">
        <v>68</v>
      </c>
      <c r="B34" s="38">
        <v>40905</v>
      </c>
      <c r="C34" s="38">
        <v>27415</v>
      </c>
      <c r="D34" s="38">
        <v>277562</v>
      </c>
      <c r="E34" s="38">
        <v>228701</v>
      </c>
      <c r="F34" s="13">
        <f t="shared" si="0"/>
        <v>-17.603634503282152</v>
      </c>
      <c r="G34" s="1"/>
      <c r="H34" s="1"/>
      <c r="I34" s="1"/>
    </row>
    <row r="35" spans="1:9" x14ac:dyDescent="0.25">
      <c r="A35" s="14" t="s">
        <v>69</v>
      </c>
      <c r="B35" s="15">
        <f>SUM(B7:B34)</f>
        <v>13261679</v>
      </c>
      <c r="C35" s="15">
        <f t="shared" ref="C35:E35" si="1">SUM(C7:C34)</f>
        <v>12360483</v>
      </c>
      <c r="D35" s="15">
        <f t="shared" si="1"/>
        <v>99290161</v>
      </c>
      <c r="E35" s="15">
        <f t="shared" si="1"/>
        <v>104443098</v>
      </c>
      <c r="F35" s="16">
        <f t="shared" si="0"/>
        <v>5.1897760544471225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5312147</v>
      </c>
      <c r="C38" s="41">
        <f>D7</f>
        <v>5749366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BILBAO</v>
      </c>
      <c r="F38" s="42">
        <f>LOOKUP(E38,$A$38:$A$65,$B$38:$B$65)</f>
        <v>15425967</v>
      </c>
      <c r="G38" s="42">
        <f>LOOKUP(E38,$A$38:$A$65,$C$38:$C$65)</f>
        <v>15125004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78566</v>
      </c>
      <c r="C39" s="41">
        <f t="shared" ref="C39:C65" si="5">D8</f>
        <v>127736</v>
      </c>
      <c r="D39" s="41">
        <f t="shared" ref="D39:D65" si="6">_xlfn.RANK.EQ(B39,$B$38:$B$65)+COUNTIF($B$38:$B$65,B39)-1</f>
        <v>23</v>
      </c>
      <c r="E39" s="42" t="str">
        <f t="shared" si="2"/>
        <v>CARTAGENA</v>
      </c>
      <c r="F39" s="42">
        <f t="shared" ref="F39:F54" si="7">LOOKUP(E39,$A$38:$A$65,$B$38:$B$65)</f>
        <v>14031017</v>
      </c>
      <c r="G39" s="42">
        <f t="shared" ref="G39:G65" si="8">LOOKUP(E39,$A$38:$A$65,$C$38:$C$65)</f>
        <v>11522816</v>
      </c>
    </row>
    <row r="40" spans="1:9" x14ac:dyDescent="0.25">
      <c r="A40" s="42" t="str">
        <f t="shared" si="3"/>
        <v>ALMERIA</v>
      </c>
      <c r="B40" s="41">
        <f t="shared" si="4"/>
        <v>1700</v>
      </c>
      <c r="C40" s="41">
        <f t="shared" si="5"/>
        <v>3146</v>
      </c>
      <c r="D40" s="41">
        <f t="shared" si="6"/>
        <v>26</v>
      </c>
      <c r="E40" s="42" t="str">
        <f t="shared" si="2"/>
        <v>BAHIA DE ALGECIRAS</v>
      </c>
      <c r="F40" s="42">
        <f t="shared" si="7"/>
        <v>13499346</v>
      </c>
      <c r="G40" s="42">
        <f t="shared" si="8"/>
        <v>12561370</v>
      </c>
    </row>
    <row r="41" spans="1:9" x14ac:dyDescent="0.25">
      <c r="A41" s="42" t="str">
        <f t="shared" si="3"/>
        <v>AVILES</v>
      </c>
      <c r="B41" s="41">
        <f t="shared" si="4"/>
        <v>374191</v>
      </c>
      <c r="C41" s="41">
        <f t="shared" si="5"/>
        <v>420817</v>
      </c>
      <c r="D41" s="41">
        <f t="shared" si="6"/>
        <v>17</v>
      </c>
      <c r="E41" s="42" t="str">
        <f t="shared" si="2"/>
        <v>TARRAGONA</v>
      </c>
      <c r="F41" s="42">
        <f t="shared" si="7"/>
        <v>13141976</v>
      </c>
      <c r="G41" s="42">
        <f t="shared" si="8"/>
        <v>14075134</v>
      </c>
    </row>
    <row r="42" spans="1:9" x14ac:dyDescent="0.25">
      <c r="A42" s="42" t="str">
        <f t="shared" si="3"/>
        <v>BAHIA DE ALGECIRAS</v>
      </c>
      <c r="B42" s="41">
        <f t="shared" si="4"/>
        <v>13499346</v>
      </c>
      <c r="C42" s="41">
        <f t="shared" si="5"/>
        <v>12561370</v>
      </c>
      <c r="D42" s="41">
        <f t="shared" si="6"/>
        <v>3</v>
      </c>
      <c r="E42" s="42" t="str">
        <f t="shared" si="2"/>
        <v>HUELVA</v>
      </c>
      <c r="F42" s="42">
        <f t="shared" si="7"/>
        <v>9010798</v>
      </c>
      <c r="G42" s="42">
        <f t="shared" si="8"/>
        <v>8724554</v>
      </c>
    </row>
    <row r="43" spans="1:9" x14ac:dyDescent="0.25">
      <c r="A43" s="42" t="str">
        <f t="shared" si="3"/>
        <v>BAHIA DE CADIZ</v>
      </c>
      <c r="B43" s="41">
        <f t="shared" si="4"/>
        <v>96759</v>
      </c>
      <c r="C43" s="41">
        <f t="shared" si="5"/>
        <v>53616</v>
      </c>
      <c r="D43" s="41">
        <f t="shared" si="6"/>
        <v>22</v>
      </c>
      <c r="E43" s="42" t="str">
        <f t="shared" si="2"/>
        <v>BARCELONA</v>
      </c>
      <c r="F43" s="42">
        <f t="shared" si="7"/>
        <v>8417108</v>
      </c>
      <c r="G43" s="42">
        <f t="shared" si="8"/>
        <v>7061678</v>
      </c>
    </row>
    <row r="44" spans="1:9" x14ac:dyDescent="0.25">
      <c r="A44" s="42" t="str">
        <f t="shared" si="3"/>
        <v>BALEARES</v>
      </c>
      <c r="B44" s="41">
        <f t="shared" si="4"/>
        <v>1414862</v>
      </c>
      <c r="C44" s="41">
        <f t="shared" si="5"/>
        <v>1515994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6212650</v>
      </c>
      <c r="G44" s="42">
        <f t="shared" si="8"/>
        <v>6157116</v>
      </c>
    </row>
    <row r="45" spans="1:9" x14ac:dyDescent="0.25">
      <c r="A45" s="42" t="str">
        <f t="shared" si="3"/>
        <v>BARCELONA</v>
      </c>
      <c r="B45" s="41">
        <f t="shared" si="4"/>
        <v>8417108</v>
      </c>
      <c r="C45" s="41">
        <f t="shared" si="5"/>
        <v>7061678</v>
      </c>
      <c r="D45" s="41">
        <f t="shared" si="6"/>
        <v>6</v>
      </c>
      <c r="E45" s="42" t="str">
        <f t="shared" si="2"/>
        <v>A CORUÑA</v>
      </c>
      <c r="F45" s="42">
        <f t="shared" si="7"/>
        <v>5312147</v>
      </c>
      <c r="G45" s="42">
        <f t="shared" si="8"/>
        <v>5749366</v>
      </c>
    </row>
    <row r="46" spans="1:9" x14ac:dyDescent="0.25">
      <c r="A46" s="42" t="str">
        <f t="shared" si="3"/>
        <v>BILBAO</v>
      </c>
      <c r="B46" s="41">
        <f t="shared" si="4"/>
        <v>15425967</v>
      </c>
      <c r="C46" s="41">
        <f t="shared" si="5"/>
        <v>15125004</v>
      </c>
      <c r="D46" s="41">
        <f t="shared" si="6"/>
        <v>1</v>
      </c>
      <c r="E46" s="42" t="str">
        <f t="shared" si="2"/>
        <v>CASTELLON</v>
      </c>
      <c r="F46" s="42">
        <f t="shared" si="7"/>
        <v>5212016</v>
      </c>
      <c r="G46" s="42">
        <f t="shared" si="8"/>
        <v>4656980</v>
      </c>
    </row>
    <row r="47" spans="1:9" x14ac:dyDescent="0.25">
      <c r="A47" s="42" t="str">
        <f t="shared" si="3"/>
        <v>CARTAGENA</v>
      </c>
      <c r="B47" s="41">
        <f t="shared" si="4"/>
        <v>14031017</v>
      </c>
      <c r="C47" s="41">
        <f t="shared" si="5"/>
        <v>11522816</v>
      </c>
      <c r="D47" s="41">
        <f t="shared" si="6"/>
        <v>2</v>
      </c>
      <c r="E47" s="42" t="str">
        <f t="shared" si="2"/>
        <v>VALENCIA</v>
      </c>
      <c r="F47" s="42">
        <f t="shared" si="7"/>
        <v>4054581</v>
      </c>
      <c r="G47" s="42">
        <f t="shared" si="8"/>
        <v>3577115</v>
      </c>
    </row>
    <row r="48" spans="1:9" x14ac:dyDescent="0.25">
      <c r="A48" s="42" t="str">
        <f t="shared" si="3"/>
        <v>CASTELLON</v>
      </c>
      <c r="B48" s="41">
        <f t="shared" si="4"/>
        <v>5212016</v>
      </c>
      <c r="C48" s="41">
        <f t="shared" si="5"/>
        <v>4656980</v>
      </c>
      <c r="D48" s="41">
        <f t="shared" si="6"/>
        <v>9</v>
      </c>
      <c r="E48" s="42" t="str">
        <f t="shared" si="2"/>
        <v>LAS PALMAS</v>
      </c>
      <c r="F48" s="42">
        <f t="shared" si="7"/>
        <v>3169286</v>
      </c>
      <c r="G48" s="42">
        <f t="shared" si="8"/>
        <v>3364798</v>
      </c>
    </row>
    <row r="49" spans="1:7" x14ac:dyDescent="0.25">
      <c r="A49" s="42" t="str">
        <f t="shared" si="3"/>
        <v>CEUTA</v>
      </c>
      <c r="B49" s="41">
        <f t="shared" si="4"/>
        <v>719613</v>
      </c>
      <c r="C49" s="41">
        <f t="shared" si="5"/>
        <v>741435</v>
      </c>
      <c r="D49" s="41">
        <f t="shared" si="6"/>
        <v>16</v>
      </c>
      <c r="E49" s="42" t="str">
        <f t="shared" si="2"/>
        <v>FERROL-SAN CIBRAO</v>
      </c>
      <c r="F49" s="42">
        <f t="shared" si="7"/>
        <v>1494431</v>
      </c>
      <c r="G49" s="42">
        <f t="shared" si="8"/>
        <v>918077</v>
      </c>
    </row>
    <row r="50" spans="1:7" x14ac:dyDescent="0.25">
      <c r="A50" s="42" t="str">
        <f t="shared" si="3"/>
        <v>FERROL-SAN CIBRAO</v>
      </c>
      <c r="B50" s="41">
        <f t="shared" si="4"/>
        <v>1494431</v>
      </c>
      <c r="C50" s="41">
        <f t="shared" si="5"/>
        <v>918077</v>
      </c>
      <c r="D50" s="41">
        <f t="shared" si="6"/>
        <v>12</v>
      </c>
      <c r="E50" s="42" t="str">
        <f t="shared" si="2"/>
        <v>BALEARES</v>
      </c>
      <c r="F50" s="42">
        <f t="shared" si="7"/>
        <v>1414862</v>
      </c>
      <c r="G50" s="42">
        <f t="shared" si="8"/>
        <v>1515994</v>
      </c>
    </row>
    <row r="51" spans="1:7" x14ac:dyDescent="0.25">
      <c r="A51" s="42" t="str">
        <f t="shared" si="3"/>
        <v>GIJON</v>
      </c>
      <c r="B51" s="41">
        <f t="shared" si="4"/>
        <v>997762</v>
      </c>
      <c r="C51" s="41">
        <f t="shared" si="5"/>
        <v>943574</v>
      </c>
      <c r="D51" s="41">
        <f t="shared" si="6"/>
        <v>14</v>
      </c>
      <c r="E51" s="42" t="str">
        <f t="shared" si="2"/>
        <v>GIJON</v>
      </c>
      <c r="F51" s="42">
        <f t="shared" si="7"/>
        <v>997762</v>
      </c>
      <c r="G51" s="42">
        <f t="shared" si="8"/>
        <v>943574</v>
      </c>
    </row>
    <row r="52" spans="1:7" x14ac:dyDescent="0.25">
      <c r="A52" s="42" t="str">
        <f t="shared" si="3"/>
        <v>HUELVA</v>
      </c>
      <c r="B52" s="41">
        <f t="shared" si="4"/>
        <v>9010798</v>
      </c>
      <c r="C52" s="41">
        <f t="shared" si="5"/>
        <v>8724554</v>
      </c>
      <c r="D52" s="41">
        <f t="shared" si="6"/>
        <v>5</v>
      </c>
      <c r="E52" s="42" t="str">
        <f t="shared" si="2"/>
        <v>MOTRIL</v>
      </c>
      <c r="F52" s="42">
        <f t="shared" si="7"/>
        <v>981169</v>
      </c>
      <c r="G52" s="42">
        <f t="shared" si="8"/>
        <v>1020449</v>
      </c>
    </row>
    <row r="53" spans="1:7" x14ac:dyDescent="0.25">
      <c r="A53" s="42" t="str">
        <f t="shared" si="3"/>
        <v>LAS PALMAS</v>
      </c>
      <c r="B53" s="41">
        <f t="shared" si="4"/>
        <v>3169286</v>
      </c>
      <c r="C53" s="41">
        <f t="shared" si="5"/>
        <v>3364798</v>
      </c>
      <c r="D53" s="41">
        <f t="shared" si="6"/>
        <v>11</v>
      </c>
      <c r="E53" s="42" t="str">
        <f t="shared" si="2"/>
        <v>CEUTA</v>
      </c>
      <c r="F53" s="42">
        <f t="shared" si="7"/>
        <v>719613</v>
      </c>
      <c r="G53" s="42">
        <f t="shared" si="8"/>
        <v>741435</v>
      </c>
    </row>
    <row r="54" spans="1:7" x14ac:dyDescent="0.25">
      <c r="A54" s="42" t="str">
        <f t="shared" si="3"/>
        <v>MALAGA</v>
      </c>
      <c r="B54" s="41">
        <f t="shared" si="4"/>
        <v>97491</v>
      </c>
      <c r="C54" s="41">
        <f t="shared" si="5"/>
        <v>73346</v>
      </c>
      <c r="D54" s="41">
        <f t="shared" si="6"/>
        <v>21</v>
      </c>
      <c r="E54" s="42" t="str">
        <f t="shared" si="2"/>
        <v>AVILES</v>
      </c>
      <c r="F54" s="42">
        <f t="shared" si="7"/>
        <v>374191</v>
      </c>
      <c r="G54" s="42">
        <f t="shared" si="8"/>
        <v>420817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228701</v>
      </c>
      <c r="G55" s="42">
        <f t="shared" si="8"/>
        <v>277562</v>
      </c>
    </row>
    <row r="56" spans="1:7" x14ac:dyDescent="0.25">
      <c r="A56" s="42" t="str">
        <f t="shared" si="3"/>
        <v>MELILLA</v>
      </c>
      <c r="B56" s="41">
        <f t="shared" si="4"/>
        <v>48348</v>
      </c>
      <c r="C56" s="41">
        <f t="shared" si="5"/>
        <v>43454</v>
      </c>
      <c r="D56" s="41">
        <f t="shared" si="6"/>
        <v>24</v>
      </c>
      <c r="E56" s="42" t="str">
        <f t="shared" si="2"/>
        <v>SANTANDER</v>
      </c>
      <c r="F56" s="42">
        <f t="shared" si="9"/>
        <v>217631</v>
      </c>
      <c r="G56" s="42">
        <f t="shared" si="8"/>
        <v>297822</v>
      </c>
    </row>
    <row r="57" spans="1:7" x14ac:dyDescent="0.25">
      <c r="A57" s="42" t="str">
        <f t="shared" si="3"/>
        <v>MOTRIL</v>
      </c>
      <c r="B57" s="41">
        <f t="shared" si="4"/>
        <v>981169</v>
      </c>
      <c r="C57" s="41">
        <f t="shared" si="5"/>
        <v>1020449</v>
      </c>
      <c r="D57" s="41">
        <f t="shared" si="6"/>
        <v>15</v>
      </c>
      <c r="E57" s="42" t="str">
        <f t="shared" si="2"/>
        <v>SEVILLA</v>
      </c>
      <c r="F57" s="42">
        <f t="shared" si="9"/>
        <v>163909</v>
      </c>
      <c r="G57" s="42">
        <f t="shared" si="8"/>
        <v>220275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MALAGA</v>
      </c>
      <c r="F58" s="42">
        <f t="shared" si="9"/>
        <v>97491</v>
      </c>
      <c r="G58" s="42">
        <f t="shared" si="8"/>
        <v>73346</v>
      </c>
    </row>
    <row r="59" spans="1:7" x14ac:dyDescent="0.25">
      <c r="A59" s="42" t="str">
        <f t="shared" si="3"/>
        <v>SANTA CRUZ DE TENERIFE</v>
      </c>
      <c r="B59" s="41">
        <f t="shared" si="4"/>
        <v>6212650</v>
      </c>
      <c r="C59" s="41">
        <f t="shared" si="5"/>
        <v>6157116</v>
      </c>
      <c r="D59" s="41">
        <f t="shared" si="6"/>
        <v>7</v>
      </c>
      <c r="E59" s="42" t="str">
        <f t="shared" si="2"/>
        <v>BAHIA DE CADIZ</v>
      </c>
      <c r="F59" s="42">
        <f t="shared" si="9"/>
        <v>96759</v>
      </c>
      <c r="G59" s="42">
        <f t="shared" si="8"/>
        <v>53616</v>
      </c>
    </row>
    <row r="60" spans="1:7" x14ac:dyDescent="0.25">
      <c r="A60" s="42" t="str">
        <f t="shared" si="3"/>
        <v>SANTANDER</v>
      </c>
      <c r="B60" s="41">
        <f t="shared" si="4"/>
        <v>217631</v>
      </c>
      <c r="C60" s="41">
        <f t="shared" si="5"/>
        <v>297822</v>
      </c>
      <c r="D60" s="41">
        <f t="shared" si="6"/>
        <v>19</v>
      </c>
      <c r="E60" s="42" t="str">
        <f t="shared" si="2"/>
        <v>ALICANTE</v>
      </c>
      <c r="F60" s="42">
        <f t="shared" si="9"/>
        <v>78566</v>
      </c>
      <c r="G60" s="42">
        <f t="shared" si="8"/>
        <v>127736</v>
      </c>
    </row>
    <row r="61" spans="1:7" x14ac:dyDescent="0.25">
      <c r="A61" s="42" t="str">
        <f t="shared" si="3"/>
        <v>SEVILLA</v>
      </c>
      <c r="B61" s="41">
        <f t="shared" si="4"/>
        <v>163909</v>
      </c>
      <c r="C61" s="41">
        <f t="shared" si="5"/>
        <v>220275</v>
      </c>
      <c r="D61" s="41">
        <f t="shared" si="6"/>
        <v>20</v>
      </c>
      <c r="E61" s="42" t="str">
        <f t="shared" si="2"/>
        <v>MELILLA</v>
      </c>
      <c r="F61" s="42">
        <f t="shared" si="9"/>
        <v>48348</v>
      </c>
      <c r="G61" s="42">
        <f t="shared" si="8"/>
        <v>43454</v>
      </c>
    </row>
    <row r="62" spans="1:7" x14ac:dyDescent="0.25">
      <c r="A62" s="42" t="str">
        <f t="shared" si="3"/>
        <v>TARRAGONA</v>
      </c>
      <c r="B62" s="41">
        <f t="shared" si="4"/>
        <v>13141976</v>
      </c>
      <c r="C62" s="41">
        <f t="shared" si="5"/>
        <v>14075134</v>
      </c>
      <c r="D62" s="41">
        <f t="shared" si="6"/>
        <v>4</v>
      </c>
      <c r="E62" s="42" t="str">
        <f t="shared" si="2"/>
        <v>VIGO</v>
      </c>
      <c r="F62" s="42">
        <f t="shared" si="9"/>
        <v>41073</v>
      </c>
      <c r="G62" s="42">
        <f t="shared" si="8"/>
        <v>56917</v>
      </c>
    </row>
    <row r="63" spans="1:7" x14ac:dyDescent="0.25">
      <c r="A63" s="42" t="str">
        <f t="shared" si="3"/>
        <v>VALENCIA</v>
      </c>
      <c r="B63" s="41">
        <f t="shared" si="4"/>
        <v>4054581</v>
      </c>
      <c r="C63" s="41">
        <f t="shared" si="5"/>
        <v>3577115</v>
      </c>
      <c r="D63" s="41">
        <f t="shared" si="6"/>
        <v>10</v>
      </c>
      <c r="E63" s="42" t="str">
        <f t="shared" si="2"/>
        <v>ALMERIA</v>
      </c>
      <c r="F63" s="42">
        <f t="shared" si="9"/>
        <v>1700</v>
      </c>
      <c r="G63" s="42">
        <f t="shared" si="8"/>
        <v>3146</v>
      </c>
    </row>
    <row r="64" spans="1:7" x14ac:dyDescent="0.25">
      <c r="A64" s="42" t="str">
        <f t="shared" si="3"/>
        <v>VIGO</v>
      </c>
      <c r="B64" s="41">
        <f t="shared" si="4"/>
        <v>41073</v>
      </c>
      <c r="C64" s="41">
        <f t="shared" si="5"/>
        <v>56917</v>
      </c>
      <c r="D64" s="41">
        <f t="shared" si="6"/>
        <v>25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228701</v>
      </c>
      <c r="C65" s="41">
        <f t="shared" si="5"/>
        <v>277562</v>
      </c>
      <c r="D65" s="41">
        <f t="shared" si="6"/>
        <v>18</v>
      </c>
      <c r="E65" s="42" t="str">
        <f t="shared" si="2"/>
        <v>MARIN Y RIA DE PONTEVEDRA</v>
      </c>
      <c r="F65" s="42">
        <f t="shared" si="9"/>
        <v>0</v>
      </c>
      <c r="G65" s="42">
        <f t="shared" si="8"/>
        <v>10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19">
        <v>305719</v>
      </c>
      <c r="C7" s="19">
        <v>256021</v>
      </c>
      <c r="D7" s="19">
        <v>2685919</v>
      </c>
      <c r="E7" s="19">
        <v>2282624</v>
      </c>
      <c r="F7" s="10">
        <f>((E7*100)/D7)-100</f>
        <v>-15.015158684978957</v>
      </c>
      <c r="G7" s="1"/>
      <c r="H7" s="1"/>
      <c r="I7" s="1"/>
    </row>
    <row r="8" spans="1:12" x14ac:dyDescent="0.25">
      <c r="A8" s="11" t="s">
        <v>42</v>
      </c>
      <c r="B8" s="20">
        <v>131033</v>
      </c>
      <c r="C8" s="20">
        <v>94574</v>
      </c>
      <c r="D8" s="20">
        <v>1140268</v>
      </c>
      <c r="E8" s="20">
        <v>838744</v>
      </c>
      <c r="F8" s="13">
        <f t="shared" ref="F8:F35" si="0">((E8*100)/D8)-100</f>
        <v>-26.443257199184757</v>
      </c>
      <c r="G8" s="1"/>
      <c r="H8" s="1"/>
      <c r="I8" s="1"/>
    </row>
    <row r="9" spans="1:12" x14ac:dyDescent="0.25">
      <c r="A9" s="8" t="s">
        <v>43</v>
      </c>
      <c r="B9" s="19">
        <v>427219</v>
      </c>
      <c r="C9" s="19">
        <v>257494</v>
      </c>
      <c r="D9" s="19">
        <v>3832769</v>
      </c>
      <c r="E9" s="19">
        <v>3259632</v>
      </c>
      <c r="F9" s="10">
        <f t="shared" si="0"/>
        <v>-14.95360143019316</v>
      </c>
      <c r="G9" s="1"/>
      <c r="H9" s="1"/>
      <c r="I9" s="1"/>
    </row>
    <row r="10" spans="1:12" x14ac:dyDescent="0.25">
      <c r="A10" s="11" t="s">
        <v>44</v>
      </c>
      <c r="B10" s="20">
        <v>381040</v>
      </c>
      <c r="C10" s="20">
        <v>383101</v>
      </c>
      <c r="D10" s="20">
        <v>2129232</v>
      </c>
      <c r="E10" s="20">
        <v>2144840</v>
      </c>
      <c r="F10" s="13">
        <f t="shared" si="0"/>
        <v>0.73303425836169822</v>
      </c>
      <c r="G10" s="1"/>
      <c r="H10" s="1"/>
      <c r="I10" s="1"/>
    </row>
    <row r="11" spans="1:12" x14ac:dyDescent="0.25">
      <c r="A11" s="8" t="s">
        <v>45</v>
      </c>
      <c r="B11" s="19">
        <v>409711</v>
      </c>
      <c r="C11" s="19">
        <v>134937</v>
      </c>
      <c r="D11" s="19">
        <v>2026239</v>
      </c>
      <c r="E11" s="19">
        <v>1171738</v>
      </c>
      <c r="F11" s="10">
        <f t="shared" si="0"/>
        <v>-42.171777366835798</v>
      </c>
      <c r="G11" s="1"/>
      <c r="H11" s="1"/>
      <c r="I11" s="1"/>
    </row>
    <row r="12" spans="1:12" x14ac:dyDescent="0.25">
      <c r="A12" s="11" t="s">
        <v>46</v>
      </c>
      <c r="B12" s="20">
        <v>381095</v>
      </c>
      <c r="C12" s="20">
        <v>90052</v>
      </c>
      <c r="D12" s="20">
        <v>3160128</v>
      </c>
      <c r="E12" s="20">
        <v>1393131</v>
      </c>
      <c r="F12" s="13">
        <f t="shared" si="0"/>
        <v>-55.915361656236712</v>
      </c>
      <c r="G12" s="1"/>
      <c r="H12" s="1"/>
      <c r="I12" s="1"/>
    </row>
    <row r="13" spans="1:12" x14ac:dyDescent="0.25">
      <c r="A13" s="8" t="s">
        <v>47</v>
      </c>
      <c r="B13" s="19">
        <v>190340</v>
      </c>
      <c r="C13" s="19">
        <v>170638</v>
      </c>
      <c r="D13" s="19">
        <v>1608622</v>
      </c>
      <c r="E13" s="19">
        <v>1490495</v>
      </c>
      <c r="F13" s="10">
        <f t="shared" si="0"/>
        <v>-7.3433659368080271</v>
      </c>
      <c r="G13" s="1"/>
      <c r="H13" s="1"/>
      <c r="I13" s="1"/>
    </row>
    <row r="14" spans="1:12" x14ac:dyDescent="0.25">
      <c r="A14" s="11" t="s">
        <v>48</v>
      </c>
      <c r="B14" s="20">
        <v>250464</v>
      </c>
      <c r="C14" s="20">
        <v>409879</v>
      </c>
      <c r="D14" s="20">
        <v>2491024</v>
      </c>
      <c r="E14" s="20">
        <v>2380752</v>
      </c>
      <c r="F14" s="13">
        <f t="shared" si="0"/>
        <v>-4.4267738889709562</v>
      </c>
      <c r="G14" s="1"/>
      <c r="H14" s="1"/>
      <c r="I14" s="1"/>
    </row>
    <row r="15" spans="1:12" x14ac:dyDescent="0.25">
      <c r="A15" s="8" t="s">
        <v>49</v>
      </c>
      <c r="B15" s="19">
        <v>536897</v>
      </c>
      <c r="C15" s="19">
        <v>582829</v>
      </c>
      <c r="D15" s="19">
        <v>3655118</v>
      </c>
      <c r="E15" s="19">
        <v>3740603</v>
      </c>
      <c r="F15" s="10">
        <f t="shared" si="0"/>
        <v>2.3387753829014599</v>
      </c>
      <c r="G15" s="1"/>
      <c r="H15" s="1"/>
      <c r="I15" s="1"/>
    </row>
    <row r="16" spans="1:12" x14ac:dyDescent="0.25">
      <c r="A16" s="11" t="s">
        <v>50</v>
      </c>
      <c r="B16" s="20">
        <v>344019</v>
      </c>
      <c r="C16" s="20">
        <v>353399</v>
      </c>
      <c r="D16" s="20">
        <v>3136647</v>
      </c>
      <c r="E16" s="20">
        <v>3505917</v>
      </c>
      <c r="F16" s="13">
        <f t="shared" si="0"/>
        <v>11.77276244346271</v>
      </c>
      <c r="G16" s="1"/>
      <c r="H16" s="1"/>
      <c r="I16" s="1"/>
    </row>
    <row r="17" spans="1:9" x14ac:dyDescent="0.25">
      <c r="A17" s="8" t="s">
        <v>51</v>
      </c>
      <c r="B17" s="19">
        <v>368642</v>
      </c>
      <c r="C17" s="19">
        <v>281629</v>
      </c>
      <c r="D17" s="19">
        <v>2728958</v>
      </c>
      <c r="E17" s="19">
        <v>2946572</v>
      </c>
      <c r="F17" s="10">
        <f t="shared" si="0"/>
        <v>7.9742524436066873</v>
      </c>
      <c r="G17" s="1"/>
      <c r="H17" s="1"/>
      <c r="I17" s="1"/>
    </row>
    <row r="18" spans="1:9" x14ac:dyDescent="0.25">
      <c r="A18" s="11" t="s">
        <v>52</v>
      </c>
      <c r="B18" s="20">
        <v>7925</v>
      </c>
      <c r="C18" s="20">
        <v>1494</v>
      </c>
      <c r="D18" s="20">
        <v>56236</v>
      </c>
      <c r="E18" s="20">
        <v>42150</v>
      </c>
      <c r="F18" s="13">
        <f t="shared" si="0"/>
        <v>-25.048011949640795</v>
      </c>
      <c r="G18" s="1"/>
      <c r="H18" s="1"/>
      <c r="I18" s="1"/>
    </row>
    <row r="19" spans="1:9" x14ac:dyDescent="0.25">
      <c r="A19" s="8" t="s">
        <v>53</v>
      </c>
      <c r="B19" s="19">
        <v>608963</v>
      </c>
      <c r="C19" s="19">
        <v>887764</v>
      </c>
      <c r="D19" s="19">
        <v>5573893</v>
      </c>
      <c r="E19" s="19">
        <v>6833069</v>
      </c>
      <c r="F19" s="10">
        <f t="shared" si="0"/>
        <v>22.590602295379554</v>
      </c>
      <c r="G19" s="1"/>
      <c r="H19" s="1"/>
      <c r="I19" s="1"/>
    </row>
    <row r="20" spans="1:9" x14ac:dyDescent="0.25">
      <c r="A20" s="11" t="s">
        <v>54</v>
      </c>
      <c r="B20" s="20">
        <v>1508164</v>
      </c>
      <c r="C20" s="20">
        <v>1292105</v>
      </c>
      <c r="D20" s="20">
        <v>11803709</v>
      </c>
      <c r="E20" s="20">
        <v>12040867</v>
      </c>
      <c r="F20" s="13">
        <f t="shared" si="0"/>
        <v>2.0091820291401632</v>
      </c>
      <c r="G20" s="1"/>
      <c r="H20" s="1"/>
      <c r="I20" s="1"/>
    </row>
    <row r="21" spans="1:9" x14ac:dyDescent="0.25">
      <c r="A21" s="8" t="s">
        <v>55</v>
      </c>
      <c r="B21" s="19">
        <v>566849</v>
      </c>
      <c r="C21" s="19">
        <v>578920</v>
      </c>
      <c r="D21" s="19">
        <v>4135985</v>
      </c>
      <c r="E21" s="19">
        <v>4227706</v>
      </c>
      <c r="F21" s="10">
        <f t="shared" si="0"/>
        <v>2.2176337680141529</v>
      </c>
      <c r="G21" s="1"/>
      <c r="H21" s="1"/>
      <c r="I21" s="1"/>
    </row>
    <row r="22" spans="1:9" x14ac:dyDescent="0.25">
      <c r="A22" s="11" t="s">
        <v>56</v>
      </c>
      <c r="B22" s="20">
        <v>93251</v>
      </c>
      <c r="C22" s="20">
        <v>71802</v>
      </c>
      <c r="D22" s="20">
        <v>1183183</v>
      </c>
      <c r="E22" s="20">
        <v>839104</v>
      </c>
      <c r="F22" s="13">
        <f t="shared" si="0"/>
        <v>-29.080793081036489</v>
      </c>
      <c r="G22" s="1"/>
      <c r="H22" s="1"/>
      <c r="I22" s="1"/>
    </row>
    <row r="23" spans="1:9" x14ac:dyDescent="0.25">
      <c r="A23" s="8" t="s">
        <v>57</v>
      </c>
      <c r="B23" s="19">
        <v>132883</v>
      </c>
      <c r="C23" s="19">
        <v>120110</v>
      </c>
      <c r="D23" s="19">
        <v>983440</v>
      </c>
      <c r="E23" s="19">
        <v>1018858</v>
      </c>
      <c r="F23" s="10">
        <f t="shared" si="0"/>
        <v>3.6014398438135515</v>
      </c>
      <c r="G23" s="1"/>
      <c r="H23" s="1"/>
      <c r="I23" s="1"/>
    </row>
    <row r="24" spans="1:9" x14ac:dyDescent="0.25">
      <c r="A24" s="11" t="s">
        <v>58</v>
      </c>
      <c r="B24" s="20">
        <v>50834</v>
      </c>
      <c r="C24" s="20">
        <v>152473</v>
      </c>
      <c r="D24" s="20">
        <v>526932</v>
      </c>
      <c r="E24" s="20">
        <v>598615</v>
      </c>
      <c r="F24" s="13">
        <f t="shared" si="0"/>
        <v>13.603842621059258</v>
      </c>
      <c r="G24" s="1"/>
      <c r="H24" s="1"/>
      <c r="I24" s="1"/>
    </row>
    <row r="25" spans="1:9" x14ac:dyDescent="0.25">
      <c r="A25" s="8" t="s">
        <v>59</v>
      </c>
      <c r="B25" s="19">
        <v>2700</v>
      </c>
      <c r="C25" s="19">
        <v>1430</v>
      </c>
      <c r="D25" s="19">
        <v>36808</v>
      </c>
      <c r="E25" s="19">
        <v>25054</v>
      </c>
      <c r="F25" s="10">
        <f t="shared" si="0"/>
        <v>-31.933275374918495</v>
      </c>
      <c r="G25" s="1"/>
      <c r="H25" s="1"/>
      <c r="I25" s="1"/>
    </row>
    <row r="26" spans="1:9" x14ac:dyDescent="0.25">
      <c r="A26" s="11" t="s">
        <v>60</v>
      </c>
      <c r="B26" s="20">
        <v>100562</v>
      </c>
      <c r="C26" s="20">
        <v>31628</v>
      </c>
      <c r="D26" s="20">
        <v>717204</v>
      </c>
      <c r="E26" s="20">
        <v>534137</v>
      </c>
      <c r="F26" s="13">
        <f t="shared" si="0"/>
        <v>-25.525094673203157</v>
      </c>
      <c r="G26" s="1"/>
      <c r="H26" s="1"/>
      <c r="I26" s="1"/>
    </row>
    <row r="27" spans="1:9" x14ac:dyDescent="0.25">
      <c r="A27" s="8" t="s">
        <v>61</v>
      </c>
      <c r="B27" s="19">
        <v>183217</v>
      </c>
      <c r="C27" s="19">
        <v>193721</v>
      </c>
      <c r="D27" s="19">
        <v>1786542</v>
      </c>
      <c r="E27" s="19">
        <v>1749157</v>
      </c>
      <c r="F27" s="10">
        <f t="shared" si="0"/>
        <v>-2.0925900426634314</v>
      </c>
      <c r="G27" s="1"/>
      <c r="H27" s="1"/>
      <c r="I27" s="1"/>
    </row>
    <row r="28" spans="1:9" x14ac:dyDescent="0.25">
      <c r="A28" s="11" t="s">
        <v>62</v>
      </c>
      <c r="B28" s="20">
        <v>187235</v>
      </c>
      <c r="C28" s="20">
        <v>57888</v>
      </c>
      <c r="D28" s="20">
        <v>1089463</v>
      </c>
      <c r="E28" s="20">
        <v>1043976</v>
      </c>
      <c r="F28" s="13">
        <f t="shared" si="0"/>
        <v>-4.1751762106652563</v>
      </c>
      <c r="G28" s="1"/>
      <c r="H28" s="1"/>
      <c r="I28" s="1"/>
    </row>
    <row r="29" spans="1:9" x14ac:dyDescent="0.25">
      <c r="A29" s="8" t="s">
        <v>63</v>
      </c>
      <c r="B29" s="19">
        <v>477619</v>
      </c>
      <c r="C29" s="19">
        <v>346417</v>
      </c>
      <c r="D29" s="19">
        <v>2892701</v>
      </c>
      <c r="E29" s="19">
        <v>2625920</v>
      </c>
      <c r="F29" s="10">
        <f t="shared" si="0"/>
        <v>-9.2225570496224805</v>
      </c>
      <c r="G29" s="1"/>
      <c r="H29" s="1"/>
      <c r="I29" s="1"/>
    </row>
    <row r="30" spans="1:9" x14ac:dyDescent="0.25">
      <c r="A30" s="11" t="s">
        <v>64</v>
      </c>
      <c r="B30" s="20">
        <v>207105</v>
      </c>
      <c r="C30" s="20">
        <v>173726</v>
      </c>
      <c r="D30" s="20">
        <v>1483746</v>
      </c>
      <c r="E30" s="20">
        <v>1574350</v>
      </c>
      <c r="F30" s="13">
        <f t="shared" si="0"/>
        <v>6.106436007241129</v>
      </c>
      <c r="G30" s="1"/>
      <c r="H30" s="1"/>
      <c r="I30" s="1"/>
    </row>
    <row r="31" spans="1:9" x14ac:dyDescent="0.25">
      <c r="A31" s="8" t="s">
        <v>65</v>
      </c>
      <c r="B31" s="19">
        <v>1262358</v>
      </c>
      <c r="C31" s="19">
        <v>1029809</v>
      </c>
      <c r="D31" s="19">
        <v>8775343</v>
      </c>
      <c r="E31" s="19">
        <v>8789830</v>
      </c>
      <c r="F31" s="10">
        <f t="shared" si="0"/>
        <v>0.16508756409862713</v>
      </c>
      <c r="G31" s="1"/>
      <c r="H31" s="1"/>
      <c r="I31" s="1"/>
    </row>
    <row r="32" spans="1:9" x14ac:dyDescent="0.25">
      <c r="A32" s="11" t="s">
        <v>66</v>
      </c>
      <c r="B32" s="20">
        <v>605672</v>
      </c>
      <c r="C32" s="20">
        <v>591218</v>
      </c>
      <c r="D32" s="20">
        <v>4662566</v>
      </c>
      <c r="E32" s="20">
        <v>3904523</v>
      </c>
      <c r="F32" s="13">
        <f t="shared" si="0"/>
        <v>-16.258064765195812</v>
      </c>
      <c r="G32" s="1"/>
      <c r="H32" s="1"/>
      <c r="I32" s="1"/>
    </row>
    <row r="33" spans="1:9" x14ac:dyDescent="0.25">
      <c r="A33" s="8" t="s">
        <v>67</v>
      </c>
      <c r="B33" s="19">
        <v>52588</v>
      </c>
      <c r="C33" s="19">
        <v>31696</v>
      </c>
      <c r="D33" s="19">
        <v>430314</v>
      </c>
      <c r="E33" s="19">
        <v>316242</v>
      </c>
      <c r="F33" s="10">
        <f t="shared" si="0"/>
        <v>-26.509014347662401</v>
      </c>
      <c r="G33" s="1"/>
      <c r="H33" s="1"/>
      <c r="I33" s="1"/>
    </row>
    <row r="34" spans="1:9" x14ac:dyDescent="0.25">
      <c r="A34" s="11" t="s">
        <v>68</v>
      </c>
      <c r="B34" s="20">
        <v>29618</v>
      </c>
      <c r="C34" s="20">
        <v>75287</v>
      </c>
      <c r="D34" s="20">
        <v>337200</v>
      </c>
      <c r="E34" s="20">
        <v>348212</v>
      </c>
      <c r="F34" s="13">
        <f t="shared" si="0"/>
        <v>3.2657176749703467</v>
      </c>
      <c r="G34" s="1"/>
      <c r="H34" s="1"/>
      <c r="I34" s="1"/>
    </row>
    <row r="35" spans="1:9" x14ac:dyDescent="0.25">
      <c r="A35" s="14" t="s">
        <v>69</v>
      </c>
      <c r="B35" s="15">
        <f>SUM(B7:B34)</f>
        <v>9803722</v>
      </c>
      <c r="C35" s="15">
        <f t="shared" ref="C35:E35" si="1">SUM(C7:C34)</f>
        <v>8652041</v>
      </c>
      <c r="D35" s="15">
        <f t="shared" si="1"/>
        <v>75070189</v>
      </c>
      <c r="E35" s="15">
        <f t="shared" si="1"/>
        <v>71666818</v>
      </c>
      <c r="F35" s="16">
        <f t="shared" si="0"/>
        <v>-4.5335852291513419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2282624</v>
      </c>
      <c r="C38" s="41">
        <f>D7</f>
        <v>2685919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GIJON</v>
      </c>
      <c r="F38" s="42">
        <f>LOOKUP(E38,$A$38:$A$65,$B$38:$B$65)</f>
        <v>12040867</v>
      </c>
      <c r="G38" s="42">
        <f>LOOKUP(E38,$A$38:$A$65,$C$38:$C$65)</f>
        <v>11803709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838744</v>
      </c>
      <c r="C39" s="41">
        <f t="shared" ref="C39:C65" si="5">D8</f>
        <v>1140268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8789830</v>
      </c>
      <c r="G39" s="42">
        <f t="shared" ref="G39:G65" si="8">LOOKUP(E39,$A$38:$A$65,$C$38:$C$65)</f>
        <v>8775343</v>
      </c>
    </row>
    <row r="40" spans="1:9" x14ac:dyDescent="0.25">
      <c r="A40" s="42" t="str">
        <f t="shared" si="3"/>
        <v>ALMERIA</v>
      </c>
      <c r="B40" s="41">
        <f t="shared" si="4"/>
        <v>3259632</v>
      </c>
      <c r="C40" s="41">
        <f t="shared" si="5"/>
        <v>3832769</v>
      </c>
      <c r="D40" s="41">
        <f t="shared" si="6"/>
        <v>8</v>
      </c>
      <c r="E40" s="42" t="str">
        <f t="shared" si="2"/>
        <v>FERROL-SAN CIBRAO</v>
      </c>
      <c r="F40" s="42">
        <f t="shared" si="7"/>
        <v>6833069</v>
      </c>
      <c r="G40" s="42">
        <f t="shared" si="8"/>
        <v>5573893</v>
      </c>
    </row>
    <row r="41" spans="1:9" x14ac:dyDescent="0.25">
      <c r="A41" s="42" t="str">
        <f t="shared" si="3"/>
        <v>AVILES</v>
      </c>
      <c r="B41" s="41">
        <f t="shared" si="4"/>
        <v>2144840</v>
      </c>
      <c r="C41" s="41">
        <f t="shared" si="5"/>
        <v>2129232</v>
      </c>
      <c r="D41" s="41">
        <f t="shared" si="6"/>
        <v>13</v>
      </c>
      <c r="E41" s="42" t="str">
        <f t="shared" si="2"/>
        <v>HUELVA</v>
      </c>
      <c r="F41" s="42">
        <f t="shared" si="7"/>
        <v>4227706</v>
      </c>
      <c r="G41" s="42">
        <f t="shared" si="8"/>
        <v>4135985</v>
      </c>
    </row>
    <row r="42" spans="1:9" x14ac:dyDescent="0.25">
      <c r="A42" s="42" t="str">
        <f t="shared" si="3"/>
        <v>BAHIA DE ALGECIRAS</v>
      </c>
      <c r="B42" s="41">
        <f t="shared" si="4"/>
        <v>1171738</v>
      </c>
      <c r="C42" s="41">
        <f t="shared" si="5"/>
        <v>2026239</v>
      </c>
      <c r="D42" s="41">
        <f t="shared" si="6"/>
        <v>18</v>
      </c>
      <c r="E42" s="42" t="str">
        <f t="shared" si="2"/>
        <v>VALENCIA</v>
      </c>
      <c r="F42" s="42">
        <f t="shared" si="7"/>
        <v>3904523</v>
      </c>
      <c r="G42" s="42">
        <f t="shared" si="8"/>
        <v>4662566</v>
      </c>
    </row>
    <row r="43" spans="1:9" x14ac:dyDescent="0.25">
      <c r="A43" s="42" t="str">
        <f t="shared" si="3"/>
        <v>BAHIA DE CADIZ</v>
      </c>
      <c r="B43" s="41">
        <f t="shared" si="4"/>
        <v>1393131</v>
      </c>
      <c r="C43" s="41">
        <f t="shared" si="5"/>
        <v>3160128</v>
      </c>
      <c r="D43" s="41">
        <f t="shared" si="6"/>
        <v>17</v>
      </c>
      <c r="E43" s="42" t="str">
        <f t="shared" si="2"/>
        <v>BILBAO</v>
      </c>
      <c r="F43" s="42">
        <f t="shared" si="7"/>
        <v>3740603</v>
      </c>
      <c r="G43" s="42">
        <f t="shared" si="8"/>
        <v>3655118</v>
      </c>
    </row>
    <row r="44" spans="1:9" x14ac:dyDescent="0.25">
      <c r="A44" s="42" t="str">
        <f t="shared" si="3"/>
        <v>BALEARES</v>
      </c>
      <c r="B44" s="41">
        <f t="shared" si="4"/>
        <v>1490495</v>
      </c>
      <c r="C44" s="41">
        <f t="shared" si="5"/>
        <v>1608622</v>
      </c>
      <c r="D44" s="41">
        <f t="shared" si="6"/>
        <v>16</v>
      </c>
      <c r="E44" s="42" t="str">
        <f t="shared" si="2"/>
        <v>CARTAGENA</v>
      </c>
      <c r="F44" s="42">
        <f t="shared" si="7"/>
        <v>3505917</v>
      </c>
      <c r="G44" s="42">
        <f t="shared" si="8"/>
        <v>3136647</v>
      </c>
    </row>
    <row r="45" spans="1:9" x14ac:dyDescent="0.25">
      <c r="A45" s="42" t="str">
        <f t="shared" si="3"/>
        <v>BARCELONA</v>
      </c>
      <c r="B45" s="41">
        <f t="shared" si="4"/>
        <v>2380752</v>
      </c>
      <c r="C45" s="41">
        <f t="shared" si="5"/>
        <v>2491024</v>
      </c>
      <c r="D45" s="41">
        <f t="shared" si="6"/>
        <v>11</v>
      </c>
      <c r="E45" s="42" t="str">
        <f t="shared" si="2"/>
        <v>ALMERIA</v>
      </c>
      <c r="F45" s="42">
        <f t="shared" si="7"/>
        <v>3259632</v>
      </c>
      <c r="G45" s="42">
        <f t="shared" si="8"/>
        <v>3832769</v>
      </c>
    </row>
    <row r="46" spans="1:9" x14ac:dyDescent="0.25">
      <c r="A46" s="42" t="str">
        <f t="shared" si="3"/>
        <v>BILBAO</v>
      </c>
      <c r="B46" s="41">
        <f t="shared" si="4"/>
        <v>3740603</v>
      </c>
      <c r="C46" s="41">
        <f t="shared" si="5"/>
        <v>3655118</v>
      </c>
      <c r="D46" s="41">
        <f t="shared" si="6"/>
        <v>6</v>
      </c>
      <c r="E46" s="42" t="str">
        <f t="shared" si="2"/>
        <v>CASTELLON</v>
      </c>
      <c r="F46" s="42">
        <f t="shared" si="7"/>
        <v>2946572</v>
      </c>
      <c r="G46" s="42">
        <f t="shared" si="8"/>
        <v>2728958</v>
      </c>
    </row>
    <row r="47" spans="1:9" x14ac:dyDescent="0.25">
      <c r="A47" s="42" t="str">
        <f t="shared" si="3"/>
        <v>CARTAGENA</v>
      </c>
      <c r="B47" s="41">
        <f t="shared" si="4"/>
        <v>3505917</v>
      </c>
      <c r="C47" s="41">
        <f t="shared" si="5"/>
        <v>3136647</v>
      </c>
      <c r="D47" s="41">
        <f t="shared" si="6"/>
        <v>7</v>
      </c>
      <c r="E47" s="42" t="str">
        <f t="shared" si="2"/>
        <v>SANTANDER</v>
      </c>
      <c r="F47" s="42">
        <f t="shared" si="7"/>
        <v>2625920</v>
      </c>
      <c r="G47" s="42">
        <f t="shared" si="8"/>
        <v>2892701</v>
      </c>
    </row>
    <row r="48" spans="1:9" x14ac:dyDescent="0.25">
      <c r="A48" s="42" t="str">
        <f t="shared" si="3"/>
        <v>CASTELLON</v>
      </c>
      <c r="B48" s="41">
        <f t="shared" si="4"/>
        <v>2946572</v>
      </c>
      <c r="C48" s="41">
        <f t="shared" si="5"/>
        <v>2728958</v>
      </c>
      <c r="D48" s="41">
        <f t="shared" si="6"/>
        <v>9</v>
      </c>
      <c r="E48" s="42" t="str">
        <f t="shared" si="2"/>
        <v>BARCELONA</v>
      </c>
      <c r="F48" s="42">
        <f t="shared" si="7"/>
        <v>2380752</v>
      </c>
      <c r="G48" s="42">
        <f t="shared" si="8"/>
        <v>2491024</v>
      </c>
    </row>
    <row r="49" spans="1:7" x14ac:dyDescent="0.25">
      <c r="A49" s="42" t="str">
        <f t="shared" si="3"/>
        <v>CEUTA</v>
      </c>
      <c r="B49" s="41">
        <f t="shared" si="4"/>
        <v>42150</v>
      </c>
      <c r="C49" s="41">
        <f t="shared" si="5"/>
        <v>56236</v>
      </c>
      <c r="D49" s="41">
        <f t="shared" si="6"/>
        <v>27</v>
      </c>
      <c r="E49" s="42" t="str">
        <f t="shared" si="2"/>
        <v>A CORUÑA</v>
      </c>
      <c r="F49" s="42">
        <f t="shared" si="7"/>
        <v>2282624</v>
      </c>
      <c r="G49" s="42">
        <f t="shared" si="8"/>
        <v>2685919</v>
      </c>
    </row>
    <row r="50" spans="1:7" x14ac:dyDescent="0.25">
      <c r="A50" s="42" t="str">
        <f t="shared" si="3"/>
        <v>FERROL-SAN CIBRAO</v>
      </c>
      <c r="B50" s="41">
        <f t="shared" si="4"/>
        <v>6833069</v>
      </c>
      <c r="C50" s="41">
        <f t="shared" si="5"/>
        <v>5573893</v>
      </c>
      <c r="D50" s="41">
        <f t="shared" si="6"/>
        <v>3</v>
      </c>
      <c r="E50" s="42" t="str">
        <f t="shared" si="2"/>
        <v>AVILES</v>
      </c>
      <c r="F50" s="42">
        <f t="shared" si="7"/>
        <v>2144840</v>
      </c>
      <c r="G50" s="42">
        <f t="shared" si="8"/>
        <v>2129232</v>
      </c>
    </row>
    <row r="51" spans="1:7" x14ac:dyDescent="0.25">
      <c r="A51" s="42" t="str">
        <f t="shared" si="3"/>
        <v>GIJON</v>
      </c>
      <c r="B51" s="41">
        <f t="shared" si="4"/>
        <v>12040867</v>
      </c>
      <c r="C51" s="41">
        <f t="shared" si="5"/>
        <v>11803709</v>
      </c>
      <c r="D51" s="41">
        <f t="shared" si="6"/>
        <v>1</v>
      </c>
      <c r="E51" s="42" t="str">
        <f t="shared" si="2"/>
        <v>PASAIA</v>
      </c>
      <c r="F51" s="42">
        <f t="shared" si="7"/>
        <v>1749157</v>
      </c>
      <c r="G51" s="42">
        <f t="shared" si="8"/>
        <v>1786542</v>
      </c>
    </row>
    <row r="52" spans="1:7" x14ac:dyDescent="0.25">
      <c r="A52" s="42" t="str">
        <f t="shared" si="3"/>
        <v>HUELVA</v>
      </c>
      <c r="B52" s="41">
        <f t="shared" si="4"/>
        <v>4227706</v>
      </c>
      <c r="C52" s="41">
        <f t="shared" si="5"/>
        <v>4135985</v>
      </c>
      <c r="D52" s="41">
        <f t="shared" si="6"/>
        <v>4</v>
      </c>
      <c r="E52" s="42" t="str">
        <f t="shared" si="2"/>
        <v>SEVILLA</v>
      </c>
      <c r="F52" s="42">
        <f t="shared" si="7"/>
        <v>1574350</v>
      </c>
      <c r="G52" s="42">
        <f t="shared" si="8"/>
        <v>1483746</v>
      </c>
    </row>
    <row r="53" spans="1:7" x14ac:dyDescent="0.25">
      <c r="A53" s="42" t="str">
        <f t="shared" si="3"/>
        <v>LAS PALMAS</v>
      </c>
      <c r="B53" s="41">
        <f t="shared" si="4"/>
        <v>839104</v>
      </c>
      <c r="C53" s="41">
        <f t="shared" si="5"/>
        <v>1183183</v>
      </c>
      <c r="D53" s="41">
        <f t="shared" si="6"/>
        <v>21</v>
      </c>
      <c r="E53" s="42" t="str">
        <f t="shared" si="2"/>
        <v>BALEARES</v>
      </c>
      <c r="F53" s="42">
        <f t="shared" si="7"/>
        <v>1490495</v>
      </c>
      <c r="G53" s="42">
        <f t="shared" si="8"/>
        <v>1608622</v>
      </c>
    </row>
    <row r="54" spans="1:7" x14ac:dyDescent="0.25">
      <c r="A54" s="42" t="str">
        <f t="shared" si="3"/>
        <v>MALAGA</v>
      </c>
      <c r="B54" s="41">
        <f t="shared" si="4"/>
        <v>1018858</v>
      </c>
      <c r="C54" s="41">
        <f t="shared" si="5"/>
        <v>983440</v>
      </c>
      <c r="D54" s="41">
        <f t="shared" si="6"/>
        <v>20</v>
      </c>
      <c r="E54" s="42" t="str">
        <f t="shared" si="2"/>
        <v>BAHIA DE CADIZ</v>
      </c>
      <c r="F54" s="42">
        <f t="shared" si="7"/>
        <v>1393131</v>
      </c>
      <c r="G54" s="42">
        <f t="shared" si="8"/>
        <v>3160128</v>
      </c>
    </row>
    <row r="55" spans="1:7" x14ac:dyDescent="0.25">
      <c r="A55" s="42" t="str">
        <f t="shared" si="3"/>
        <v>MARIN Y RIA DE PONTEVEDRA</v>
      </c>
      <c r="B55" s="41">
        <f t="shared" si="4"/>
        <v>598615</v>
      </c>
      <c r="C55" s="41">
        <f t="shared" si="5"/>
        <v>526932</v>
      </c>
      <c r="D55" s="41">
        <f t="shared" si="6"/>
        <v>23</v>
      </c>
      <c r="E55" s="42" t="str">
        <f t="shared" si="2"/>
        <v>BAHIA DE ALGECIRAS</v>
      </c>
      <c r="F55" s="42">
        <f t="shared" ref="F55:F65" si="9">LOOKUP(E55,$A$38:$A$65,$B$38:$B$65)</f>
        <v>1171738</v>
      </c>
      <c r="G55" s="42">
        <f t="shared" si="8"/>
        <v>2026239</v>
      </c>
    </row>
    <row r="56" spans="1:7" x14ac:dyDescent="0.25">
      <c r="A56" s="42" t="str">
        <f t="shared" si="3"/>
        <v>MELILLA</v>
      </c>
      <c r="B56" s="41">
        <f t="shared" si="4"/>
        <v>25054</v>
      </c>
      <c r="C56" s="41">
        <f t="shared" si="5"/>
        <v>36808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1043976</v>
      </c>
      <c r="G56" s="42">
        <f t="shared" si="8"/>
        <v>1089463</v>
      </c>
    </row>
    <row r="57" spans="1:7" x14ac:dyDescent="0.25">
      <c r="A57" s="42" t="str">
        <f t="shared" si="3"/>
        <v>MOTRIL</v>
      </c>
      <c r="B57" s="41">
        <f t="shared" si="4"/>
        <v>534137</v>
      </c>
      <c r="C57" s="41">
        <f t="shared" si="5"/>
        <v>717204</v>
      </c>
      <c r="D57" s="41">
        <f t="shared" si="6"/>
        <v>24</v>
      </c>
      <c r="E57" s="42" t="str">
        <f t="shared" si="2"/>
        <v>MALAGA</v>
      </c>
      <c r="F57" s="42">
        <f t="shared" si="9"/>
        <v>1018858</v>
      </c>
      <c r="G57" s="42">
        <f t="shared" si="8"/>
        <v>983440</v>
      </c>
    </row>
    <row r="58" spans="1:7" x14ac:dyDescent="0.25">
      <c r="A58" s="42" t="str">
        <f t="shared" si="3"/>
        <v>PASAIA</v>
      </c>
      <c r="B58" s="41">
        <f t="shared" si="4"/>
        <v>1749157</v>
      </c>
      <c r="C58" s="41">
        <f t="shared" si="5"/>
        <v>1786542</v>
      </c>
      <c r="D58" s="41">
        <f t="shared" si="6"/>
        <v>14</v>
      </c>
      <c r="E58" s="42" t="str">
        <f t="shared" si="2"/>
        <v>LAS PALMAS</v>
      </c>
      <c r="F58" s="42">
        <f t="shared" si="9"/>
        <v>839104</v>
      </c>
      <c r="G58" s="42">
        <f t="shared" si="8"/>
        <v>1183183</v>
      </c>
    </row>
    <row r="59" spans="1:7" x14ac:dyDescent="0.25">
      <c r="A59" s="42" t="str">
        <f t="shared" si="3"/>
        <v>SANTA CRUZ DE TENERIFE</v>
      </c>
      <c r="B59" s="41">
        <f t="shared" si="4"/>
        <v>1043976</v>
      </c>
      <c r="C59" s="41">
        <f t="shared" si="5"/>
        <v>1089463</v>
      </c>
      <c r="D59" s="41">
        <f t="shared" si="6"/>
        <v>19</v>
      </c>
      <c r="E59" s="42" t="str">
        <f t="shared" si="2"/>
        <v>ALICANTE</v>
      </c>
      <c r="F59" s="42">
        <f t="shared" si="9"/>
        <v>838744</v>
      </c>
      <c r="G59" s="42">
        <f t="shared" si="8"/>
        <v>1140268</v>
      </c>
    </row>
    <row r="60" spans="1:7" x14ac:dyDescent="0.25">
      <c r="A60" s="42" t="str">
        <f t="shared" si="3"/>
        <v>SANTANDER</v>
      </c>
      <c r="B60" s="41">
        <f t="shared" si="4"/>
        <v>2625920</v>
      </c>
      <c r="C60" s="41">
        <f t="shared" si="5"/>
        <v>2892701</v>
      </c>
      <c r="D60" s="41">
        <f t="shared" si="6"/>
        <v>10</v>
      </c>
      <c r="E60" s="42" t="str">
        <f t="shared" si="2"/>
        <v>MARIN Y RIA DE PONTEVEDRA</v>
      </c>
      <c r="F60" s="42">
        <f t="shared" si="9"/>
        <v>598615</v>
      </c>
      <c r="G60" s="42">
        <f t="shared" si="8"/>
        <v>526932</v>
      </c>
    </row>
    <row r="61" spans="1:7" x14ac:dyDescent="0.25">
      <c r="A61" s="42" t="str">
        <f t="shared" si="3"/>
        <v>SEVILLA</v>
      </c>
      <c r="B61" s="41">
        <f t="shared" si="4"/>
        <v>1574350</v>
      </c>
      <c r="C61" s="41">
        <f t="shared" si="5"/>
        <v>1483746</v>
      </c>
      <c r="D61" s="41">
        <f t="shared" si="6"/>
        <v>15</v>
      </c>
      <c r="E61" s="42" t="str">
        <f t="shared" si="2"/>
        <v>MOTRIL</v>
      </c>
      <c r="F61" s="42">
        <f t="shared" si="9"/>
        <v>534137</v>
      </c>
      <c r="G61" s="42">
        <f t="shared" si="8"/>
        <v>717204</v>
      </c>
    </row>
    <row r="62" spans="1:7" x14ac:dyDescent="0.25">
      <c r="A62" s="42" t="str">
        <f t="shared" si="3"/>
        <v>TARRAGONA</v>
      </c>
      <c r="B62" s="41">
        <f t="shared" si="4"/>
        <v>8789830</v>
      </c>
      <c r="C62" s="41">
        <f t="shared" si="5"/>
        <v>8775343</v>
      </c>
      <c r="D62" s="41">
        <f t="shared" si="6"/>
        <v>2</v>
      </c>
      <c r="E62" s="42" t="str">
        <f t="shared" si="2"/>
        <v>VILAGARCIA</v>
      </c>
      <c r="F62" s="42">
        <f t="shared" si="9"/>
        <v>348212</v>
      </c>
      <c r="G62" s="42">
        <f t="shared" si="8"/>
        <v>337200</v>
      </c>
    </row>
    <row r="63" spans="1:7" x14ac:dyDescent="0.25">
      <c r="A63" s="42" t="str">
        <f t="shared" si="3"/>
        <v>VALENCIA</v>
      </c>
      <c r="B63" s="41">
        <f t="shared" si="4"/>
        <v>3904523</v>
      </c>
      <c r="C63" s="41">
        <f t="shared" si="5"/>
        <v>4662566</v>
      </c>
      <c r="D63" s="41">
        <f t="shared" si="6"/>
        <v>5</v>
      </c>
      <c r="E63" s="42" t="str">
        <f t="shared" si="2"/>
        <v>VIGO</v>
      </c>
      <c r="F63" s="42">
        <f t="shared" si="9"/>
        <v>316242</v>
      </c>
      <c r="G63" s="42">
        <f t="shared" si="8"/>
        <v>430314</v>
      </c>
    </row>
    <row r="64" spans="1:7" x14ac:dyDescent="0.25">
      <c r="A64" s="42" t="str">
        <f t="shared" si="3"/>
        <v>VIGO</v>
      </c>
      <c r="B64" s="41">
        <f t="shared" si="4"/>
        <v>316242</v>
      </c>
      <c r="C64" s="41">
        <f t="shared" si="5"/>
        <v>430314</v>
      </c>
      <c r="D64" s="41">
        <f t="shared" si="6"/>
        <v>26</v>
      </c>
      <c r="E64" s="42" t="str">
        <f t="shared" si="2"/>
        <v>CEUTA</v>
      </c>
      <c r="F64" s="42">
        <f t="shared" si="9"/>
        <v>42150</v>
      </c>
      <c r="G64" s="42">
        <f t="shared" si="8"/>
        <v>56236</v>
      </c>
    </row>
    <row r="65" spans="1:7" x14ac:dyDescent="0.25">
      <c r="A65" s="42" t="str">
        <f t="shared" si="3"/>
        <v>VILAGARCIA</v>
      </c>
      <c r="B65" s="41">
        <f t="shared" si="4"/>
        <v>348212</v>
      </c>
      <c r="C65" s="41">
        <f t="shared" si="5"/>
        <v>337200</v>
      </c>
      <c r="D65" s="41">
        <f t="shared" si="6"/>
        <v>25</v>
      </c>
      <c r="E65" s="42" t="str">
        <f t="shared" si="2"/>
        <v>MELILLA</v>
      </c>
      <c r="F65" s="42">
        <f t="shared" si="9"/>
        <v>25054</v>
      </c>
      <c r="G65" s="42">
        <f t="shared" si="8"/>
        <v>36808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1">
        <v>142605</v>
      </c>
      <c r="C7" s="21">
        <v>153408</v>
      </c>
      <c r="D7" s="21">
        <v>860684</v>
      </c>
      <c r="E7" s="21">
        <v>1094760</v>
      </c>
      <c r="F7" s="10">
        <f>((E7*100)/D7)-100</f>
        <v>27.196508823215026</v>
      </c>
      <c r="G7" s="1"/>
      <c r="H7" s="1"/>
      <c r="I7" s="1"/>
    </row>
    <row r="8" spans="1:12" x14ac:dyDescent="0.25">
      <c r="A8" s="11" t="s">
        <v>42</v>
      </c>
      <c r="B8" s="22">
        <v>146196</v>
      </c>
      <c r="C8" s="22">
        <v>122182</v>
      </c>
      <c r="D8" s="22">
        <v>1300737</v>
      </c>
      <c r="E8" s="22">
        <v>1094547</v>
      </c>
      <c r="F8" s="13">
        <f t="shared" ref="F8:F35" si="0">((E8*100)/D8)-100</f>
        <v>-15.851782489465592</v>
      </c>
      <c r="G8" s="1"/>
      <c r="H8" s="1"/>
      <c r="I8" s="1"/>
    </row>
    <row r="9" spans="1:12" x14ac:dyDescent="0.25">
      <c r="A9" s="8" t="s">
        <v>43</v>
      </c>
      <c r="B9" s="21">
        <v>37891</v>
      </c>
      <c r="C9" s="21">
        <v>64464</v>
      </c>
      <c r="D9" s="21">
        <v>406116</v>
      </c>
      <c r="E9" s="21">
        <v>440850</v>
      </c>
      <c r="F9" s="10">
        <f t="shared" si="0"/>
        <v>8.5527287769996718</v>
      </c>
      <c r="G9" s="1"/>
      <c r="H9" s="1"/>
      <c r="I9" s="1"/>
    </row>
    <row r="10" spans="1:12" x14ac:dyDescent="0.25">
      <c r="A10" s="11" t="s">
        <v>44</v>
      </c>
      <c r="B10" s="22">
        <v>122204</v>
      </c>
      <c r="C10" s="22">
        <v>107617</v>
      </c>
      <c r="D10" s="22">
        <v>1039836</v>
      </c>
      <c r="E10" s="22">
        <v>871003</v>
      </c>
      <c r="F10" s="13">
        <f t="shared" si="0"/>
        <v>-16.236502679268654</v>
      </c>
      <c r="G10" s="1"/>
      <c r="H10" s="1"/>
      <c r="I10" s="1"/>
    </row>
    <row r="11" spans="1:12" x14ac:dyDescent="0.25">
      <c r="A11" s="8" t="s">
        <v>45</v>
      </c>
      <c r="B11" s="21">
        <v>4005753</v>
      </c>
      <c r="C11" s="21">
        <v>3836581</v>
      </c>
      <c r="D11" s="21">
        <v>30905820</v>
      </c>
      <c r="E11" s="21">
        <v>32145984</v>
      </c>
      <c r="F11" s="10">
        <f t="shared" si="0"/>
        <v>4.0127199343036324</v>
      </c>
      <c r="G11" s="1"/>
      <c r="H11" s="1"/>
      <c r="I11" s="1"/>
    </row>
    <row r="12" spans="1:12" x14ac:dyDescent="0.25">
      <c r="A12" s="11" t="s">
        <v>46</v>
      </c>
      <c r="B12" s="22">
        <v>220682</v>
      </c>
      <c r="C12" s="22">
        <v>219905</v>
      </c>
      <c r="D12" s="22">
        <v>1707179</v>
      </c>
      <c r="E12" s="22">
        <v>1832229</v>
      </c>
      <c r="F12" s="13">
        <f t="shared" si="0"/>
        <v>7.3249495219891969</v>
      </c>
      <c r="G12" s="1"/>
      <c r="H12" s="1"/>
      <c r="I12" s="1"/>
    </row>
    <row r="13" spans="1:12" x14ac:dyDescent="0.25">
      <c r="A13" s="8" t="s">
        <v>47</v>
      </c>
      <c r="B13" s="21">
        <v>862564</v>
      </c>
      <c r="C13" s="21">
        <v>785432</v>
      </c>
      <c r="D13" s="21">
        <v>6962525</v>
      </c>
      <c r="E13" s="21">
        <v>6522532</v>
      </c>
      <c r="F13" s="10">
        <f t="shared" si="0"/>
        <v>-6.3194458906790345</v>
      </c>
      <c r="G13" s="1"/>
      <c r="H13" s="1"/>
      <c r="I13" s="1"/>
    </row>
    <row r="14" spans="1:12" x14ac:dyDescent="0.25">
      <c r="A14" s="11" t="s">
        <v>48</v>
      </c>
      <c r="B14" s="22">
        <v>2899318</v>
      </c>
      <c r="C14" s="22">
        <v>2999801</v>
      </c>
      <c r="D14" s="22">
        <v>23574103</v>
      </c>
      <c r="E14" s="22">
        <v>24738190</v>
      </c>
      <c r="F14" s="13">
        <f t="shared" si="0"/>
        <v>4.9379906416799884</v>
      </c>
      <c r="G14" s="1"/>
      <c r="H14" s="1"/>
      <c r="I14" s="1"/>
    </row>
    <row r="15" spans="1:12" x14ac:dyDescent="0.25">
      <c r="A15" s="8" t="s">
        <v>49</v>
      </c>
      <c r="B15" s="21">
        <v>861312</v>
      </c>
      <c r="C15" s="21">
        <v>893086</v>
      </c>
      <c r="D15" s="21">
        <v>6386055</v>
      </c>
      <c r="E15" s="21">
        <v>6507887</v>
      </c>
      <c r="F15" s="10">
        <f t="shared" si="0"/>
        <v>1.9077818778573032</v>
      </c>
      <c r="G15" s="1"/>
      <c r="H15" s="1"/>
      <c r="I15" s="1"/>
    </row>
    <row r="16" spans="1:12" x14ac:dyDescent="0.25">
      <c r="A16" s="11" t="s">
        <v>50</v>
      </c>
      <c r="B16" s="22">
        <v>112700</v>
      </c>
      <c r="C16" s="22">
        <v>93341</v>
      </c>
      <c r="D16" s="22">
        <v>712900</v>
      </c>
      <c r="E16" s="22">
        <v>666334</v>
      </c>
      <c r="F16" s="13">
        <f t="shared" si="0"/>
        <v>-6.5319119091036555</v>
      </c>
      <c r="G16" s="1"/>
      <c r="H16" s="1"/>
      <c r="I16" s="1"/>
    </row>
    <row r="17" spans="1:9" x14ac:dyDescent="0.25">
      <c r="A17" s="8" t="s">
        <v>51</v>
      </c>
      <c r="B17" s="21">
        <v>156814</v>
      </c>
      <c r="C17" s="21">
        <v>145571</v>
      </c>
      <c r="D17" s="21">
        <v>1209134</v>
      </c>
      <c r="E17" s="21">
        <v>1199890</v>
      </c>
      <c r="F17" s="10">
        <f t="shared" si="0"/>
        <v>-0.76451410679048593</v>
      </c>
      <c r="G17" s="1"/>
      <c r="H17" s="1"/>
      <c r="I17" s="1"/>
    </row>
    <row r="18" spans="1:9" x14ac:dyDescent="0.25">
      <c r="A18" s="11" t="s">
        <v>52</v>
      </c>
      <c r="B18" s="22">
        <v>73967</v>
      </c>
      <c r="C18" s="22">
        <v>73932</v>
      </c>
      <c r="D18" s="22">
        <v>635650</v>
      </c>
      <c r="E18" s="22">
        <v>719953</v>
      </c>
      <c r="F18" s="13">
        <f t="shared" si="0"/>
        <v>13.262487217808541</v>
      </c>
      <c r="G18" s="1"/>
      <c r="H18" s="1"/>
      <c r="I18" s="1"/>
    </row>
    <row r="19" spans="1:9" x14ac:dyDescent="0.25">
      <c r="A19" s="8" t="s">
        <v>53</v>
      </c>
      <c r="B19" s="21">
        <v>57543</v>
      </c>
      <c r="C19" s="21">
        <v>53103</v>
      </c>
      <c r="D19" s="21">
        <v>552433</v>
      </c>
      <c r="E19" s="21">
        <v>571420</v>
      </c>
      <c r="F19" s="10">
        <f t="shared" si="0"/>
        <v>3.4369778778603006</v>
      </c>
      <c r="G19" s="1"/>
      <c r="H19" s="1"/>
      <c r="I19" s="1"/>
    </row>
    <row r="20" spans="1:9" x14ac:dyDescent="0.25">
      <c r="A20" s="11" t="s">
        <v>54</v>
      </c>
      <c r="B20" s="22">
        <v>47924</v>
      </c>
      <c r="C20" s="22">
        <v>85108</v>
      </c>
      <c r="D20" s="22">
        <v>512825</v>
      </c>
      <c r="E20" s="22">
        <v>589402</v>
      </c>
      <c r="F20" s="13">
        <f t="shared" si="0"/>
        <v>14.932384341637004</v>
      </c>
      <c r="G20" s="1"/>
      <c r="H20" s="1"/>
      <c r="I20" s="1"/>
    </row>
    <row r="21" spans="1:9" x14ac:dyDescent="0.25">
      <c r="A21" s="8" t="s">
        <v>55</v>
      </c>
      <c r="B21" s="21">
        <v>73539</v>
      </c>
      <c r="C21" s="21">
        <v>33375</v>
      </c>
      <c r="D21" s="21">
        <v>442106</v>
      </c>
      <c r="E21" s="21">
        <v>271421</v>
      </c>
      <c r="F21" s="10">
        <f t="shared" si="0"/>
        <v>-38.607257083142954</v>
      </c>
      <c r="G21" s="1"/>
      <c r="H21" s="1"/>
      <c r="I21" s="1"/>
    </row>
    <row r="22" spans="1:9" x14ac:dyDescent="0.25">
      <c r="A22" s="11" t="s">
        <v>56</v>
      </c>
      <c r="B22" s="22">
        <v>1673723</v>
      </c>
      <c r="C22" s="22">
        <v>1549374</v>
      </c>
      <c r="D22" s="22">
        <v>12008196</v>
      </c>
      <c r="E22" s="22">
        <v>12099433</v>
      </c>
      <c r="F22" s="13">
        <f t="shared" si="0"/>
        <v>0.75978939717506933</v>
      </c>
      <c r="G22" s="1"/>
      <c r="H22" s="1"/>
      <c r="I22" s="1"/>
    </row>
    <row r="23" spans="1:9" x14ac:dyDescent="0.25">
      <c r="A23" s="8" t="s">
        <v>57</v>
      </c>
      <c r="B23" s="21">
        <v>459412</v>
      </c>
      <c r="C23" s="21">
        <v>336788</v>
      </c>
      <c r="D23" s="21">
        <v>3187507</v>
      </c>
      <c r="E23" s="21">
        <v>2138697</v>
      </c>
      <c r="F23" s="10">
        <f t="shared" si="0"/>
        <v>-32.903770877993367</v>
      </c>
      <c r="G23" s="1"/>
      <c r="H23" s="1"/>
      <c r="I23" s="1"/>
    </row>
    <row r="24" spans="1:9" x14ac:dyDescent="0.25">
      <c r="A24" s="11" t="s">
        <v>58</v>
      </c>
      <c r="B24" s="22">
        <v>93068</v>
      </c>
      <c r="C24" s="22">
        <v>51374</v>
      </c>
      <c r="D24" s="22">
        <v>660536</v>
      </c>
      <c r="E24" s="22">
        <v>527733</v>
      </c>
      <c r="F24" s="13">
        <f t="shared" si="0"/>
        <v>-20.105338694635876</v>
      </c>
      <c r="G24" s="1"/>
      <c r="H24" s="1"/>
      <c r="I24" s="1"/>
    </row>
    <row r="25" spans="1:9" x14ac:dyDescent="0.25">
      <c r="A25" s="8" t="s">
        <v>59</v>
      </c>
      <c r="B25" s="21">
        <v>63876</v>
      </c>
      <c r="C25" s="21">
        <v>49104</v>
      </c>
      <c r="D25" s="21">
        <v>460569</v>
      </c>
      <c r="E25" s="21">
        <v>426959</v>
      </c>
      <c r="F25" s="10">
        <f t="shared" si="0"/>
        <v>-7.2974950550297564</v>
      </c>
      <c r="G25" s="1"/>
      <c r="H25" s="1"/>
      <c r="I25" s="1"/>
    </row>
    <row r="26" spans="1:9" x14ac:dyDescent="0.25">
      <c r="A26" s="11" t="s">
        <v>60</v>
      </c>
      <c r="B26" s="22">
        <v>17634</v>
      </c>
      <c r="C26" s="22">
        <v>9450</v>
      </c>
      <c r="D26" s="22">
        <v>143854</v>
      </c>
      <c r="E26" s="22">
        <v>137502</v>
      </c>
      <c r="F26" s="13">
        <f t="shared" si="0"/>
        <v>-4.4155880267493473</v>
      </c>
      <c r="G26" s="1"/>
      <c r="H26" s="1"/>
      <c r="I26" s="1"/>
    </row>
    <row r="27" spans="1:9" x14ac:dyDescent="0.25">
      <c r="A27" s="8" t="s">
        <v>61</v>
      </c>
      <c r="B27" s="21">
        <v>131279</v>
      </c>
      <c r="C27" s="21">
        <v>157351</v>
      </c>
      <c r="D27" s="21">
        <v>1495582</v>
      </c>
      <c r="E27" s="21">
        <v>1575197</v>
      </c>
      <c r="F27" s="10">
        <f t="shared" si="0"/>
        <v>5.32334569418461</v>
      </c>
      <c r="G27" s="1"/>
      <c r="H27" s="1"/>
      <c r="I27" s="1"/>
    </row>
    <row r="28" spans="1:9" x14ac:dyDescent="0.25">
      <c r="A28" s="11" t="s">
        <v>62</v>
      </c>
      <c r="B28" s="22">
        <v>609567</v>
      </c>
      <c r="C28" s="22">
        <v>512091</v>
      </c>
      <c r="D28" s="22">
        <v>5017281</v>
      </c>
      <c r="E28" s="22">
        <v>4388203</v>
      </c>
      <c r="F28" s="13">
        <f t="shared" si="0"/>
        <v>-12.538225385422905</v>
      </c>
      <c r="G28" s="1"/>
      <c r="H28" s="1"/>
      <c r="I28" s="1"/>
    </row>
    <row r="29" spans="1:9" x14ac:dyDescent="0.25">
      <c r="A29" s="8" t="s">
        <v>63</v>
      </c>
      <c r="B29" s="21">
        <v>88616</v>
      </c>
      <c r="C29" s="21">
        <v>107293</v>
      </c>
      <c r="D29" s="21">
        <v>901782</v>
      </c>
      <c r="E29" s="21">
        <v>927313</v>
      </c>
      <c r="F29" s="10">
        <f t="shared" si="0"/>
        <v>2.831172057104709</v>
      </c>
      <c r="G29" s="1"/>
      <c r="H29" s="1"/>
      <c r="I29" s="1"/>
    </row>
    <row r="30" spans="1:9" x14ac:dyDescent="0.25">
      <c r="A30" s="11" t="s">
        <v>64</v>
      </c>
      <c r="B30" s="22">
        <v>154262</v>
      </c>
      <c r="C30" s="22">
        <v>173942</v>
      </c>
      <c r="D30" s="22">
        <v>1449664</v>
      </c>
      <c r="E30" s="22">
        <v>1352568</v>
      </c>
      <c r="F30" s="13">
        <f t="shared" si="0"/>
        <v>-6.6978279104675238</v>
      </c>
      <c r="G30" s="1"/>
      <c r="H30" s="1"/>
      <c r="I30" s="1"/>
    </row>
    <row r="31" spans="1:9" x14ac:dyDescent="0.25">
      <c r="A31" s="8" t="s">
        <v>65</v>
      </c>
      <c r="B31" s="21">
        <v>141215</v>
      </c>
      <c r="C31" s="21">
        <v>121066</v>
      </c>
      <c r="D31" s="21">
        <v>1132295</v>
      </c>
      <c r="E31" s="21">
        <v>1084479</v>
      </c>
      <c r="F31" s="10">
        <f t="shared" si="0"/>
        <v>-4.2229277705898198</v>
      </c>
      <c r="G31" s="1"/>
      <c r="H31" s="1"/>
      <c r="I31" s="1"/>
    </row>
    <row r="32" spans="1:9" x14ac:dyDescent="0.25">
      <c r="A32" s="11" t="s">
        <v>66</v>
      </c>
      <c r="B32" s="22">
        <v>3514231</v>
      </c>
      <c r="C32" s="22">
        <v>4101927</v>
      </c>
      <c r="D32" s="22">
        <v>27233845</v>
      </c>
      <c r="E32" s="22">
        <v>31204322</v>
      </c>
      <c r="F32" s="13">
        <f t="shared" si="0"/>
        <v>14.579200990532186</v>
      </c>
      <c r="G32" s="1"/>
      <c r="H32" s="1"/>
      <c r="I32" s="1"/>
    </row>
    <row r="33" spans="1:9" x14ac:dyDescent="0.25">
      <c r="A33" s="8" t="s">
        <v>67</v>
      </c>
      <c r="B33" s="21">
        <v>281504</v>
      </c>
      <c r="C33" s="21">
        <v>285853</v>
      </c>
      <c r="D33" s="21">
        <v>2876617</v>
      </c>
      <c r="E33" s="21">
        <v>2836936</v>
      </c>
      <c r="F33" s="10">
        <f t="shared" si="0"/>
        <v>-1.3794328546344587</v>
      </c>
      <c r="G33" s="1"/>
      <c r="H33" s="1"/>
      <c r="I33" s="1"/>
    </row>
    <row r="34" spans="1:9" x14ac:dyDescent="0.25">
      <c r="A34" s="11" t="s">
        <v>68</v>
      </c>
      <c r="B34" s="22">
        <v>13445</v>
      </c>
      <c r="C34" s="22">
        <v>41847</v>
      </c>
      <c r="D34" s="22">
        <v>135552</v>
      </c>
      <c r="E34" s="22">
        <v>182412</v>
      </c>
      <c r="F34" s="13">
        <f t="shared" si="0"/>
        <v>34.569759206798864</v>
      </c>
      <c r="G34" s="1"/>
      <c r="H34" s="1"/>
      <c r="I34" s="1"/>
    </row>
    <row r="35" spans="1:9" x14ac:dyDescent="0.25">
      <c r="A35" s="14" t="s">
        <v>69</v>
      </c>
      <c r="B35" s="15">
        <f>SUM(B7:B34)</f>
        <v>17062844</v>
      </c>
      <c r="C35" s="15">
        <f t="shared" ref="C35:E35" si="1">SUM(C7:C34)</f>
        <v>17164366</v>
      </c>
      <c r="D35" s="15">
        <f t="shared" si="1"/>
        <v>133911383</v>
      </c>
      <c r="E35" s="15">
        <f t="shared" si="1"/>
        <v>138148156</v>
      </c>
      <c r="F35" s="16">
        <f t="shared" si="0"/>
        <v>3.163863224383249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1094760</v>
      </c>
      <c r="C38" s="41">
        <f>D7</f>
        <v>860684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32145984</v>
      </c>
      <c r="G38" s="42">
        <f>LOOKUP(E38,$A$38:$A$65,$C$38:$C$65)</f>
        <v>30905820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1094547</v>
      </c>
      <c r="C39" s="41">
        <f t="shared" ref="C39:C65" si="5">D8</f>
        <v>1300737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31204322</v>
      </c>
      <c r="G39" s="42">
        <f t="shared" ref="G39:G65" si="8">LOOKUP(E39,$A$38:$A$65,$C$38:$C$65)</f>
        <v>27233845</v>
      </c>
    </row>
    <row r="40" spans="1:9" x14ac:dyDescent="0.25">
      <c r="A40" s="42" t="str">
        <f t="shared" si="3"/>
        <v>ALMERIA</v>
      </c>
      <c r="B40" s="41">
        <f t="shared" si="4"/>
        <v>440850</v>
      </c>
      <c r="C40" s="41">
        <f t="shared" si="5"/>
        <v>406116</v>
      </c>
      <c r="D40" s="41">
        <f t="shared" si="6"/>
        <v>24</v>
      </c>
      <c r="E40" s="42" t="str">
        <f t="shared" si="2"/>
        <v>BARCELONA</v>
      </c>
      <c r="F40" s="42">
        <f t="shared" si="7"/>
        <v>24738190</v>
      </c>
      <c r="G40" s="42">
        <f t="shared" si="8"/>
        <v>23574103</v>
      </c>
    </row>
    <row r="41" spans="1:9" x14ac:dyDescent="0.25">
      <c r="A41" s="42" t="str">
        <f t="shared" si="3"/>
        <v>AVILES</v>
      </c>
      <c r="B41" s="41">
        <f t="shared" si="4"/>
        <v>871003</v>
      </c>
      <c r="C41" s="41">
        <f t="shared" si="5"/>
        <v>1039836</v>
      </c>
      <c r="D41" s="41">
        <f t="shared" si="6"/>
        <v>18</v>
      </c>
      <c r="E41" s="42" t="str">
        <f t="shared" si="2"/>
        <v>LAS PALMAS</v>
      </c>
      <c r="F41" s="42">
        <f t="shared" si="7"/>
        <v>12099433</v>
      </c>
      <c r="G41" s="42">
        <f t="shared" si="8"/>
        <v>12008196</v>
      </c>
    </row>
    <row r="42" spans="1:9" x14ac:dyDescent="0.25">
      <c r="A42" s="42" t="str">
        <f t="shared" si="3"/>
        <v>BAHIA DE ALGECIRAS</v>
      </c>
      <c r="B42" s="41">
        <f t="shared" si="4"/>
        <v>32145984</v>
      </c>
      <c r="C42" s="41">
        <f t="shared" si="5"/>
        <v>30905820</v>
      </c>
      <c r="D42" s="41">
        <f t="shared" si="6"/>
        <v>1</v>
      </c>
      <c r="E42" s="42" t="str">
        <f t="shared" si="2"/>
        <v>BALEARES</v>
      </c>
      <c r="F42" s="42">
        <f t="shared" si="7"/>
        <v>6522532</v>
      </c>
      <c r="G42" s="42">
        <f t="shared" si="8"/>
        <v>6962525</v>
      </c>
    </row>
    <row r="43" spans="1:9" x14ac:dyDescent="0.25">
      <c r="A43" s="42" t="str">
        <f t="shared" si="3"/>
        <v>BAHIA DE CADIZ</v>
      </c>
      <c r="B43" s="41">
        <f t="shared" si="4"/>
        <v>1832229</v>
      </c>
      <c r="C43" s="41">
        <f t="shared" si="5"/>
        <v>1707179</v>
      </c>
      <c r="D43" s="41">
        <f t="shared" si="6"/>
        <v>10</v>
      </c>
      <c r="E43" s="42" t="str">
        <f t="shared" si="2"/>
        <v>BILBAO</v>
      </c>
      <c r="F43" s="42">
        <f t="shared" si="7"/>
        <v>6507887</v>
      </c>
      <c r="G43" s="42">
        <f t="shared" si="8"/>
        <v>6386055</v>
      </c>
    </row>
    <row r="44" spans="1:9" x14ac:dyDescent="0.25">
      <c r="A44" s="42" t="str">
        <f t="shared" si="3"/>
        <v>BALEARES</v>
      </c>
      <c r="B44" s="41">
        <f t="shared" si="4"/>
        <v>6522532</v>
      </c>
      <c r="C44" s="41">
        <f t="shared" si="5"/>
        <v>6962525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4388203</v>
      </c>
      <c r="G44" s="42">
        <f t="shared" si="8"/>
        <v>5017281</v>
      </c>
    </row>
    <row r="45" spans="1:9" x14ac:dyDescent="0.25">
      <c r="A45" s="42" t="str">
        <f t="shared" si="3"/>
        <v>BARCELONA</v>
      </c>
      <c r="B45" s="41">
        <f t="shared" si="4"/>
        <v>24738190</v>
      </c>
      <c r="C45" s="41">
        <f t="shared" si="5"/>
        <v>23574103</v>
      </c>
      <c r="D45" s="41">
        <f t="shared" si="6"/>
        <v>3</v>
      </c>
      <c r="E45" s="42" t="str">
        <f t="shared" si="2"/>
        <v>VIGO</v>
      </c>
      <c r="F45" s="42">
        <f t="shared" si="7"/>
        <v>2836936</v>
      </c>
      <c r="G45" s="42">
        <f t="shared" si="8"/>
        <v>2876617</v>
      </c>
    </row>
    <row r="46" spans="1:9" x14ac:dyDescent="0.25">
      <c r="A46" s="42" t="str">
        <f t="shared" si="3"/>
        <v>BILBAO</v>
      </c>
      <c r="B46" s="41">
        <f t="shared" si="4"/>
        <v>6507887</v>
      </c>
      <c r="C46" s="41">
        <f t="shared" si="5"/>
        <v>6386055</v>
      </c>
      <c r="D46" s="41">
        <f t="shared" si="6"/>
        <v>6</v>
      </c>
      <c r="E46" s="42" t="str">
        <f t="shared" si="2"/>
        <v>MALAGA</v>
      </c>
      <c r="F46" s="42">
        <f t="shared" si="7"/>
        <v>2138697</v>
      </c>
      <c r="G46" s="42">
        <f t="shared" si="8"/>
        <v>3187507</v>
      </c>
    </row>
    <row r="47" spans="1:9" x14ac:dyDescent="0.25">
      <c r="A47" s="42" t="str">
        <f t="shared" si="3"/>
        <v>CARTAGENA</v>
      </c>
      <c r="B47" s="41">
        <f t="shared" si="4"/>
        <v>666334</v>
      </c>
      <c r="C47" s="41">
        <f t="shared" si="5"/>
        <v>712900</v>
      </c>
      <c r="D47" s="41">
        <f t="shared" si="6"/>
        <v>20</v>
      </c>
      <c r="E47" s="42" t="str">
        <f t="shared" si="2"/>
        <v>BAHIA DE CADIZ</v>
      </c>
      <c r="F47" s="42">
        <f t="shared" si="7"/>
        <v>1832229</v>
      </c>
      <c r="G47" s="42">
        <f t="shared" si="8"/>
        <v>1707179</v>
      </c>
    </row>
    <row r="48" spans="1:9" x14ac:dyDescent="0.25">
      <c r="A48" s="42" t="str">
        <f t="shared" si="3"/>
        <v>CASTELLON</v>
      </c>
      <c r="B48" s="41">
        <f t="shared" si="4"/>
        <v>1199890</v>
      </c>
      <c r="C48" s="41">
        <f t="shared" si="5"/>
        <v>1209134</v>
      </c>
      <c r="D48" s="41">
        <f t="shared" si="6"/>
        <v>13</v>
      </c>
      <c r="E48" s="42" t="str">
        <f t="shared" si="2"/>
        <v>PASAIA</v>
      </c>
      <c r="F48" s="42">
        <f t="shared" si="7"/>
        <v>1575197</v>
      </c>
      <c r="G48" s="42">
        <f t="shared" si="8"/>
        <v>1495582</v>
      </c>
    </row>
    <row r="49" spans="1:7" x14ac:dyDescent="0.25">
      <c r="A49" s="42" t="str">
        <f t="shared" si="3"/>
        <v>CEUTA</v>
      </c>
      <c r="B49" s="41">
        <f t="shared" si="4"/>
        <v>719953</v>
      </c>
      <c r="C49" s="41">
        <f t="shared" si="5"/>
        <v>635650</v>
      </c>
      <c r="D49" s="41">
        <f t="shared" si="6"/>
        <v>19</v>
      </c>
      <c r="E49" s="42" t="str">
        <f t="shared" si="2"/>
        <v>SEVILLA</v>
      </c>
      <c r="F49" s="42">
        <f t="shared" si="7"/>
        <v>1352568</v>
      </c>
      <c r="G49" s="42">
        <f t="shared" si="8"/>
        <v>1449664</v>
      </c>
    </row>
    <row r="50" spans="1:7" x14ac:dyDescent="0.25">
      <c r="A50" s="42" t="str">
        <f t="shared" si="3"/>
        <v>FERROL-SAN CIBRAO</v>
      </c>
      <c r="B50" s="41">
        <f t="shared" si="4"/>
        <v>571420</v>
      </c>
      <c r="C50" s="41">
        <f t="shared" si="5"/>
        <v>552433</v>
      </c>
      <c r="D50" s="41">
        <f t="shared" si="6"/>
        <v>22</v>
      </c>
      <c r="E50" s="42" t="str">
        <f t="shared" si="2"/>
        <v>CASTELLON</v>
      </c>
      <c r="F50" s="42">
        <f t="shared" si="7"/>
        <v>1199890</v>
      </c>
      <c r="G50" s="42">
        <f t="shared" si="8"/>
        <v>1209134</v>
      </c>
    </row>
    <row r="51" spans="1:7" x14ac:dyDescent="0.25">
      <c r="A51" s="42" t="str">
        <f t="shared" si="3"/>
        <v>GIJON</v>
      </c>
      <c r="B51" s="41">
        <f t="shared" si="4"/>
        <v>589402</v>
      </c>
      <c r="C51" s="41">
        <f t="shared" si="5"/>
        <v>512825</v>
      </c>
      <c r="D51" s="41">
        <f t="shared" si="6"/>
        <v>21</v>
      </c>
      <c r="E51" s="42" t="str">
        <f t="shared" si="2"/>
        <v>A CORUÑA</v>
      </c>
      <c r="F51" s="42">
        <f t="shared" si="7"/>
        <v>1094760</v>
      </c>
      <c r="G51" s="42">
        <f t="shared" si="8"/>
        <v>860684</v>
      </c>
    </row>
    <row r="52" spans="1:7" x14ac:dyDescent="0.25">
      <c r="A52" s="42" t="str">
        <f t="shared" si="3"/>
        <v>HUELVA</v>
      </c>
      <c r="B52" s="41">
        <f t="shared" si="4"/>
        <v>271421</v>
      </c>
      <c r="C52" s="41">
        <f t="shared" si="5"/>
        <v>442106</v>
      </c>
      <c r="D52" s="41">
        <f t="shared" si="6"/>
        <v>26</v>
      </c>
      <c r="E52" s="42" t="str">
        <f t="shared" si="2"/>
        <v>ALICANTE</v>
      </c>
      <c r="F52" s="42">
        <f t="shared" si="7"/>
        <v>1094547</v>
      </c>
      <c r="G52" s="42">
        <f t="shared" si="8"/>
        <v>1300737</v>
      </c>
    </row>
    <row r="53" spans="1:7" x14ac:dyDescent="0.25">
      <c r="A53" s="42" t="str">
        <f t="shared" si="3"/>
        <v>LAS PALMAS</v>
      </c>
      <c r="B53" s="41">
        <f t="shared" si="4"/>
        <v>12099433</v>
      </c>
      <c r="C53" s="41">
        <f t="shared" si="5"/>
        <v>12008196</v>
      </c>
      <c r="D53" s="41">
        <f t="shared" si="6"/>
        <v>4</v>
      </c>
      <c r="E53" s="42" t="str">
        <f t="shared" si="2"/>
        <v>TARRAGONA</v>
      </c>
      <c r="F53" s="42">
        <f t="shared" si="7"/>
        <v>1084479</v>
      </c>
      <c r="G53" s="42">
        <f t="shared" si="8"/>
        <v>1132295</v>
      </c>
    </row>
    <row r="54" spans="1:7" x14ac:dyDescent="0.25">
      <c r="A54" s="42" t="str">
        <f t="shared" si="3"/>
        <v>MALAGA</v>
      </c>
      <c r="B54" s="41">
        <f t="shared" si="4"/>
        <v>2138697</v>
      </c>
      <c r="C54" s="41">
        <f t="shared" si="5"/>
        <v>3187507</v>
      </c>
      <c r="D54" s="41">
        <f t="shared" si="6"/>
        <v>9</v>
      </c>
      <c r="E54" s="42" t="str">
        <f t="shared" si="2"/>
        <v>SANTANDER</v>
      </c>
      <c r="F54" s="42">
        <f t="shared" si="7"/>
        <v>927313</v>
      </c>
      <c r="G54" s="42">
        <f t="shared" si="8"/>
        <v>901782</v>
      </c>
    </row>
    <row r="55" spans="1:7" x14ac:dyDescent="0.25">
      <c r="A55" s="42" t="str">
        <f t="shared" si="3"/>
        <v>MARIN Y RIA DE PONTEVEDRA</v>
      </c>
      <c r="B55" s="41">
        <f t="shared" si="4"/>
        <v>527733</v>
      </c>
      <c r="C55" s="41">
        <f t="shared" si="5"/>
        <v>660536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871003</v>
      </c>
      <c r="G55" s="42">
        <f t="shared" si="8"/>
        <v>1039836</v>
      </c>
    </row>
    <row r="56" spans="1:7" x14ac:dyDescent="0.25">
      <c r="A56" s="42" t="str">
        <f t="shared" si="3"/>
        <v>MELILLA</v>
      </c>
      <c r="B56" s="41">
        <f t="shared" si="4"/>
        <v>426959</v>
      </c>
      <c r="C56" s="41">
        <f t="shared" si="5"/>
        <v>460569</v>
      </c>
      <c r="D56" s="41">
        <f t="shared" si="6"/>
        <v>25</v>
      </c>
      <c r="E56" s="42" t="str">
        <f t="shared" si="2"/>
        <v>CEUTA</v>
      </c>
      <c r="F56" s="42">
        <f t="shared" si="9"/>
        <v>719953</v>
      </c>
      <c r="G56" s="42">
        <f t="shared" si="8"/>
        <v>635650</v>
      </c>
    </row>
    <row r="57" spans="1:7" x14ac:dyDescent="0.25">
      <c r="A57" s="42" t="str">
        <f t="shared" si="3"/>
        <v>MOTRIL</v>
      </c>
      <c r="B57" s="41">
        <f t="shared" si="4"/>
        <v>137502</v>
      </c>
      <c r="C57" s="41">
        <f t="shared" si="5"/>
        <v>143854</v>
      </c>
      <c r="D57" s="41">
        <f t="shared" si="6"/>
        <v>28</v>
      </c>
      <c r="E57" s="42" t="str">
        <f t="shared" si="2"/>
        <v>CARTAGENA</v>
      </c>
      <c r="F57" s="42">
        <f t="shared" si="9"/>
        <v>666334</v>
      </c>
      <c r="G57" s="42">
        <f t="shared" si="8"/>
        <v>712900</v>
      </c>
    </row>
    <row r="58" spans="1:7" x14ac:dyDescent="0.25">
      <c r="A58" s="42" t="str">
        <f t="shared" si="3"/>
        <v>PASAIA</v>
      </c>
      <c r="B58" s="41">
        <f t="shared" si="4"/>
        <v>1575197</v>
      </c>
      <c r="C58" s="41">
        <f t="shared" si="5"/>
        <v>1495582</v>
      </c>
      <c r="D58" s="41">
        <f t="shared" si="6"/>
        <v>11</v>
      </c>
      <c r="E58" s="42" t="str">
        <f t="shared" si="2"/>
        <v>GIJON</v>
      </c>
      <c r="F58" s="42">
        <f t="shared" si="9"/>
        <v>589402</v>
      </c>
      <c r="G58" s="42">
        <f t="shared" si="8"/>
        <v>512825</v>
      </c>
    </row>
    <row r="59" spans="1:7" x14ac:dyDescent="0.25">
      <c r="A59" s="42" t="str">
        <f t="shared" si="3"/>
        <v>SANTA CRUZ DE TENERIFE</v>
      </c>
      <c r="B59" s="41">
        <f t="shared" si="4"/>
        <v>4388203</v>
      </c>
      <c r="C59" s="41">
        <f t="shared" si="5"/>
        <v>5017281</v>
      </c>
      <c r="D59" s="41">
        <f t="shared" si="6"/>
        <v>7</v>
      </c>
      <c r="E59" s="42" t="str">
        <f t="shared" si="2"/>
        <v>FERROL-SAN CIBRAO</v>
      </c>
      <c r="F59" s="42">
        <f t="shared" si="9"/>
        <v>571420</v>
      </c>
      <c r="G59" s="42">
        <f t="shared" si="8"/>
        <v>552433</v>
      </c>
    </row>
    <row r="60" spans="1:7" x14ac:dyDescent="0.25">
      <c r="A60" s="42" t="str">
        <f t="shared" si="3"/>
        <v>SANTANDER</v>
      </c>
      <c r="B60" s="41">
        <f t="shared" si="4"/>
        <v>927313</v>
      </c>
      <c r="C60" s="41">
        <f t="shared" si="5"/>
        <v>901782</v>
      </c>
      <c r="D60" s="41">
        <f t="shared" si="6"/>
        <v>17</v>
      </c>
      <c r="E60" s="42" t="str">
        <f t="shared" si="2"/>
        <v>MARIN Y RIA DE PONTEVEDRA</v>
      </c>
      <c r="F60" s="42">
        <f t="shared" si="9"/>
        <v>527733</v>
      </c>
      <c r="G60" s="42">
        <f t="shared" si="8"/>
        <v>660536</v>
      </c>
    </row>
    <row r="61" spans="1:7" x14ac:dyDescent="0.25">
      <c r="A61" s="42" t="str">
        <f t="shared" si="3"/>
        <v>SEVILLA</v>
      </c>
      <c r="B61" s="41">
        <f t="shared" si="4"/>
        <v>1352568</v>
      </c>
      <c r="C61" s="41">
        <f t="shared" si="5"/>
        <v>1449664</v>
      </c>
      <c r="D61" s="41">
        <f t="shared" si="6"/>
        <v>12</v>
      </c>
      <c r="E61" s="42" t="str">
        <f t="shared" si="2"/>
        <v>ALMERIA</v>
      </c>
      <c r="F61" s="42">
        <f t="shared" si="9"/>
        <v>440850</v>
      </c>
      <c r="G61" s="42">
        <f t="shared" si="8"/>
        <v>406116</v>
      </c>
    </row>
    <row r="62" spans="1:7" x14ac:dyDescent="0.25">
      <c r="A62" s="42" t="str">
        <f t="shared" si="3"/>
        <v>TARRAGONA</v>
      </c>
      <c r="B62" s="41">
        <f t="shared" si="4"/>
        <v>1084479</v>
      </c>
      <c r="C62" s="41">
        <f t="shared" si="5"/>
        <v>1132295</v>
      </c>
      <c r="D62" s="41">
        <f t="shared" si="6"/>
        <v>16</v>
      </c>
      <c r="E62" s="42" t="str">
        <f t="shared" si="2"/>
        <v>MELILLA</v>
      </c>
      <c r="F62" s="42">
        <f t="shared" si="9"/>
        <v>426959</v>
      </c>
      <c r="G62" s="42">
        <f t="shared" si="8"/>
        <v>460569</v>
      </c>
    </row>
    <row r="63" spans="1:7" x14ac:dyDescent="0.25">
      <c r="A63" s="42" t="str">
        <f t="shared" si="3"/>
        <v>VALENCIA</v>
      </c>
      <c r="B63" s="41">
        <f t="shared" si="4"/>
        <v>31204322</v>
      </c>
      <c r="C63" s="41">
        <f t="shared" si="5"/>
        <v>27233845</v>
      </c>
      <c r="D63" s="41">
        <f t="shared" si="6"/>
        <v>2</v>
      </c>
      <c r="E63" s="42" t="str">
        <f t="shared" si="2"/>
        <v>HUELVA</v>
      </c>
      <c r="F63" s="42">
        <f t="shared" si="9"/>
        <v>271421</v>
      </c>
      <c r="G63" s="42">
        <f t="shared" si="8"/>
        <v>442106</v>
      </c>
    </row>
    <row r="64" spans="1:7" x14ac:dyDescent="0.25">
      <c r="A64" s="42" t="str">
        <f t="shared" si="3"/>
        <v>VIGO</v>
      </c>
      <c r="B64" s="41">
        <f t="shared" si="4"/>
        <v>2836936</v>
      </c>
      <c r="C64" s="41">
        <f t="shared" si="5"/>
        <v>2876617</v>
      </c>
      <c r="D64" s="41">
        <f t="shared" si="6"/>
        <v>8</v>
      </c>
      <c r="E64" s="42" t="str">
        <f t="shared" si="2"/>
        <v>VILAGARCIA</v>
      </c>
      <c r="F64" s="42">
        <f t="shared" si="9"/>
        <v>182412</v>
      </c>
      <c r="G64" s="42">
        <f t="shared" si="8"/>
        <v>135552</v>
      </c>
    </row>
    <row r="65" spans="1:7" x14ac:dyDescent="0.25">
      <c r="A65" s="42" t="str">
        <f t="shared" si="3"/>
        <v>VILAGARCIA</v>
      </c>
      <c r="B65" s="41">
        <f t="shared" si="4"/>
        <v>182412</v>
      </c>
      <c r="C65" s="41">
        <f t="shared" si="5"/>
        <v>135552</v>
      </c>
      <c r="D65" s="41">
        <f t="shared" si="6"/>
        <v>27</v>
      </c>
      <c r="E65" s="42" t="str">
        <f t="shared" si="2"/>
        <v>MOTRIL</v>
      </c>
      <c r="F65" s="42">
        <f t="shared" si="9"/>
        <v>137502</v>
      </c>
      <c r="G65" s="42">
        <f t="shared" si="8"/>
        <v>143854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3">
        <v>2921</v>
      </c>
      <c r="C7" s="23">
        <v>3174</v>
      </c>
      <c r="D7" s="23">
        <v>22314</v>
      </c>
      <c r="E7" s="23">
        <v>20985</v>
      </c>
      <c r="F7" s="10">
        <f>((E7*100)/D7)-100</f>
        <v>-5.9559021242269381</v>
      </c>
      <c r="G7" s="1"/>
      <c r="H7" s="1"/>
      <c r="I7" s="1"/>
    </row>
    <row r="8" spans="1:12" x14ac:dyDescent="0.25">
      <c r="A8" s="11" t="s">
        <v>42</v>
      </c>
      <c r="B8" s="24">
        <v>123</v>
      </c>
      <c r="C8" s="24">
        <v>59</v>
      </c>
      <c r="D8" s="24">
        <v>871</v>
      </c>
      <c r="E8" s="24">
        <v>490</v>
      </c>
      <c r="F8" s="13">
        <f t="shared" ref="F8:F35" si="0">((E8*100)/D8)-100</f>
        <v>-43.742824339839267</v>
      </c>
      <c r="G8" s="1"/>
      <c r="H8" s="1"/>
      <c r="I8" s="1"/>
    </row>
    <row r="9" spans="1:12" x14ac:dyDescent="0.25">
      <c r="A9" s="8" t="s">
        <v>43</v>
      </c>
      <c r="B9" s="23">
        <v>387</v>
      </c>
      <c r="C9" s="23">
        <v>421</v>
      </c>
      <c r="D9" s="23">
        <v>2675</v>
      </c>
      <c r="E9" s="23">
        <v>2161</v>
      </c>
      <c r="F9" s="10">
        <f t="shared" si="0"/>
        <v>-19.214953271028037</v>
      </c>
      <c r="G9" s="1"/>
      <c r="H9" s="1"/>
      <c r="I9" s="1"/>
    </row>
    <row r="10" spans="1:12" x14ac:dyDescent="0.25">
      <c r="A10" s="11" t="s">
        <v>44</v>
      </c>
      <c r="B10" s="24">
        <v>1177</v>
      </c>
      <c r="C10" s="24">
        <v>797</v>
      </c>
      <c r="D10" s="24">
        <v>7842</v>
      </c>
      <c r="E10" s="24">
        <v>9305</v>
      </c>
      <c r="F10" s="13">
        <f t="shared" si="0"/>
        <v>18.655955113491459</v>
      </c>
      <c r="G10" s="1"/>
      <c r="H10" s="1"/>
      <c r="I10" s="1"/>
    </row>
    <row r="11" spans="1:12" x14ac:dyDescent="0.25">
      <c r="A11" s="8" t="s">
        <v>45</v>
      </c>
      <c r="B11" s="23">
        <v>173</v>
      </c>
      <c r="C11" s="23">
        <v>219</v>
      </c>
      <c r="D11" s="23">
        <v>1201</v>
      </c>
      <c r="E11" s="23">
        <v>1497</v>
      </c>
      <c r="F11" s="10">
        <f t="shared" si="0"/>
        <v>24.646128226477941</v>
      </c>
      <c r="G11" s="1"/>
      <c r="H11" s="1"/>
      <c r="I11" s="1"/>
    </row>
    <row r="12" spans="1:12" x14ac:dyDescent="0.25">
      <c r="A12" s="11" t="s">
        <v>46</v>
      </c>
      <c r="B12" s="24">
        <v>2549</v>
      </c>
      <c r="C12" s="24">
        <v>1731</v>
      </c>
      <c r="D12" s="24">
        <v>14818</v>
      </c>
      <c r="E12" s="24">
        <v>11625</v>
      </c>
      <c r="F12" s="13">
        <f t="shared" si="0"/>
        <v>-21.54811715481172</v>
      </c>
      <c r="G12" s="1"/>
      <c r="H12" s="1"/>
      <c r="I12" s="1"/>
    </row>
    <row r="13" spans="1:12" x14ac:dyDescent="0.25">
      <c r="A13" s="8" t="s">
        <v>47</v>
      </c>
      <c r="B13" s="23">
        <v>219</v>
      </c>
      <c r="C13" s="23">
        <v>7</v>
      </c>
      <c r="D13" s="23">
        <v>1906</v>
      </c>
      <c r="E13" s="23">
        <v>1495</v>
      </c>
      <c r="F13" s="10">
        <f t="shared" si="0"/>
        <v>-21.563483735571879</v>
      </c>
      <c r="G13" s="1"/>
      <c r="H13" s="1"/>
      <c r="I13" s="1"/>
    </row>
    <row r="14" spans="1:12" x14ac:dyDescent="0.25">
      <c r="A14" s="11" t="s">
        <v>48</v>
      </c>
      <c r="B14" s="24">
        <v>56</v>
      </c>
      <c r="C14" s="24">
        <v>0</v>
      </c>
      <c r="D14" s="24">
        <v>2563</v>
      </c>
      <c r="E14" s="24">
        <v>0</v>
      </c>
      <c r="F14" s="13">
        <f t="shared" si="0"/>
        <v>-100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132</v>
      </c>
      <c r="C16" s="24">
        <v>98</v>
      </c>
      <c r="D16" s="24">
        <v>849</v>
      </c>
      <c r="E16" s="24">
        <v>831</v>
      </c>
      <c r="F16" s="13">
        <f t="shared" si="0"/>
        <v>-2.1201413427561846</v>
      </c>
      <c r="G16" s="1"/>
      <c r="H16" s="1"/>
      <c r="I16" s="1"/>
    </row>
    <row r="17" spans="1:9" x14ac:dyDescent="0.25">
      <c r="A17" s="8" t="s">
        <v>51</v>
      </c>
      <c r="B17" s="23">
        <v>172</v>
      </c>
      <c r="C17" s="23">
        <v>444</v>
      </c>
      <c r="D17" s="23">
        <v>3881</v>
      </c>
      <c r="E17" s="23">
        <v>2772</v>
      </c>
      <c r="F17" s="10">
        <f t="shared" si="0"/>
        <v>-28.575109507858798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0</v>
      </c>
      <c r="D18" s="24">
        <v>73</v>
      </c>
      <c r="E18" s="24">
        <v>38</v>
      </c>
      <c r="F18" s="13">
        <f t="shared" si="0"/>
        <v>-47.945205479452056</v>
      </c>
      <c r="G18" s="1"/>
      <c r="H18" s="1"/>
      <c r="I18" s="1"/>
    </row>
    <row r="19" spans="1:9" x14ac:dyDescent="0.25">
      <c r="A19" s="8" t="s">
        <v>53</v>
      </c>
      <c r="B19" s="23">
        <v>6</v>
      </c>
      <c r="C19" s="23">
        <v>26</v>
      </c>
      <c r="D19" s="23">
        <v>70</v>
      </c>
      <c r="E19" s="23">
        <v>109</v>
      </c>
      <c r="F19" s="10">
        <f t="shared" si="0"/>
        <v>55.714285714285722</v>
      </c>
      <c r="G19" s="1"/>
      <c r="H19" s="1"/>
      <c r="I19" s="1"/>
    </row>
    <row r="20" spans="1:9" x14ac:dyDescent="0.25">
      <c r="A20" s="11" t="s">
        <v>54</v>
      </c>
      <c r="B20" s="24">
        <v>1105</v>
      </c>
      <c r="C20" s="24">
        <v>475</v>
      </c>
      <c r="D20" s="24">
        <v>5618</v>
      </c>
      <c r="E20" s="24">
        <v>5083</v>
      </c>
      <c r="F20" s="13">
        <f t="shared" si="0"/>
        <v>-9.522961908152368</v>
      </c>
      <c r="G20" s="1"/>
      <c r="H20" s="1"/>
      <c r="I20" s="1"/>
    </row>
    <row r="21" spans="1:9" x14ac:dyDescent="0.25">
      <c r="A21" s="8" t="s">
        <v>55</v>
      </c>
      <c r="B21" s="23">
        <v>572</v>
      </c>
      <c r="C21" s="23">
        <v>198</v>
      </c>
      <c r="D21" s="23">
        <v>3496</v>
      </c>
      <c r="E21" s="23">
        <v>1527</v>
      </c>
      <c r="F21" s="10">
        <f t="shared" si="0"/>
        <v>-56.321510297482838</v>
      </c>
      <c r="G21" s="1"/>
      <c r="H21" s="1"/>
      <c r="I21" s="1"/>
    </row>
    <row r="22" spans="1:9" x14ac:dyDescent="0.25">
      <c r="A22" s="11" t="s">
        <v>56</v>
      </c>
      <c r="B22" s="24">
        <v>375</v>
      </c>
      <c r="C22" s="24">
        <v>0</v>
      </c>
      <c r="D22" s="24">
        <v>2719</v>
      </c>
      <c r="E22" s="24">
        <v>1157</v>
      </c>
      <c r="F22" s="13">
        <f t="shared" si="0"/>
        <v>-57.447591026112541</v>
      </c>
      <c r="G22" s="1"/>
      <c r="H22" s="1"/>
      <c r="I22" s="1"/>
    </row>
    <row r="23" spans="1:9" x14ac:dyDescent="0.25">
      <c r="A23" s="8" t="s">
        <v>57</v>
      </c>
      <c r="B23" s="23">
        <v>186</v>
      </c>
      <c r="C23" s="23">
        <v>98</v>
      </c>
      <c r="D23" s="23">
        <v>965</v>
      </c>
      <c r="E23" s="23">
        <v>643</v>
      </c>
      <c r="F23" s="10">
        <f t="shared" si="0"/>
        <v>-33.367875647668399</v>
      </c>
      <c r="G23" s="1"/>
      <c r="H23" s="1"/>
      <c r="I23" s="1"/>
    </row>
    <row r="24" spans="1:9" x14ac:dyDescent="0.25">
      <c r="A24" s="11" t="s">
        <v>58</v>
      </c>
      <c r="B24" s="24">
        <v>299</v>
      </c>
      <c r="C24" s="24">
        <v>300</v>
      </c>
      <c r="D24" s="24">
        <v>2547</v>
      </c>
      <c r="E24" s="24">
        <v>2234</v>
      </c>
      <c r="F24" s="13">
        <f t="shared" si="0"/>
        <v>-12.288967412642322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381</v>
      </c>
      <c r="C26" s="24">
        <v>292</v>
      </c>
      <c r="D26" s="24">
        <v>2020</v>
      </c>
      <c r="E26" s="24">
        <v>1577</v>
      </c>
      <c r="F26" s="13">
        <f t="shared" si="0"/>
        <v>-21.930693069306926</v>
      </c>
      <c r="G26" s="1"/>
      <c r="H26" s="1"/>
      <c r="I26" s="1"/>
    </row>
    <row r="27" spans="1:9" x14ac:dyDescent="0.25">
      <c r="A27" s="8" t="s">
        <v>61</v>
      </c>
      <c r="B27" s="23">
        <v>670</v>
      </c>
      <c r="C27" s="23">
        <v>661</v>
      </c>
      <c r="D27" s="23">
        <v>7012</v>
      </c>
      <c r="E27" s="23">
        <v>7719</v>
      </c>
      <c r="F27" s="10">
        <f t="shared" si="0"/>
        <v>10.082715345122651</v>
      </c>
      <c r="G27" s="1"/>
      <c r="H27" s="1"/>
      <c r="I27" s="1"/>
    </row>
    <row r="28" spans="1:9" x14ac:dyDescent="0.25">
      <c r="A28" s="11" t="s">
        <v>62</v>
      </c>
      <c r="B28" s="24">
        <v>819</v>
      </c>
      <c r="C28" s="24">
        <v>499</v>
      </c>
      <c r="D28" s="24">
        <v>3635</v>
      </c>
      <c r="E28" s="24">
        <v>3561</v>
      </c>
      <c r="F28" s="13">
        <f t="shared" si="0"/>
        <v>-2.035763411279234</v>
      </c>
      <c r="G28" s="1"/>
      <c r="H28" s="1"/>
      <c r="I28" s="1"/>
    </row>
    <row r="29" spans="1:9" x14ac:dyDescent="0.25">
      <c r="A29" s="8" t="s">
        <v>63</v>
      </c>
      <c r="B29" s="23">
        <v>446</v>
      </c>
      <c r="C29" s="23">
        <v>441</v>
      </c>
      <c r="D29" s="23">
        <v>6545</v>
      </c>
      <c r="E29" s="23">
        <v>5835</v>
      </c>
      <c r="F29" s="10">
        <f t="shared" si="0"/>
        <v>-10.847975553857907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425</v>
      </c>
      <c r="C31" s="23">
        <v>463</v>
      </c>
      <c r="D31" s="23">
        <v>2778</v>
      </c>
      <c r="E31" s="23">
        <v>5153</v>
      </c>
      <c r="F31" s="10">
        <f t="shared" si="0"/>
        <v>85.493160547156236</v>
      </c>
      <c r="G31" s="1"/>
      <c r="H31" s="1"/>
      <c r="I31" s="1"/>
    </row>
    <row r="32" spans="1:9" x14ac:dyDescent="0.25">
      <c r="A32" s="11" t="s">
        <v>66</v>
      </c>
      <c r="B32" s="24">
        <v>53</v>
      </c>
      <c r="C32" s="24">
        <v>63</v>
      </c>
      <c r="D32" s="24">
        <v>766</v>
      </c>
      <c r="E32" s="24">
        <v>788</v>
      </c>
      <c r="F32" s="13">
        <f t="shared" si="0"/>
        <v>2.8720626631853747</v>
      </c>
      <c r="G32" s="1"/>
      <c r="H32" s="1"/>
      <c r="I32" s="1"/>
    </row>
    <row r="33" spans="1:9" x14ac:dyDescent="0.25">
      <c r="A33" s="8" t="s">
        <v>67</v>
      </c>
      <c r="B33" s="23">
        <v>10074</v>
      </c>
      <c r="C33" s="23">
        <v>10118</v>
      </c>
      <c r="D33" s="23">
        <v>55153</v>
      </c>
      <c r="E33" s="23">
        <v>55494</v>
      </c>
      <c r="F33" s="10">
        <f t="shared" si="0"/>
        <v>0.61828005729516633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23320</v>
      </c>
      <c r="C35" s="15">
        <f t="shared" ref="C35:E35" si="1">SUM(C7:C34)</f>
        <v>20584</v>
      </c>
      <c r="D35" s="15">
        <f t="shared" si="1"/>
        <v>152317</v>
      </c>
      <c r="E35" s="15">
        <f t="shared" si="1"/>
        <v>142079</v>
      </c>
      <c r="F35" s="16">
        <f t="shared" si="0"/>
        <v>-6.721508433070511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20985</v>
      </c>
      <c r="C38" s="41">
        <f>D7</f>
        <v>22314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55494</v>
      </c>
      <c r="G38" s="42">
        <f>LOOKUP(E38,$A$38:$A$65,$C$38:$C$65)</f>
        <v>55153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490</v>
      </c>
      <c r="C39" s="41">
        <f t="shared" ref="C39:C65" si="5">D8</f>
        <v>871</v>
      </c>
      <c r="D39" s="41">
        <f t="shared" ref="D39:D65" si="6">_xlfn.RANK.EQ(B39,$B$38:$B$65)+COUNTIF($B$38:$B$65,B39)-1</f>
        <v>21</v>
      </c>
      <c r="E39" s="42" t="str">
        <f t="shared" si="2"/>
        <v>A CORUÑA</v>
      </c>
      <c r="F39" s="42">
        <f t="shared" ref="F39:F54" si="7">LOOKUP(E39,$A$38:$A$65,$B$38:$B$65)</f>
        <v>20985</v>
      </c>
      <c r="G39" s="42">
        <f t="shared" ref="G39:G65" si="8">LOOKUP(E39,$A$38:$A$65,$C$38:$C$65)</f>
        <v>22314</v>
      </c>
    </row>
    <row r="40" spans="1:9" x14ac:dyDescent="0.25">
      <c r="A40" s="42" t="str">
        <f t="shared" si="3"/>
        <v>ALMERIA</v>
      </c>
      <c r="B40" s="41">
        <f t="shared" si="4"/>
        <v>2161</v>
      </c>
      <c r="C40" s="41">
        <f t="shared" si="5"/>
        <v>2675</v>
      </c>
      <c r="D40" s="41">
        <f t="shared" si="6"/>
        <v>12</v>
      </c>
      <c r="E40" s="42" t="str">
        <f t="shared" si="2"/>
        <v>BAHIA DE CADIZ</v>
      </c>
      <c r="F40" s="42">
        <f t="shared" si="7"/>
        <v>11625</v>
      </c>
      <c r="G40" s="42">
        <f t="shared" si="8"/>
        <v>14818</v>
      </c>
    </row>
    <row r="41" spans="1:9" x14ac:dyDescent="0.25">
      <c r="A41" s="42" t="str">
        <f t="shared" si="3"/>
        <v>AVILES</v>
      </c>
      <c r="B41" s="41">
        <f t="shared" si="4"/>
        <v>9305</v>
      </c>
      <c r="C41" s="41">
        <f t="shared" si="5"/>
        <v>7842</v>
      </c>
      <c r="D41" s="41">
        <f t="shared" si="6"/>
        <v>4</v>
      </c>
      <c r="E41" s="42" t="str">
        <f t="shared" si="2"/>
        <v>AVILES</v>
      </c>
      <c r="F41" s="42">
        <f t="shared" si="7"/>
        <v>9305</v>
      </c>
      <c r="G41" s="42">
        <f t="shared" si="8"/>
        <v>7842</v>
      </c>
    </row>
    <row r="42" spans="1:9" x14ac:dyDescent="0.25">
      <c r="A42" s="42" t="str">
        <f t="shared" si="3"/>
        <v>BAHIA DE ALGECIRAS</v>
      </c>
      <c r="B42" s="41">
        <f t="shared" si="4"/>
        <v>1497</v>
      </c>
      <c r="C42" s="41">
        <f t="shared" si="5"/>
        <v>1201</v>
      </c>
      <c r="D42" s="41">
        <f t="shared" si="6"/>
        <v>15</v>
      </c>
      <c r="E42" s="42" t="str">
        <f t="shared" si="2"/>
        <v>PASAIA</v>
      </c>
      <c r="F42" s="42">
        <f t="shared" si="7"/>
        <v>7719</v>
      </c>
      <c r="G42" s="42">
        <f t="shared" si="8"/>
        <v>7012</v>
      </c>
    </row>
    <row r="43" spans="1:9" x14ac:dyDescent="0.25">
      <c r="A43" s="42" t="str">
        <f t="shared" si="3"/>
        <v>BAHIA DE CADIZ</v>
      </c>
      <c r="B43" s="41">
        <f t="shared" si="4"/>
        <v>11625</v>
      </c>
      <c r="C43" s="41">
        <f t="shared" si="5"/>
        <v>14818</v>
      </c>
      <c r="D43" s="41">
        <f t="shared" si="6"/>
        <v>3</v>
      </c>
      <c r="E43" s="42" t="str">
        <f t="shared" si="2"/>
        <v>SANTANDER</v>
      </c>
      <c r="F43" s="42">
        <f t="shared" si="7"/>
        <v>5835</v>
      </c>
      <c r="G43" s="42">
        <f t="shared" si="8"/>
        <v>6545</v>
      </c>
    </row>
    <row r="44" spans="1:9" x14ac:dyDescent="0.25">
      <c r="A44" s="42" t="str">
        <f t="shared" si="3"/>
        <v>BALEARES</v>
      </c>
      <c r="B44" s="41">
        <f t="shared" si="4"/>
        <v>1495</v>
      </c>
      <c r="C44" s="41">
        <f t="shared" si="5"/>
        <v>1906</v>
      </c>
      <c r="D44" s="41">
        <f t="shared" si="6"/>
        <v>16</v>
      </c>
      <c r="E44" s="42" t="str">
        <f t="shared" si="2"/>
        <v>TARRAGONA</v>
      </c>
      <c r="F44" s="42">
        <f t="shared" si="7"/>
        <v>5153</v>
      </c>
      <c r="G44" s="42">
        <f t="shared" si="8"/>
        <v>2778</v>
      </c>
    </row>
    <row r="45" spans="1:9" x14ac:dyDescent="0.25">
      <c r="A45" s="42" t="str">
        <f t="shared" si="3"/>
        <v>BARCELONA</v>
      </c>
      <c r="B45" s="41">
        <f t="shared" si="4"/>
        <v>0</v>
      </c>
      <c r="C45" s="41">
        <f t="shared" si="5"/>
        <v>2563</v>
      </c>
      <c r="D45" s="41">
        <f t="shared" si="6"/>
        <v>28</v>
      </c>
      <c r="E45" s="42" t="str">
        <f t="shared" si="2"/>
        <v>GIJON</v>
      </c>
      <c r="F45" s="42">
        <f t="shared" si="7"/>
        <v>5083</v>
      </c>
      <c r="G45" s="42">
        <f t="shared" si="8"/>
        <v>5618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3561</v>
      </c>
      <c r="G46" s="42">
        <f t="shared" si="8"/>
        <v>3635</v>
      </c>
    </row>
    <row r="47" spans="1:9" x14ac:dyDescent="0.25">
      <c r="A47" s="42" t="str">
        <f t="shared" si="3"/>
        <v>CARTAGENA</v>
      </c>
      <c r="B47" s="41">
        <f t="shared" si="4"/>
        <v>831</v>
      </c>
      <c r="C47" s="41">
        <f t="shared" si="5"/>
        <v>849</v>
      </c>
      <c r="D47" s="41">
        <f t="shared" si="6"/>
        <v>18</v>
      </c>
      <c r="E47" s="42" t="str">
        <f t="shared" si="2"/>
        <v>CASTELLON</v>
      </c>
      <c r="F47" s="42">
        <f t="shared" si="7"/>
        <v>2772</v>
      </c>
      <c r="G47" s="42">
        <f t="shared" si="8"/>
        <v>3881</v>
      </c>
    </row>
    <row r="48" spans="1:9" x14ac:dyDescent="0.25">
      <c r="A48" s="42" t="str">
        <f t="shared" si="3"/>
        <v>CASTELLON</v>
      </c>
      <c r="B48" s="41">
        <f t="shared" si="4"/>
        <v>2772</v>
      </c>
      <c r="C48" s="41">
        <f t="shared" si="5"/>
        <v>3881</v>
      </c>
      <c r="D48" s="41">
        <f t="shared" si="6"/>
        <v>10</v>
      </c>
      <c r="E48" s="42" t="str">
        <f t="shared" si="2"/>
        <v>MARIN Y RIA DE PONTEVEDRA</v>
      </c>
      <c r="F48" s="42">
        <f t="shared" si="7"/>
        <v>2234</v>
      </c>
      <c r="G48" s="42">
        <f t="shared" si="8"/>
        <v>2547</v>
      </c>
    </row>
    <row r="49" spans="1:7" x14ac:dyDescent="0.25">
      <c r="A49" s="42" t="str">
        <f t="shared" si="3"/>
        <v>CEUTA</v>
      </c>
      <c r="B49" s="41">
        <f t="shared" si="4"/>
        <v>38</v>
      </c>
      <c r="C49" s="41">
        <f t="shared" si="5"/>
        <v>73</v>
      </c>
      <c r="D49" s="41">
        <f t="shared" si="6"/>
        <v>23</v>
      </c>
      <c r="E49" s="42" t="str">
        <f t="shared" si="2"/>
        <v>ALMERIA</v>
      </c>
      <c r="F49" s="42">
        <f t="shared" si="7"/>
        <v>2161</v>
      </c>
      <c r="G49" s="42">
        <f t="shared" si="8"/>
        <v>2675</v>
      </c>
    </row>
    <row r="50" spans="1:7" x14ac:dyDescent="0.25">
      <c r="A50" s="42" t="str">
        <f t="shared" si="3"/>
        <v>FERROL-SAN CIBRAO</v>
      </c>
      <c r="B50" s="41">
        <f t="shared" si="4"/>
        <v>109</v>
      </c>
      <c r="C50" s="41">
        <f t="shared" si="5"/>
        <v>70</v>
      </c>
      <c r="D50" s="41">
        <f t="shared" si="6"/>
        <v>22</v>
      </c>
      <c r="E50" s="42" t="str">
        <f t="shared" si="2"/>
        <v>MOTRIL</v>
      </c>
      <c r="F50" s="42">
        <f t="shared" si="7"/>
        <v>1577</v>
      </c>
      <c r="G50" s="42">
        <f t="shared" si="8"/>
        <v>2020</v>
      </c>
    </row>
    <row r="51" spans="1:7" x14ac:dyDescent="0.25">
      <c r="A51" s="42" t="str">
        <f t="shared" si="3"/>
        <v>GIJON</v>
      </c>
      <c r="B51" s="41">
        <f t="shared" si="4"/>
        <v>5083</v>
      </c>
      <c r="C51" s="41">
        <f t="shared" si="5"/>
        <v>5618</v>
      </c>
      <c r="D51" s="41">
        <f t="shared" si="6"/>
        <v>8</v>
      </c>
      <c r="E51" s="42" t="str">
        <f t="shared" si="2"/>
        <v>HUELVA</v>
      </c>
      <c r="F51" s="42">
        <f t="shared" si="7"/>
        <v>1527</v>
      </c>
      <c r="G51" s="42">
        <f t="shared" si="8"/>
        <v>3496</v>
      </c>
    </row>
    <row r="52" spans="1:7" x14ac:dyDescent="0.25">
      <c r="A52" s="42" t="str">
        <f t="shared" si="3"/>
        <v>HUELVA</v>
      </c>
      <c r="B52" s="41">
        <f t="shared" si="4"/>
        <v>1527</v>
      </c>
      <c r="C52" s="41">
        <f t="shared" si="5"/>
        <v>3496</v>
      </c>
      <c r="D52" s="41">
        <f t="shared" si="6"/>
        <v>14</v>
      </c>
      <c r="E52" s="42" t="str">
        <f t="shared" si="2"/>
        <v>BAHIA DE ALGECIRAS</v>
      </c>
      <c r="F52" s="42">
        <f t="shared" si="7"/>
        <v>1497</v>
      </c>
      <c r="G52" s="42">
        <f t="shared" si="8"/>
        <v>1201</v>
      </c>
    </row>
    <row r="53" spans="1:7" x14ac:dyDescent="0.25">
      <c r="A53" s="42" t="str">
        <f t="shared" si="3"/>
        <v>LAS PALMAS</v>
      </c>
      <c r="B53" s="41">
        <f t="shared" si="4"/>
        <v>1157</v>
      </c>
      <c r="C53" s="41">
        <f t="shared" si="5"/>
        <v>2719</v>
      </c>
      <c r="D53" s="41">
        <f t="shared" si="6"/>
        <v>17</v>
      </c>
      <c r="E53" s="42" t="str">
        <f t="shared" si="2"/>
        <v>BALEARES</v>
      </c>
      <c r="F53" s="42">
        <f t="shared" si="7"/>
        <v>1495</v>
      </c>
      <c r="G53" s="42">
        <f t="shared" si="8"/>
        <v>1906</v>
      </c>
    </row>
    <row r="54" spans="1:7" x14ac:dyDescent="0.25">
      <c r="A54" s="42" t="str">
        <f t="shared" si="3"/>
        <v>MALAGA</v>
      </c>
      <c r="B54" s="41">
        <f t="shared" si="4"/>
        <v>643</v>
      </c>
      <c r="C54" s="41">
        <f t="shared" si="5"/>
        <v>965</v>
      </c>
      <c r="D54" s="41">
        <f t="shared" si="6"/>
        <v>20</v>
      </c>
      <c r="E54" s="42" t="str">
        <f t="shared" si="2"/>
        <v>LAS PALMAS</v>
      </c>
      <c r="F54" s="42">
        <f t="shared" si="7"/>
        <v>1157</v>
      </c>
      <c r="G54" s="42">
        <f t="shared" si="8"/>
        <v>2719</v>
      </c>
    </row>
    <row r="55" spans="1:7" x14ac:dyDescent="0.25">
      <c r="A55" s="42" t="str">
        <f t="shared" si="3"/>
        <v>MARIN Y RIA DE PONTEVEDRA</v>
      </c>
      <c r="B55" s="41">
        <f t="shared" si="4"/>
        <v>2234</v>
      </c>
      <c r="C55" s="41">
        <f t="shared" si="5"/>
        <v>2547</v>
      </c>
      <c r="D55" s="41">
        <f t="shared" si="6"/>
        <v>11</v>
      </c>
      <c r="E55" s="42" t="str">
        <f t="shared" si="2"/>
        <v>CARTAGENA</v>
      </c>
      <c r="F55" s="42">
        <f t="shared" ref="F55:F65" si="9">LOOKUP(E55,$A$38:$A$65,$B$38:$B$65)</f>
        <v>831</v>
      </c>
      <c r="G55" s="42">
        <f t="shared" si="8"/>
        <v>849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788</v>
      </c>
      <c r="G56" s="42">
        <f t="shared" si="8"/>
        <v>766</v>
      </c>
    </row>
    <row r="57" spans="1:7" x14ac:dyDescent="0.25">
      <c r="A57" s="42" t="str">
        <f t="shared" si="3"/>
        <v>MOTRIL</v>
      </c>
      <c r="B57" s="41">
        <f t="shared" si="4"/>
        <v>1577</v>
      </c>
      <c r="C57" s="41">
        <f t="shared" si="5"/>
        <v>2020</v>
      </c>
      <c r="D57" s="41">
        <f t="shared" si="6"/>
        <v>13</v>
      </c>
      <c r="E57" s="42" t="str">
        <f t="shared" si="2"/>
        <v>MALAGA</v>
      </c>
      <c r="F57" s="42">
        <f t="shared" si="9"/>
        <v>643</v>
      </c>
      <c r="G57" s="42">
        <f t="shared" si="8"/>
        <v>965</v>
      </c>
    </row>
    <row r="58" spans="1:7" x14ac:dyDescent="0.25">
      <c r="A58" s="42" t="str">
        <f t="shared" si="3"/>
        <v>PASAIA</v>
      </c>
      <c r="B58" s="41">
        <f t="shared" si="4"/>
        <v>7719</v>
      </c>
      <c r="C58" s="41">
        <f t="shared" si="5"/>
        <v>7012</v>
      </c>
      <c r="D58" s="41">
        <f t="shared" si="6"/>
        <v>5</v>
      </c>
      <c r="E58" s="42" t="str">
        <f t="shared" si="2"/>
        <v>ALICANTE</v>
      </c>
      <c r="F58" s="42">
        <f t="shared" si="9"/>
        <v>490</v>
      </c>
      <c r="G58" s="42">
        <f t="shared" si="8"/>
        <v>871</v>
      </c>
    </row>
    <row r="59" spans="1:7" x14ac:dyDescent="0.25">
      <c r="A59" s="42" t="str">
        <f t="shared" si="3"/>
        <v>SANTA CRUZ DE TENERIFE</v>
      </c>
      <c r="B59" s="41">
        <f t="shared" si="4"/>
        <v>3561</v>
      </c>
      <c r="C59" s="41">
        <f t="shared" si="5"/>
        <v>3635</v>
      </c>
      <c r="D59" s="41">
        <f t="shared" si="6"/>
        <v>9</v>
      </c>
      <c r="E59" s="42" t="str">
        <f t="shared" si="2"/>
        <v>FERROL-SAN CIBRAO</v>
      </c>
      <c r="F59" s="42">
        <f t="shared" si="9"/>
        <v>109</v>
      </c>
      <c r="G59" s="42">
        <f t="shared" si="8"/>
        <v>70</v>
      </c>
    </row>
    <row r="60" spans="1:7" x14ac:dyDescent="0.25">
      <c r="A60" s="42" t="str">
        <f t="shared" si="3"/>
        <v>SANTANDER</v>
      </c>
      <c r="B60" s="41">
        <f t="shared" si="4"/>
        <v>5835</v>
      </c>
      <c r="C60" s="41">
        <f t="shared" si="5"/>
        <v>6545</v>
      </c>
      <c r="D60" s="41">
        <f t="shared" si="6"/>
        <v>6</v>
      </c>
      <c r="E60" s="42" t="str">
        <f t="shared" si="2"/>
        <v>CEUTA</v>
      </c>
      <c r="F60" s="42">
        <f t="shared" si="9"/>
        <v>38</v>
      </c>
      <c r="G60" s="42">
        <f t="shared" si="8"/>
        <v>73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5153</v>
      </c>
      <c r="C62" s="41">
        <f t="shared" si="5"/>
        <v>2778</v>
      </c>
      <c r="D62" s="41">
        <f t="shared" si="6"/>
        <v>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788</v>
      </c>
      <c r="C63" s="41">
        <f t="shared" si="5"/>
        <v>766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55494</v>
      </c>
      <c r="C64" s="41">
        <f t="shared" si="5"/>
        <v>55153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BARCELONA</v>
      </c>
      <c r="F65" s="42">
        <f t="shared" si="9"/>
        <v>0</v>
      </c>
      <c r="G65" s="42">
        <f t="shared" si="8"/>
        <v>2563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5">
        <v>5897</v>
      </c>
      <c r="C7" s="25">
        <v>9730</v>
      </c>
      <c r="D7" s="25">
        <v>53179</v>
      </c>
      <c r="E7" s="25">
        <v>44523</v>
      </c>
      <c r="F7" s="10">
        <f>((E7*100)/D7)-100</f>
        <v>-16.277101863517558</v>
      </c>
      <c r="G7" s="1"/>
      <c r="H7" s="1"/>
      <c r="I7" s="1"/>
    </row>
    <row r="8" spans="1:12" x14ac:dyDescent="0.25">
      <c r="A8" s="11" t="s">
        <v>42</v>
      </c>
      <c r="B8" s="26">
        <v>3166</v>
      </c>
      <c r="C8" s="26">
        <v>1224</v>
      </c>
      <c r="D8" s="26">
        <v>38409</v>
      </c>
      <c r="E8" s="26">
        <v>24597</v>
      </c>
      <c r="F8" s="13">
        <f t="shared" ref="F8:F35" si="0">((E8*100)/D8)-100</f>
        <v>-35.960321799578224</v>
      </c>
      <c r="G8" s="1"/>
      <c r="H8" s="1"/>
      <c r="I8" s="1"/>
    </row>
    <row r="9" spans="1:12" x14ac:dyDescent="0.25">
      <c r="A9" s="8" t="s">
        <v>43</v>
      </c>
      <c r="B9" s="25">
        <v>22445</v>
      </c>
      <c r="C9" s="25">
        <v>22551</v>
      </c>
      <c r="D9" s="25">
        <v>100031</v>
      </c>
      <c r="E9" s="25">
        <v>111566</v>
      </c>
      <c r="F9" s="10">
        <f t="shared" si="0"/>
        <v>11.531425258169961</v>
      </c>
      <c r="G9" s="1"/>
      <c r="H9" s="1"/>
      <c r="I9" s="1"/>
    </row>
    <row r="10" spans="1:12" x14ac:dyDescent="0.25">
      <c r="A10" s="11" t="s">
        <v>44</v>
      </c>
      <c r="B10" s="26">
        <v>5756</v>
      </c>
      <c r="C10" s="26">
        <v>5123</v>
      </c>
      <c r="D10" s="26">
        <v>34167</v>
      </c>
      <c r="E10" s="26">
        <v>33535</v>
      </c>
      <c r="F10" s="13">
        <f t="shared" si="0"/>
        <v>-1.8497380513360895</v>
      </c>
      <c r="G10" s="1"/>
      <c r="H10" s="1"/>
      <c r="I10" s="1"/>
    </row>
    <row r="11" spans="1:12" x14ac:dyDescent="0.25">
      <c r="A11" s="8" t="s">
        <v>45</v>
      </c>
      <c r="B11" s="25">
        <v>262378</v>
      </c>
      <c r="C11" s="25">
        <v>300302</v>
      </c>
      <c r="D11" s="25">
        <v>2116304</v>
      </c>
      <c r="E11" s="25">
        <v>2035443</v>
      </c>
      <c r="F11" s="10">
        <f t="shared" si="0"/>
        <v>-3.8208593850410892</v>
      </c>
      <c r="G11" s="1"/>
      <c r="H11" s="1"/>
      <c r="I11" s="1"/>
    </row>
    <row r="12" spans="1:12" x14ac:dyDescent="0.25">
      <c r="A12" s="11" t="s">
        <v>46</v>
      </c>
      <c r="B12" s="26">
        <v>6276</v>
      </c>
      <c r="C12" s="26">
        <v>5892</v>
      </c>
      <c r="D12" s="26">
        <v>52807</v>
      </c>
      <c r="E12" s="26">
        <v>51414</v>
      </c>
      <c r="F12" s="13">
        <f t="shared" si="0"/>
        <v>-2.637907853125526</v>
      </c>
      <c r="G12" s="1"/>
      <c r="H12" s="1"/>
      <c r="I12" s="1"/>
    </row>
    <row r="13" spans="1:12" x14ac:dyDescent="0.25">
      <c r="A13" s="8" t="s">
        <v>47</v>
      </c>
      <c r="B13" s="25">
        <v>34410</v>
      </c>
      <c r="C13" s="25">
        <v>35333</v>
      </c>
      <c r="D13" s="25">
        <v>155507</v>
      </c>
      <c r="E13" s="25">
        <v>153563</v>
      </c>
      <c r="F13" s="10">
        <f t="shared" si="0"/>
        <v>-1.2501044969036741</v>
      </c>
      <c r="G13" s="1"/>
      <c r="H13" s="1"/>
      <c r="I13" s="1"/>
    </row>
    <row r="14" spans="1:12" x14ac:dyDescent="0.25">
      <c r="A14" s="11" t="s">
        <v>48</v>
      </c>
      <c r="B14" s="26">
        <v>146395</v>
      </c>
      <c r="C14" s="26">
        <v>0</v>
      </c>
      <c r="D14" s="26">
        <v>899033</v>
      </c>
      <c r="E14" s="26">
        <v>605570</v>
      </c>
      <c r="F14" s="13">
        <f t="shared" si="0"/>
        <v>-32.6420720930155</v>
      </c>
      <c r="G14" s="1"/>
      <c r="H14" s="1"/>
      <c r="I14" s="1"/>
    </row>
    <row r="15" spans="1:12" x14ac:dyDescent="0.25">
      <c r="A15" s="8" t="s">
        <v>49</v>
      </c>
      <c r="B15" s="25">
        <v>12425</v>
      </c>
      <c r="C15" s="25">
        <v>14175</v>
      </c>
      <c r="D15" s="25">
        <v>97305</v>
      </c>
      <c r="E15" s="25">
        <v>105561</v>
      </c>
      <c r="F15" s="10">
        <f t="shared" si="0"/>
        <v>8.4846616309542213</v>
      </c>
      <c r="G15" s="1"/>
      <c r="H15" s="1"/>
      <c r="I15" s="1"/>
    </row>
    <row r="16" spans="1:12" x14ac:dyDescent="0.25">
      <c r="A16" s="11" t="s">
        <v>50</v>
      </c>
      <c r="B16" s="26">
        <v>9759</v>
      </c>
      <c r="C16" s="26">
        <v>8352</v>
      </c>
      <c r="D16" s="26">
        <v>63238</v>
      </c>
      <c r="E16" s="26">
        <v>62664</v>
      </c>
      <c r="F16" s="13">
        <f t="shared" si="0"/>
        <v>-0.90768208988266963</v>
      </c>
      <c r="G16" s="1"/>
      <c r="H16" s="1"/>
      <c r="I16" s="1"/>
    </row>
    <row r="17" spans="1:9" x14ac:dyDescent="0.25">
      <c r="A17" s="8" t="s">
        <v>51</v>
      </c>
      <c r="B17" s="25">
        <v>5660</v>
      </c>
      <c r="C17" s="25">
        <v>4104</v>
      </c>
      <c r="D17" s="25">
        <v>38121</v>
      </c>
      <c r="E17" s="25">
        <v>39341</v>
      </c>
      <c r="F17" s="10">
        <f t="shared" si="0"/>
        <v>3.2003357729335562</v>
      </c>
      <c r="G17" s="1"/>
      <c r="H17" s="1"/>
      <c r="I17" s="1"/>
    </row>
    <row r="18" spans="1:9" x14ac:dyDescent="0.25">
      <c r="A18" s="11" t="s">
        <v>52</v>
      </c>
      <c r="B18" s="26">
        <v>45042</v>
      </c>
      <c r="C18" s="26">
        <v>51105</v>
      </c>
      <c r="D18" s="26">
        <v>374317</v>
      </c>
      <c r="E18" s="26">
        <v>395901</v>
      </c>
      <c r="F18" s="13">
        <f t="shared" si="0"/>
        <v>5.7662355703855326</v>
      </c>
      <c r="G18" s="1"/>
      <c r="H18" s="1"/>
      <c r="I18" s="1"/>
    </row>
    <row r="19" spans="1:9" x14ac:dyDescent="0.25">
      <c r="A19" s="8" t="s">
        <v>53</v>
      </c>
      <c r="B19" s="25">
        <v>1224</v>
      </c>
      <c r="C19" s="25">
        <v>1801</v>
      </c>
      <c r="D19" s="25">
        <v>14811</v>
      </c>
      <c r="E19" s="25">
        <v>19500</v>
      </c>
      <c r="F19" s="10">
        <f t="shared" si="0"/>
        <v>31.658902167308071</v>
      </c>
      <c r="G19" s="1"/>
      <c r="H19" s="1"/>
      <c r="I19" s="1"/>
    </row>
    <row r="20" spans="1:9" x14ac:dyDescent="0.25">
      <c r="A20" s="11" t="s">
        <v>54</v>
      </c>
      <c r="B20" s="26">
        <v>11465</v>
      </c>
      <c r="C20" s="26">
        <v>9793</v>
      </c>
      <c r="D20" s="26">
        <v>153678</v>
      </c>
      <c r="E20" s="26">
        <v>72299</v>
      </c>
      <c r="F20" s="13">
        <f t="shared" si="0"/>
        <v>-52.954228972266691</v>
      </c>
      <c r="G20" s="1"/>
      <c r="H20" s="1"/>
      <c r="I20" s="1"/>
    </row>
    <row r="21" spans="1:9" x14ac:dyDescent="0.25">
      <c r="A21" s="8" t="s">
        <v>55</v>
      </c>
      <c r="B21" s="25">
        <v>8983</v>
      </c>
      <c r="C21" s="25">
        <v>4226</v>
      </c>
      <c r="D21" s="25">
        <v>64294</v>
      </c>
      <c r="E21" s="25">
        <v>27511</v>
      </c>
      <c r="F21" s="10">
        <f t="shared" si="0"/>
        <v>-57.210626185958255</v>
      </c>
      <c r="G21" s="1"/>
      <c r="H21" s="1"/>
      <c r="I21" s="1"/>
    </row>
    <row r="22" spans="1:9" x14ac:dyDescent="0.25">
      <c r="A22" s="11" t="s">
        <v>56</v>
      </c>
      <c r="B22" s="26">
        <v>175376</v>
      </c>
      <c r="C22" s="26">
        <v>152347</v>
      </c>
      <c r="D22" s="26">
        <v>1536207</v>
      </c>
      <c r="E22" s="26">
        <v>1394454</v>
      </c>
      <c r="F22" s="13">
        <f t="shared" si="0"/>
        <v>-9.2274673920897357</v>
      </c>
      <c r="G22" s="1"/>
      <c r="H22" s="1"/>
      <c r="I22" s="1"/>
    </row>
    <row r="23" spans="1:9" x14ac:dyDescent="0.25">
      <c r="A23" s="8" t="s">
        <v>57</v>
      </c>
      <c r="B23" s="25">
        <v>5303</v>
      </c>
      <c r="C23" s="25">
        <v>6662</v>
      </c>
      <c r="D23" s="25">
        <v>48381</v>
      </c>
      <c r="E23" s="25">
        <v>48848</v>
      </c>
      <c r="F23" s="10">
        <f t="shared" si="0"/>
        <v>0.96525495545772344</v>
      </c>
      <c r="G23" s="1"/>
      <c r="H23" s="1"/>
      <c r="I23" s="1"/>
    </row>
    <row r="24" spans="1:9" x14ac:dyDescent="0.25">
      <c r="A24" s="11" t="s">
        <v>58</v>
      </c>
      <c r="B24" s="26">
        <v>5216</v>
      </c>
      <c r="C24" s="26">
        <v>1856</v>
      </c>
      <c r="D24" s="26">
        <v>38023</v>
      </c>
      <c r="E24" s="26">
        <v>24049</v>
      </c>
      <c r="F24" s="13">
        <f t="shared" si="0"/>
        <v>-36.751439917944403</v>
      </c>
      <c r="G24" s="1"/>
      <c r="H24" s="1"/>
      <c r="I24" s="1"/>
    </row>
    <row r="25" spans="1:9" x14ac:dyDescent="0.25">
      <c r="A25" s="8" t="s">
        <v>59</v>
      </c>
      <c r="B25" s="25">
        <v>2012</v>
      </c>
      <c r="C25" s="25">
        <v>634</v>
      </c>
      <c r="D25" s="25">
        <v>16021</v>
      </c>
      <c r="E25" s="25">
        <v>830</v>
      </c>
      <c r="F25" s="10">
        <f t="shared" si="0"/>
        <v>-94.81929966918419</v>
      </c>
      <c r="G25" s="1"/>
      <c r="H25" s="1"/>
      <c r="I25" s="1"/>
    </row>
    <row r="26" spans="1:9" x14ac:dyDescent="0.25">
      <c r="A26" s="11" t="s">
        <v>60</v>
      </c>
      <c r="B26" s="26">
        <v>1791</v>
      </c>
      <c r="C26" s="26">
        <v>887</v>
      </c>
      <c r="D26" s="26">
        <v>11494</v>
      </c>
      <c r="E26" s="26">
        <v>10625</v>
      </c>
      <c r="F26" s="13">
        <f t="shared" si="0"/>
        <v>-7.5604663302592598</v>
      </c>
      <c r="G26" s="1"/>
      <c r="H26" s="1"/>
      <c r="I26" s="1"/>
    </row>
    <row r="27" spans="1:9" x14ac:dyDescent="0.25">
      <c r="A27" s="8" t="s">
        <v>61</v>
      </c>
      <c r="B27" s="25">
        <v>3242</v>
      </c>
      <c r="C27" s="25">
        <v>3045</v>
      </c>
      <c r="D27" s="25">
        <v>29529</v>
      </c>
      <c r="E27" s="25">
        <v>28079</v>
      </c>
      <c r="F27" s="10">
        <f t="shared" si="0"/>
        <v>-4.910427037827219</v>
      </c>
      <c r="G27" s="1"/>
      <c r="H27" s="1"/>
      <c r="I27" s="1"/>
    </row>
    <row r="28" spans="1:9" x14ac:dyDescent="0.25">
      <c r="A28" s="11" t="s">
        <v>62</v>
      </c>
      <c r="B28" s="26">
        <v>94813</v>
      </c>
      <c r="C28" s="26">
        <v>79016</v>
      </c>
      <c r="D28" s="26">
        <v>666548</v>
      </c>
      <c r="E28" s="26">
        <v>682328</v>
      </c>
      <c r="F28" s="13">
        <f t="shared" si="0"/>
        <v>2.3674214010093806</v>
      </c>
      <c r="G28" s="1"/>
      <c r="H28" s="1"/>
      <c r="I28" s="1"/>
    </row>
    <row r="29" spans="1:9" x14ac:dyDescent="0.25">
      <c r="A29" s="8" t="s">
        <v>63</v>
      </c>
      <c r="B29" s="25">
        <v>6076</v>
      </c>
      <c r="C29" s="25">
        <v>3099</v>
      </c>
      <c r="D29" s="25">
        <v>47268</v>
      </c>
      <c r="E29" s="25">
        <v>33364</v>
      </c>
      <c r="F29" s="10">
        <f t="shared" si="0"/>
        <v>-29.415249217229416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9974</v>
      </c>
      <c r="C31" s="25">
        <v>10681</v>
      </c>
      <c r="D31" s="25">
        <v>123231</v>
      </c>
      <c r="E31" s="25">
        <v>102926</v>
      </c>
      <c r="F31" s="10">
        <f t="shared" si="0"/>
        <v>-16.477185123873056</v>
      </c>
      <c r="G31" s="1"/>
      <c r="H31" s="1"/>
      <c r="I31" s="1"/>
    </row>
    <row r="32" spans="1:9" x14ac:dyDescent="0.25">
      <c r="A32" s="11" t="s">
        <v>66</v>
      </c>
      <c r="B32" s="26">
        <v>28932</v>
      </c>
      <c r="C32" s="26">
        <v>32159</v>
      </c>
      <c r="D32" s="26">
        <v>223209</v>
      </c>
      <c r="E32" s="26">
        <v>208646</v>
      </c>
      <c r="F32" s="13">
        <f t="shared" si="0"/>
        <v>-6.5243784972828109</v>
      </c>
      <c r="G32" s="1"/>
      <c r="H32" s="1"/>
      <c r="I32" s="1"/>
    </row>
    <row r="33" spans="1:9" x14ac:dyDescent="0.25">
      <c r="A33" s="8" t="s">
        <v>67</v>
      </c>
      <c r="B33" s="25">
        <v>36552</v>
      </c>
      <c r="C33" s="25">
        <v>25410</v>
      </c>
      <c r="D33" s="25">
        <v>266335</v>
      </c>
      <c r="E33" s="25">
        <v>231043</v>
      </c>
      <c r="F33" s="10">
        <f t="shared" si="0"/>
        <v>-13.250980907503703</v>
      </c>
      <c r="G33" s="1"/>
      <c r="H33" s="1"/>
      <c r="I33" s="1"/>
    </row>
    <row r="34" spans="1:9" x14ac:dyDescent="0.25">
      <c r="A34" s="11" t="s">
        <v>68</v>
      </c>
      <c r="B34" s="26">
        <v>295</v>
      </c>
      <c r="C34" s="26">
        <v>544</v>
      </c>
      <c r="D34" s="26">
        <v>5009</v>
      </c>
      <c r="E34" s="26">
        <v>2629</v>
      </c>
      <c r="F34" s="13">
        <f t="shared" si="0"/>
        <v>-47.514473946895585</v>
      </c>
      <c r="G34" s="1"/>
      <c r="H34" s="1"/>
      <c r="I34" s="1"/>
    </row>
    <row r="35" spans="1:9" x14ac:dyDescent="0.25">
      <c r="A35" s="14" t="s">
        <v>69</v>
      </c>
      <c r="B35" s="15">
        <f>SUM(B7:B34)</f>
        <v>950863</v>
      </c>
      <c r="C35" s="15">
        <f t="shared" ref="C35:E35" si="1">SUM(C7:C34)</f>
        <v>790051</v>
      </c>
      <c r="D35" s="15">
        <f t="shared" si="1"/>
        <v>7266456</v>
      </c>
      <c r="E35" s="15">
        <f t="shared" si="1"/>
        <v>6550809</v>
      </c>
      <c r="F35" s="16">
        <f t="shared" si="0"/>
        <v>-9.8486387311778998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44523</v>
      </c>
      <c r="C38" s="41">
        <f>D7</f>
        <v>53179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2035443</v>
      </c>
      <c r="G38" s="42">
        <f>LOOKUP(E38,$A$38:$A$65,$C$38:$C$65)</f>
        <v>2116304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24597</v>
      </c>
      <c r="C39" s="41">
        <f t="shared" ref="C39:C65" si="5">D8</f>
        <v>38409</v>
      </c>
      <c r="D39" s="41">
        <f t="shared" ref="D39:D65" si="6">_xlfn.RANK.EQ(B39,$B$38:$B$65)+COUNTIF($B$38:$B$65,B39)-1</f>
        <v>22</v>
      </c>
      <c r="E39" s="42" t="str">
        <f t="shared" si="2"/>
        <v>LAS PALMAS</v>
      </c>
      <c r="F39" s="42">
        <f t="shared" ref="F39:F54" si="7">LOOKUP(E39,$A$38:$A$65,$B$38:$B$65)</f>
        <v>1394454</v>
      </c>
      <c r="G39" s="42">
        <f t="shared" ref="G39:G65" si="8">LOOKUP(E39,$A$38:$A$65,$C$38:$C$65)</f>
        <v>1536207</v>
      </c>
    </row>
    <row r="40" spans="1:9" x14ac:dyDescent="0.25">
      <c r="A40" s="42" t="str">
        <f t="shared" si="3"/>
        <v>ALMERIA</v>
      </c>
      <c r="B40" s="41">
        <f t="shared" si="4"/>
        <v>111566</v>
      </c>
      <c r="C40" s="41">
        <f t="shared" si="5"/>
        <v>100031</v>
      </c>
      <c r="D40" s="41">
        <f t="shared" si="6"/>
        <v>9</v>
      </c>
      <c r="E40" s="42" t="str">
        <f t="shared" si="2"/>
        <v>SANTA CRUZ DE TENERIFE</v>
      </c>
      <c r="F40" s="42">
        <f t="shared" si="7"/>
        <v>682328</v>
      </c>
      <c r="G40" s="42">
        <f t="shared" si="8"/>
        <v>666548</v>
      </c>
    </row>
    <row r="41" spans="1:9" x14ac:dyDescent="0.25">
      <c r="A41" s="42" t="str">
        <f t="shared" si="3"/>
        <v>AVILES</v>
      </c>
      <c r="B41" s="41">
        <f t="shared" si="4"/>
        <v>33535</v>
      </c>
      <c r="C41" s="41">
        <f t="shared" si="5"/>
        <v>34167</v>
      </c>
      <c r="D41" s="41">
        <f t="shared" si="6"/>
        <v>18</v>
      </c>
      <c r="E41" s="42" t="str">
        <f t="shared" si="2"/>
        <v>BARCELONA</v>
      </c>
      <c r="F41" s="42">
        <f t="shared" si="7"/>
        <v>605570</v>
      </c>
      <c r="G41" s="42">
        <f t="shared" si="8"/>
        <v>899033</v>
      </c>
    </row>
    <row r="42" spans="1:9" x14ac:dyDescent="0.25">
      <c r="A42" s="42" t="str">
        <f t="shared" si="3"/>
        <v>BAHIA DE ALGECIRAS</v>
      </c>
      <c r="B42" s="41">
        <f t="shared" si="4"/>
        <v>2035443</v>
      </c>
      <c r="C42" s="41">
        <f t="shared" si="5"/>
        <v>2116304</v>
      </c>
      <c r="D42" s="41">
        <f t="shared" si="6"/>
        <v>1</v>
      </c>
      <c r="E42" s="42" t="str">
        <f t="shared" si="2"/>
        <v>CEUTA</v>
      </c>
      <c r="F42" s="42">
        <f t="shared" si="7"/>
        <v>395901</v>
      </c>
      <c r="G42" s="42">
        <f t="shared" si="8"/>
        <v>374317</v>
      </c>
    </row>
    <row r="43" spans="1:9" x14ac:dyDescent="0.25">
      <c r="A43" s="42" t="str">
        <f t="shared" si="3"/>
        <v>BAHIA DE CADIZ</v>
      </c>
      <c r="B43" s="41">
        <f t="shared" si="4"/>
        <v>51414</v>
      </c>
      <c r="C43" s="41">
        <f t="shared" si="5"/>
        <v>52807</v>
      </c>
      <c r="D43" s="41">
        <f t="shared" si="6"/>
        <v>14</v>
      </c>
      <c r="E43" s="42" t="str">
        <f t="shared" si="2"/>
        <v>VIGO</v>
      </c>
      <c r="F43" s="42">
        <f t="shared" si="7"/>
        <v>231043</v>
      </c>
      <c r="G43" s="42">
        <f t="shared" si="8"/>
        <v>266335</v>
      </c>
    </row>
    <row r="44" spans="1:9" x14ac:dyDescent="0.25">
      <c r="A44" s="42" t="str">
        <f t="shared" si="3"/>
        <v>BALEARES</v>
      </c>
      <c r="B44" s="41">
        <f t="shared" si="4"/>
        <v>153563</v>
      </c>
      <c r="C44" s="41">
        <f t="shared" si="5"/>
        <v>155507</v>
      </c>
      <c r="D44" s="41">
        <f t="shared" si="6"/>
        <v>8</v>
      </c>
      <c r="E44" s="42" t="str">
        <f t="shared" si="2"/>
        <v>VALENCIA</v>
      </c>
      <c r="F44" s="42">
        <f t="shared" si="7"/>
        <v>208646</v>
      </c>
      <c r="G44" s="42">
        <f t="shared" si="8"/>
        <v>223209</v>
      </c>
    </row>
    <row r="45" spans="1:9" x14ac:dyDescent="0.25">
      <c r="A45" s="42" t="str">
        <f t="shared" si="3"/>
        <v>BARCELONA</v>
      </c>
      <c r="B45" s="41">
        <f t="shared" si="4"/>
        <v>605570</v>
      </c>
      <c r="C45" s="41">
        <f t="shared" si="5"/>
        <v>899033</v>
      </c>
      <c r="D45" s="41">
        <f t="shared" si="6"/>
        <v>4</v>
      </c>
      <c r="E45" s="42" t="str">
        <f t="shared" si="2"/>
        <v>BALEARES</v>
      </c>
      <c r="F45" s="42">
        <f t="shared" si="7"/>
        <v>153563</v>
      </c>
      <c r="G45" s="42">
        <f t="shared" si="8"/>
        <v>155507</v>
      </c>
    </row>
    <row r="46" spans="1:9" x14ac:dyDescent="0.25">
      <c r="A46" s="42" t="str">
        <f t="shared" si="3"/>
        <v>BILBAO</v>
      </c>
      <c r="B46" s="41">
        <f t="shared" si="4"/>
        <v>105561</v>
      </c>
      <c r="C46" s="41">
        <f t="shared" si="5"/>
        <v>97305</v>
      </c>
      <c r="D46" s="41">
        <f t="shared" si="6"/>
        <v>10</v>
      </c>
      <c r="E46" s="42" t="str">
        <f t="shared" si="2"/>
        <v>ALMERIA</v>
      </c>
      <c r="F46" s="42">
        <f t="shared" si="7"/>
        <v>111566</v>
      </c>
      <c r="G46" s="42">
        <f t="shared" si="8"/>
        <v>100031</v>
      </c>
    </row>
    <row r="47" spans="1:9" x14ac:dyDescent="0.25">
      <c r="A47" s="42" t="str">
        <f t="shared" si="3"/>
        <v>CARTAGENA</v>
      </c>
      <c r="B47" s="41">
        <f t="shared" si="4"/>
        <v>62664</v>
      </c>
      <c r="C47" s="41">
        <f t="shared" si="5"/>
        <v>63238</v>
      </c>
      <c r="D47" s="41">
        <f t="shared" si="6"/>
        <v>13</v>
      </c>
      <c r="E47" s="42" t="str">
        <f t="shared" si="2"/>
        <v>BILBAO</v>
      </c>
      <c r="F47" s="42">
        <f t="shared" si="7"/>
        <v>105561</v>
      </c>
      <c r="G47" s="42">
        <f t="shared" si="8"/>
        <v>97305</v>
      </c>
    </row>
    <row r="48" spans="1:9" x14ac:dyDescent="0.25">
      <c r="A48" s="42" t="str">
        <f t="shared" si="3"/>
        <v>CASTELLON</v>
      </c>
      <c r="B48" s="41">
        <f t="shared" si="4"/>
        <v>39341</v>
      </c>
      <c r="C48" s="41">
        <f t="shared" si="5"/>
        <v>38121</v>
      </c>
      <c r="D48" s="41">
        <f t="shared" si="6"/>
        <v>17</v>
      </c>
      <c r="E48" s="42" t="str">
        <f t="shared" si="2"/>
        <v>TARRAGONA</v>
      </c>
      <c r="F48" s="42">
        <f t="shared" si="7"/>
        <v>102926</v>
      </c>
      <c r="G48" s="42">
        <f t="shared" si="8"/>
        <v>123231</v>
      </c>
    </row>
    <row r="49" spans="1:7" x14ac:dyDescent="0.25">
      <c r="A49" s="42" t="str">
        <f t="shared" si="3"/>
        <v>CEUTA</v>
      </c>
      <c r="B49" s="41">
        <f t="shared" si="4"/>
        <v>395901</v>
      </c>
      <c r="C49" s="41">
        <f t="shared" si="5"/>
        <v>374317</v>
      </c>
      <c r="D49" s="41">
        <f t="shared" si="6"/>
        <v>5</v>
      </c>
      <c r="E49" s="42" t="str">
        <f t="shared" si="2"/>
        <v>GIJON</v>
      </c>
      <c r="F49" s="42">
        <f t="shared" si="7"/>
        <v>72299</v>
      </c>
      <c r="G49" s="42">
        <f t="shared" si="8"/>
        <v>153678</v>
      </c>
    </row>
    <row r="50" spans="1:7" x14ac:dyDescent="0.25">
      <c r="A50" s="42" t="str">
        <f t="shared" si="3"/>
        <v>FERROL-SAN CIBRAO</v>
      </c>
      <c r="B50" s="41">
        <f t="shared" si="4"/>
        <v>19500</v>
      </c>
      <c r="C50" s="41">
        <f t="shared" si="5"/>
        <v>14811</v>
      </c>
      <c r="D50" s="41">
        <f t="shared" si="6"/>
        <v>24</v>
      </c>
      <c r="E50" s="42" t="str">
        <f t="shared" si="2"/>
        <v>CARTAGENA</v>
      </c>
      <c r="F50" s="42">
        <f t="shared" si="7"/>
        <v>62664</v>
      </c>
      <c r="G50" s="42">
        <f t="shared" si="8"/>
        <v>63238</v>
      </c>
    </row>
    <row r="51" spans="1:7" x14ac:dyDescent="0.25">
      <c r="A51" s="42" t="str">
        <f t="shared" si="3"/>
        <v>GIJON</v>
      </c>
      <c r="B51" s="41">
        <f t="shared" si="4"/>
        <v>72299</v>
      </c>
      <c r="C51" s="41">
        <f t="shared" si="5"/>
        <v>153678</v>
      </c>
      <c r="D51" s="41">
        <f t="shared" si="6"/>
        <v>12</v>
      </c>
      <c r="E51" s="42" t="str">
        <f t="shared" si="2"/>
        <v>BAHIA DE CADIZ</v>
      </c>
      <c r="F51" s="42">
        <f t="shared" si="7"/>
        <v>51414</v>
      </c>
      <c r="G51" s="42">
        <f t="shared" si="8"/>
        <v>52807</v>
      </c>
    </row>
    <row r="52" spans="1:7" x14ac:dyDescent="0.25">
      <c r="A52" s="42" t="str">
        <f t="shared" si="3"/>
        <v>HUELVA</v>
      </c>
      <c r="B52" s="41">
        <f t="shared" si="4"/>
        <v>27511</v>
      </c>
      <c r="C52" s="41">
        <f t="shared" si="5"/>
        <v>64294</v>
      </c>
      <c r="D52" s="41">
        <f t="shared" si="6"/>
        <v>21</v>
      </c>
      <c r="E52" s="42" t="str">
        <f t="shared" si="2"/>
        <v>MALAGA</v>
      </c>
      <c r="F52" s="42">
        <f t="shared" si="7"/>
        <v>48848</v>
      </c>
      <c r="G52" s="42">
        <f t="shared" si="8"/>
        <v>48381</v>
      </c>
    </row>
    <row r="53" spans="1:7" x14ac:dyDescent="0.25">
      <c r="A53" s="42" t="str">
        <f t="shared" si="3"/>
        <v>LAS PALMAS</v>
      </c>
      <c r="B53" s="41">
        <f t="shared" si="4"/>
        <v>1394454</v>
      </c>
      <c r="C53" s="41">
        <f t="shared" si="5"/>
        <v>1536207</v>
      </c>
      <c r="D53" s="41">
        <f t="shared" si="6"/>
        <v>2</v>
      </c>
      <c r="E53" s="42" t="str">
        <f t="shared" si="2"/>
        <v>A CORUÑA</v>
      </c>
      <c r="F53" s="42">
        <f t="shared" si="7"/>
        <v>44523</v>
      </c>
      <c r="G53" s="42">
        <f t="shared" si="8"/>
        <v>53179</v>
      </c>
    </row>
    <row r="54" spans="1:7" x14ac:dyDescent="0.25">
      <c r="A54" s="42" t="str">
        <f t="shared" si="3"/>
        <v>MALAGA</v>
      </c>
      <c r="B54" s="41">
        <f t="shared" si="4"/>
        <v>48848</v>
      </c>
      <c r="C54" s="41">
        <f t="shared" si="5"/>
        <v>48381</v>
      </c>
      <c r="D54" s="41">
        <f t="shared" si="6"/>
        <v>15</v>
      </c>
      <c r="E54" s="42" t="str">
        <f t="shared" si="2"/>
        <v>CASTELLON</v>
      </c>
      <c r="F54" s="42">
        <f t="shared" si="7"/>
        <v>39341</v>
      </c>
      <c r="G54" s="42">
        <f t="shared" si="8"/>
        <v>38121</v>
      </c>
    </row>
    <row r="55" spans="1:7" x14ac:dyDescent="0.25">
      <c r="A55" s="42" t="str">
        <f t="shared" si="3"/>
        <v>MARIN Y RIA DE PONTEVEDRA</v>
      </c>
      <c r="B55" s="41">
        <f t="shared" si="4"/>
        <v>24049</v>
      </c>
      <c r="C55" s="41">
        <f t="shared" si="5"/>
        <v>38023</v>
      </c>
      <c r="D55" s="41">
        <f t="shared" si="6"/>
        <v>23</v>
      </c>
      <c r="E55" s="42" t="str">
        <f t="shared" si="2"/>
        <v>AVILES</v>
      </c>
      <c r="F55" s="42">
        <f t="shared" ref="F55:F65" si="9">LOOKUP(E55,$A$38:$A$65,$B$38:$B$65)</f>
        <v>33535</v>
      </c>
      <c r="G55" s="42">
        <f t="shared" si="8"/>
        <v>34167</v>
      </c>
    </row>
    <row r="56" spans="1:7" x14ac:dyDescent="0.25">
      <c r="A56" s="42" t="str">
        <f t="shared" si="3"/>
        <v>MELILLA</v>
      </c>
      <c r="B56" s="41">
        <f t="shared" si="4"/>
        <v>830</v>
      </c>
      <c r="C56" s="41">
        <f t="shared" si="5"/>
        <v>16021</v>
      </c>
      <c r="D56" s="41">
        <f t="shared" si="6"/>
        <v>27</v>
      </c>
      <c r="E56" s="42" t="str">
        <f t="shared" si="2"/>
        <v>SANTANDER</v>
      </c>
      <c r="F56" s="42">
        <f t="shared" si="9"/>
        <v>33364</v>
      </c>
      <c r="G56" s="42">
        <f t="shared" si="8"/>
        <v>47268</v>
      </c>
    </row>
    <row r="57" spans="1:7" x14ac:dyDescent="0.25">
      <c r="A57" s="42" t="str">
        <f t="shared" si="3"/>
        <v>MOTRIL</v>
      </c>
      <c r="B57" s="41">
        <f t="shared" si="4"/>
        <v>10625</v>
      </c>
      <c r="C57" s="41">
        <f t="shared" si="5"/>
        <v>11494</v>
      </c>
      <c r="D57" s="41">
        <f t="shared" si="6"/>
        <v>25</v>
      </c>
      <c r="E57" s="42" t="str">
        <f t="shared" si="2"/>
        <v>PASAIA</v>
      </c>
      <c r="F57" s="42">
        <f t="shared" si="9"/>
        <v>28079</v>
      </c>
      <c r="G57" s="42">
        <f t="shared" si="8"/>
        <v>29529</v>
      </c>
    </row>
    <row r="58" spans="1:7" x14ac:dyDescent="0.25">
      <c r="A58" s="42" t="str">
        <f t="shared" si="3"/>
        <v>PASAIA</v>
      </c>
      <c r="B58" s="41">
        <f t="shared" si="4"/>
        <v>28079</v>
      </c>
      <c r="C58" s="41">
        <f t="shared" si="5"/>
        <v>29529</v>
      </c>
      <c r="D58" s="41">
        <f t="shared" si="6"/>
        <v>20</v>
      </c>
      <c r="E58" s="42" t="str">
        <f t="shared" si="2"/>
        <v>HUELVA</v>
      </c>
      <c r="F58" s="42">
        <f t="shared" si="9"/>
        <v>27511</v>
      </c>
      <c r="G58" s="42">
        <f t="shared" si="8"/>
        <v>64294</v>
      </c>
    </row>
    <row r="59" spans="1:7" x14ac:dyDescent="0.25">
      <c r="A59" s="42" t="str">
        <f t="shared" si="3"/>
        <v>SANTA CRUZ DE TENERIFE</v>
      </c>
      <c r="B59" s="41">
        <f t="shared" si="4"/>
        <v>682328</v>
      </c>
      <c r="C59" s="41">
        <f t="shared" si="5"/>
        <v>666548</v>
      </c>
      <c r="D59" s="41">
        <f t="shared" si="6"/>
        <v>3</v>
      </c>
      <c r="E59" s="42" t="str">
        <f t="shared" si="2"/>
        <v>ALICANTE</v>
      </c>
      <c r="F59" s="42">
        <f t="shared" si="9"/>
        <v>24597</v>
      </c>
      <c r="G59" s="42">
        <f t="shared" si="8"/>
        <v>38409</v>
      </c>
    </row>
    <row r="60" spans="1:7" x14ac:dyDescent="0.25">
      <c r="A60" s="42" t="str">
        <f t="shared" si="3"/>
        <v>SANTANDER</v>
      </c>
      <c r="B60" s="41">
        <f t="shared" si="4"/>
        <v>33364</v>
      </c>
      <c r="C60" s="41">
        <f t="shared" si="5"/>
        <v>47268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24049</v>
      </c>
      <c r="G60" s="42">
        <f t="shared" si="8"/>
        <v>38023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19500</v>
      </c>
      <c r="G61" s="42">
        <f t="shared" si="8"/>
        <v>14811</v>
      </c>
    </row>
    <row r="62" spans="1:7" x14ac:dyDescent="0.25">
      <c r="A62" s="42" t="str">
        <f t="shared" si="3"/>
        <v>TARRAGONA</v>
      </c>
      <c r="B62" s="41">
        <f t="shared" si="4"/>
        <v>102926</v>
      </c>
      <c r="C62" s="41">
        <f t="shared" si="5"/>
        <v>123231</v>
      </c>
      <c r="D62" s="41">
        <f t="shared" si="6"/>
        <v>11</v>
      </c>
      <c r="E62" s="42" t="str">
        <f t="shared" si="2"/>
        <v>MOTRIL</v>
      </c>
      <c r="F62" s="42">
        <f t="shared" si="9"/>
        <v>10625</v>
      </c>
      <c r="G62" s="42">
        <f t="shared" si="8"/>
        <v>11494</v>
      </c>
    </row>
    <row r="63" spans="1:7" x14ac:dyDescent="0.25">
      <c r="A63" s="42" t="str">
        <f t="shared" si="3"/>
        <v>VALENCIA</v>
      </c>
      <c r="B63" s="41">
        <f t="shared" si="4"/>
        <v>208646</v>
      </c>
      <c r="C63" s="41">
        <f t="shared" si="5"/>
        <v>223209</v>
      </c>
      <c r="D63" s="41">
        <f t="shared" si="6"/>
        <v>7</v>
      </c>
      <c r="E63" s="42" t="str">
        <f t="shared" si="2"/>
        <v>VILAGARCIA</v>
      </c>
      <c r="F63" s="42">
        <f t="shared" si="9"/>
        <v>2629</v>
      </c>
      <c r="G63" s="42">
        <f t="shared" si="8"/>
        <v>5009</v>
      </c>
    </row>
    <row r="64" spans="1:7" x14ac:dyDescent="0.25">
      <c r="A64" s="42" t="str">
        <f t="shared" si="3"/>
        <v>VIGO</v>
      </c>
      <c r="B64" s="41">
        <f t="shared" si="4"/>
        <v>231043</v>
      </c>
      <c r="C64" s="41">
        <f t="shared" si="5"/>
        <v>266335</v>
      </c>
      <c r="D64" s="41">
        <f t="shared" si="6"/>
        <v>6</v>
      </c>
      <c r="E64" s="42" t="str">
        <f t="shared" si="2"/>
        <v>MELILLA</v>
      </c>
      <c r="F64" s="42">
        <f t="shared" si="9"/>
        <v>830</v>
      </c>
      <c r="G64" s="42">
        <f t="shared" si="8"/>
        <v>16021</v>
      </c>
    </row>
    <row r="65" spans="1:7" x14ac:dyDescent="0.25">
      <c r="A65" s="42" t="str">
        <f t="shared" si="3"/>
        <v>VILAGARCIA</v>
      </c>
      <c r="B65" s="41">
        <f t="shared" si="4"/>
        <v>2629</v>
      </c>
      <c r="C65" s="41">
        <f t="shared" si="5"/>
        <v>5009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6374</v>
      </c>
      <c r="D7" s="27">
        <v>0</v>
      </c>
      <c r="E7" s="27">
        <v>19259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1978</v>
      </c>
      <c r="E10" s="28">
        <v>0</v>
      </c>
      <c r="F10" s="13">
        <f t="shared" si="0"/>
        <v>-100</v>
      </c>
      <c r="G10" s="1"/>
      <c r="H10" s="1"/>
      <c r="I10" s="1"/>
    </row>
    <row r="11" spans="1:12" x14ac:dyDescent="0.25">
      <c r="A11" s="8" t="s">
        <v>45</v>
      </c>
      <c r="B11" s="27">
        <v>3620311</v>
      </c>
      <c r="C11" s="27">
        <v>3441391</v>
      </c>
      <c r="D11" s="27">
        <v>26465938</v>
      </c>
      <c r="E11" s="27">
        <v>27648095</v>
      </c>
      <c r="F11" s="10">
        <f t="shared" si="0"/>
        <v>4.4667111364048395</v>
      </c>
      <c r="G11" s="1"/>
      <c r="H11" s="1"/>
      <c r="I11" s="1"/>
    </row>
    <row r="12" spans="1:12" x14ac:dyDescent="0.25">
      <c r="A12" s="11" t="s">
        <v>46</v>
      </c>
      <c r="B12" s="28">
        <v>222400</v>
      </c>
      <c r="C12" s="28">
        <v>1844</v>
      </c>
      <c r="D12" s="28">
        <v>1571131</v>
      </c>
      <c r="E12" s="28">
        <v>123921</v>
      </c>
      <c r="F12" s="13">
        <f t="shared" si="0"/>
        <v>-92.112624599731021</v>
      </c>
      <c r="G12" s="1"/>
      <c r="H12" s="1"/>
      <c r="I12" s="1"/>
    </row>
    <row r="13" spans="1:12" x14ac:dyDescent="0.25">
      <c r="A13" s="8" t="s">
        <v>47</v>
      </c>
      <c r="B13" s="27">
        <v>1874</v>
      </c>
      <c r="C13" s="27">
        <v>35</v>
      </c>
      <c r="D13" s="27">
        <v>16818</v>
      </c>
      <c r="E13" s="27">
        <v>5003</v>
      </c>
      <c r="F13" s="10">
        <f t="shared" si="0"/>
        <v>-70.252110833630638</v>
      </c>
      <c r="G13" s="1"/>
      <c r="H13" s="1"/>
      <c r="I13" s="1"/>
    </row>
    <row r="14" spans="1:12" x14ac:dyDescent="0.25">
      <c r="A14" s="11" t="s">
        <v>48</v>
      </c>
      <c r="B14" s="28">
        <v>1067017</v>
      </c>
      <c r="C14" s="28">
        <v>1137862</v>
      </c>
      <c r="D14" s="28">
        <v>8083560</v>
      </c>
      <c r="E14" s="28">
        <v>8992508</v>
      </c>
      <c r="F14" s="13">
        <f t="shared" si="0"/>
        <v>11.244402218824376</v>
      </c>
      <c r="G14" s="1"/>
      <c r="H14" s="1"/>
      <c r="I14" s="1"/>
    </row>
    <row r="15" spans="1:12" x14ac:dyDescent="0.25">
      <c r="A15" s="8" t="s">
        <v>49</v>
      </c>
      <c r="B15" s="27">
        <v>44820</v>
      </c>
      <c r="C15" s="27">
        <v>60942</v>
      </c>
      <c r="D15" s="27">
        <v>581695</v>
      </c>
      <c r="E15" s="27">
        <v>480381</v>
      </c>
      <c r="F15" s="10">
        <f t="shared" si="0"/>
        <v>-17.417031262087519</v>
      </c>
      <c r="G15" s="1"/>
      <c r="H15" s="1"/>
      <c r="I15" s="1"/>
    </row>
    <row r="16" spans="1:12" x14ac:dyDescent="0.25">
      <c r="A16" s="11" t="s">
        <v>50</v>
      </c>
      <c r="B16" s="28">
        <v>799</v>
      </c>
      <c r="C16" s="28">
        <v>562</v>
      </c>
      <c r="D16" s="28">
        <v>2230</v>
      </c>
      <c r="E16" s="28">
        <v>130122</v>
      </c>
      <c r="F16" s="13">
        <f t="shared" si="0"/>
        <v>5735.0672645739915</v>
      </c>
      <c r="G16" s="1"/>
      <c r="H16" s="1"/>
      <c r="I16" s="1"/>
    </row>
    <row r="17" spans="1:9" x14ac:dyDescent="0.25">
      <c r="A17" s="8" t="s">
        <v>51</v>
      </c>
      <c r="B17" s="27">
        <v>0</v>
      </c>
      <c r="C17" s="27">
        <v>0</v>
      </c>
      <c r="D17" s="27">
        <v>1199</v>
      </c>
      <c r="E17" s="27">
        <v>8068</v>
      </c>
      <c r="F17" s="10">
        <f t="shared" si="0"/>
        <v>572.89407839866556</v>
      </c>
      <c r="G17" s="1"/>
      <c r="H17" s="1"/>
      <c r="I17" s="1"/>
    </row>
    <row r="18" spans="1:9" x14ac:dyDescent="0.25">
      <c r="A18" s="11" t="s">
        <v>52</v>
      </c>
      <c r="B18" s="28">
        <v>133604</v>
      </c>
      <c r="C18" s="28">
        <v>68256</v>
      </c>
      <c r="D18" s="28">
        <v>652154</v>
      </c>
      <c r="E18" s="28">
        <v>676456</v>
      </c>
      <c r="F18" s="13">
        <f t="shared" si="0"/>
        <v>3.7264204467043101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13691</v>
      </c>
      <c r="C20" s="28">
        <v>49154</v>
      </c>
      <c r="D20" s="28">
        <v>175036</v>
      </c>
      <c r="E20" s="28">
        <v>348266</v>
      </c>
      <c r="F20" s="13">
        <f t="shared" si="0"/>
        <v>98.968212253479294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1028571</v>
      </c>
      <c r="C22" s="28">
        <v>943245</v>
      </c>
      <c r="D22" s="28">
        <v>7080779</v>
      </c>
      <c r="E22" s="28">
        <v>7615379</v>
      </c>
      <c r="F22" s="13">
        <f t="shared" si="0"/>
        <v>7.5500167425081344</v>
      </c>
      <c r="G22" s="1"/>
      <c r="H22" s="1"/>
      <c r="I22" s="1"/>
    </row>
    <row r="23" spans="1:9" x14ac:dyDescent="0.25">
      <c r="A23" s="8" t="s">
        <v>57</v>
      </c>
      <c r="B23" s="27">
        <v>341608</v>
      </c>
      <c r="C23" s="27">
        <v>274114</v>
      </c>
      <c r="D23" s="27">
        <v>1317983</v>
      </c>
      <c r="E23" s="27">
        <v>1742728</v>
      </c>
      <c r="F23" s="10">
        <f t="shared" si="0"/>
        <v>32.226895187570705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10305</v>
      </c>
      <c r="E24" s="28">
        <v>1442</v>
      </c>
      <c r="F24" s="13">
        <f t="shared" si="0"/>
        <v>-86.006792819019893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2000</v>
      </c>
      <c r="D26" s="28">
        <v>7</v>
      </c>
      <c r="E26" s="28">
        <v>2000</v>
      </c>
      <c r="F26" s="13">
        <f t="shared" si="0"/>
        <v>28471.428571428572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30897</v>
      </c>
      <c r="C28" s="28">
        <v>13698</v>
      </c>
      <c r="D28" s="28">
        <v>243042</v>
      </c>
      <c r="E28" s="28">
        <v>115455</v>
      </c>
      <c r="F28" s="13">
        <f t="shared" si="0"/>
        <v>-52.495864912237394</v>
      </c>
      <c r="G28" s="1"/>
      <c r="H28" s="1"/>
      <c r="I28" s="1"/>
    </row>
    <row r="29" spans="1:9" x14ac:dyDescent="0.25">
      <c r="A29" s="8" t="s">
        <v>63</v>
      </c>
      <c r="B29" s="27">
        <v>248</v>
      </c>
      <c r="C29" s="27">
        <v>309</v>
      </c>
      <c r="D29" s="27">
        <v>8583</v>
      </c>
      <c r="E29" s="27">
        <v>4038</v>
      </c>
      <c r="F29" s="10">
        <f t="shared" si="0"/>
        <v>-52.953512757776998</v>
      </c>
      <c r="G29" s="1"/>
      <c r="H29" s="1"/>
      <c r="I29" s="1"/>
    </row>
    <row r="30" spans="1:9" x14ac:dyDescent="0.25">
      <c r="A30" s="11" t="s">
        <v>64</v>
      </c>
      <c r="B30" s="28">
        <v>0</v>
      </c>
      <c r="C30" s="28">
        <v>0</v>
      </c>
      <c r="D30" s="28">
        <v>120</v>
      </c>
      <c r="E30" s="2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7">
        <v>392008</v>
      </c>
      <c r="C31" s="27">
        <v>397733</v>
      </c>
      <c r="D31" s="27">
        <v>2490038</v>
      </c>
      <c r="E31" s="27">
        <v>2897031</v>
      </c>
      <c r="F31" s="10">
        <f t="shared" si="0"/>
        <v>16.344850962113824</v>
      </c>
      <c r="G31" s="1"/>
      <c r="H31" s="1"/>
      <c r="I31" s="1"/>
    </row>
    <row r="32" spans="1:9" x14ac:dyDescent="0.25">
      <c r="A32" s="11" t="s">
        <v>66</v>
      </c>
      <c r="B32" s="28">
        <v>1349501</v>
      </c>
      <c r="C32" s="28">
        <v>2116361</v>
      </c>
      <c r="D32" s="28">
        <v>9444252</v>
      </c>
      <c r="E32" s="28">
        <v>14098190</v>
      </c>
      <c r="F32" s="13">
        <f t="shared" si="0"/>
        <v>49.277994699844953</v>
      </c>
      <c r="G32" s="1"/>
      <c r="H32" s="1"/>
      <c r="I32" s="1"/>
    </row>
    <row r="33" spans="1:9" x14ac:dyDescent="0.25">
      <c r="A33" s="8" t="s">
        <v>67</v>
      </c>
      <c r="B33" s="27">
        <v>9211</v>
      </c>
      <c r="C33" s="27">
        <v>19333</v>
      </c>
      <c r="D33" s="27">
        <v>91157</v>
      </c>
      <c r="E33" s="27">
        <v>151449</v>
      </c>
      <c r="F33" s="10">
        <f t="shared" si="0"/>
        <v>66.140833945829712</v>
      </c>
      <c r="G33" s="1"/>
      <c r="H33" s="1"/>
      <c r="I33" s="1"/>
    </row>
    <row r="34" spans="1:9" x14ac:dyDescent="0.25">
      <c r="A34" s="11" t="s">
        <v>68</v>
      </c>
      <c r="B34" s="28">
        <v>2977</v>
      </c>
      <c r="C34" s="28">
        <v>3547</v>
      </c>
      <c r="D34" s="28">
        <v>23481</v>
      </c>
      <c r="E34" s="28">
        <v>14125</v>
      </c>
      <c r="F34" s="13">
        <f t="shared" si="0"/>
        <v>-39.844981048507307</v>
      </c>
      <c r="G34" s="1"/>
      <c r="H34" s="1"/>
      <c r="I34" s="1"/>
    </row>
    <row r="35" spans="1:9" x14ac:dyDescent="0.25">
      <c r="A35" s="14" t="s">
        <v>69</v>
      </c>
      <c r="B35" s="15">
        <f>SUM(B7:B34)</f>
        <v>8259537</v>
      </c>
      <c r="C35" s="15">
        <f t="shared" ref="C35:E35" si="1">SUM(C7:C34)</f>
        <v>8536760</v>
      </c>
      <c r="D35" s="15">
        <f t="shared" si="1"/>
        <v>58261486</v>
      </c>
      <c r="E35" s="15">
        <f t="shared" si="1"/>
        <v>65075172</v>
      </c>
      <c r="F35" s="16">
        <f t="shared" si="0"/>
        <v>11.695008946390416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19259</v>
      </c>
      <c r="C38" s="41">
        <f>D7</f>
        <v>0</v>
      </c>
      <c r="D38" s="41">
        <f>_xlfn.RANK.EQ(B38,$B$38:$B$65)+COUNTIF($B$38:$B$65,B38)-1</f>
        <v>14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27648095</v>
      </c>
      <c r="G38" s="42">
        <f>LOOKUP(E38,$A$38:$A$65,$C$38:$C$65)</f>
        <v>26465938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14098190</v>
      </c>
      <c r="G39" s="42">
        <f t="shared" ref="G39:G65" si="8">LOOKUP(E39,$A$38:$A$65,$C$38:$C$65)</f>
        <v>9444252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8992508</v>
      </c>
      <c r="G40" s="42">
        <f t="shared" si="8"/>
        <v>8083560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1978</v>
      </c>
      <c r="D41" s="41">
        <f t="shared" si="6"/>
        <v>28</v>
      </c>
      <c r="E41" s="42" t="str">
        <f t="shared" si="2"/>
        <v>LAS PALMAS</v>
      </c>
      <c r="F41" s="42">
        <f t="shared" si="7"/>
        <v>7615379</v>
      </c>
      <c r="G41" s="42">
        <f t="shared" si="8"/>
        <v>7080779</v>
      </c>
    </row>
    <row r="42" spans="1:9" x14ac:dyDescent="0.25">
      <c r="A42" s="42" t="str">
        <f t="shared" si="3"/>
        <v>BAHIA DE ALGECIRAS</v>
      </c>
      <c r="B42" s="41">
        <f t="shared" si="4"/>
        <v>27648095</v>
      </c>
      <c r="C42" s="41">
        <f t="shared" si="5"/>
        <v>26465938</v>
      </c>
      <c r="D42" s="41">
        <f t="shared" si="6"/>
        <v>1</v>
      </c>
      <c r="E42" s="42" t="str">
        <f t="shared" si="2"/>
        <v>TARRAGONA</v>
      </c>
      <c r="F42" s="42">
        <f t="shared" si="7"/>
        <v>2897031</v>
      </c>
      <c r="G42" s="42">
        <f t="shared" si="8"/>
        <v>2490038</v>
      </c>
    </row>
    <row r="43" spans="1:9" x14ac:dyDescent="0.25">
      <c r="A43" s="42" t="str">
        <f t="shared" si="3"/>
        <v>BAHIA DE CADIZ</v>
      </c>
      <c r="B43" s="41">
        <f t="shared" si="4"/>
        <v>123921</v>
      </c>
      <c r="C43" s="41">
        <f t="shared" si="5"/>
        <v>1571131</v>
      </c>
      <c r="D43" s="41">
        <f t="shared" si="6"/>
        <v>12</v>
      </c>
      <c r="E43" s="42" t="str">
        <f t="shared" si="2"/>
        <v>MALAGA</v>
      </c>
      <c r="F43" s="42">
        <f t="shared" si="7"/>
        <v>1742728</v>
      </c>
      <c r="G43" s="42">
        <f t="shared" si="8"/>
        <v>1317983</v>
      </c>
    </row>
    <row r="44" spans="1:9" x14ac:dyDescent="0.25">
      <c r="A44" s="42" t="str">
        <f t="shared" si="3"/>
        <v>BALEARES</v>
      </c>
      <c r="B44" s="41">
        <f t="shared" si="4"/>
        <v>5003</v>
      </c>
      <c r="C44" s="41">
        <f t="shared" si="5"/>
        <v>16818</v>
      </c>
      <c r="D44" s="41">
        <f t="shared" si="6"/>
        <v>17</v>
      </c>
      <c r="E44" s="42" t="str">
        <f t="shared" si="2"/>
        <v>CEUTA</v>
      </c>
      <c r="F44" s="42">
        <f t="shared" si="7"/>
        <v>676456</v>
      </c>
      <c r="G44" s="42">
        <f t="shared" si="8"/>
        <v>652154</v>
      </c>
    </row>
    <row r="45" spans="1:9" x14ac:dyDescent="0.25">
      <c r="A45" s="42" t="str">
        <f t="shared" si="3"/>
        <v>BARCELONA</v>
      </c>
      <c r="B45" s="41">
        <f t="shared" si="4"/>
        <v>8992508</v>
      </c>
      <c r="C45" s="41">
        <f t="shared" si="5"/>
        <v>8083560</v>
      </c>
      <c r="D45" s="41">
        <f t="shared" si="6"/>
        <v>3</v>
      </c>
      <c r="E45" s="42" t="str">
        <f t="shared" si="2"/>
        <v>BILBAO</v>
      </c>
      <c r="F45" s="42">
        <f t="shared" si="7"/>
        <v>480381</v>
      </c>
      <c r="G45" s="42">
        <f t="shared" si="8"/>
        <v>581695</v>
      </c>
    </row>
    <row r="46" spans="1:9" x14ac:dyDescent="0.25">
      <c r="A46" s="42" t="str">
        <f t="shared" si="3"/>
        <v>BILBAO</v>
      </c>
      <c r="B46" s="41">
        <f t="shared" si="4"/>
        <v>480381</v>
      </c>
      <c r="C46" s="41">
        <f t="shared" si="5"/>
        <v>581695</v>
      </c>
      <c r="D46" s="41">
        <f t="shared" si="6"/>
        <v>8</v>
      </c>
      <c r="E46" s="42" t="str">
        <f t="shared" si="2"/>
        <v>GIJON</v>
      </c>
      <c r="F46" s="42">
        <f t="shared" si="7"/>
        <v>348266</v>
      </c>
      <c r="G46" s="42">
        <f t="shared" si="8"/>
        <v>175036</v>
      </c>
    </row>
    <row r="47" spans="1:9" x14ac:dyDescent="0.25">
      <c r="A47" s="42" t="str">
        <f t="shared" si="3"/>
        <v>CARTAGENA</v>
      </c>
      <c r="B47" s="41">
        <f t="shared" si="4"/>
        <v>130122</v>
      </c>
      <c r="C47" s="41">
        <f t="shared" si="5"/>
        <v>2230</v>
      </c>
      <c r="D47" s="41">
        <f t="shared" si="6"/>
        <v>11</v>
      </c>
      <c r="E47" s="42" t="str">
        <f t="shared" si="2"/>
        <v>VIGO</v>
      </c>
      <c r="F47" s="42">
        <f t="shared" si="7"/>
        <v>151449</v>
      </c>
      <c r="G47" s="42">
        <f t="shared" si="8"/>
        <v>91157</v>
      </c>
    </row>
    <row r="48" spans="1:9" x14ac:dyDescent="0.25">
      <c r="A48" s="42" t="str">
        <f t="shared" si="3"/>
        <v>CASTELLON</v>
      </c>
      <c r="B48" s="41">
        <f t="shared" si="4"/>
        <v>8068</v>
      </c>
      <c r="C48" s="41">
        <f t="shared" si="5"/>
        <v>1199</v>
      </c>
      <c r="D48" s="41">
        <f t="shared" si="6"/>
        <v>16</v>
      </c>
      <c r="E48" s="42" t="str">
        <f t="shared" si="2"/>
        <v>CARTAGENA</v>
      </c>
      <c r="F48" s="42">
        <f t="shared" si="7"/>
        <v>130122</v>
      </c>
      <c r="G48" s="42">
        <f t="shared" si="8"/>
        <v>2230</v>
      </c>
    </row>
    <row r="49" spans="1:7" x14ac:dyDescent="0.25">
      <c r="A49" s="42" t="str">
        <f t="shared" si="3"/>
        <v>CEUTA</v>
      </c>
      <c r="B49" s="41">
        <f t="shared" si="4"/>
        <v>676456</v>
      </c>
      <c r="C49" s="41">
        <f t="shared" si="5"/>
        <v>652154</v>
      </c>
      <c r="D49" s="41">
        <f t="shared" si="6"/>
        <v>7</v>
      </c>
      <c r="E49" s="42" t="str">
        <f t="shared" si="2"/>
        <v>BAHIA DE CADIZ</v>
      </c>
      <c r="F49" s="42">
        <f t="shared" si="7"/>
        <v>123921</v>
      </c>
      <c r="G49" s="42">
        <f t="shared" si="8"/>
        <v>1571131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SANTA CRUZ DE TENERIFE</v>
      </c>
      <c r="F50" s="42">
        <f t="shared" si="7"/>
        <v>115455</v>
      </c>
      <c r="G50" s="42">
        <f t="shared" si="8"/>
        <v>243042</v>
      </c>
    </row>
    <row r="51" spans="1:7" x14ac:dyDescent="0.25">
      <c r="A51" s="42" t="str">
        <f t="shared" si="3"/>
        <v>GIJON</v>
      </c>
      <c r="B51" s="41">
        <f t="shared" si="4"/>
        <v>348266</v>
      </c>
      <c r="C51" s="41">
        <f t="shared" si="5"/>
        <v>175036</v>
      </c>
      <c r="D51" s="41">
        <f t="shared" si="6"/>
        <v>9</v>
      </c>
      <c r="E51" s="42" t="str">
        <f t="shared" si="2"/>
        <v>A CORUÑA</v>
      </c>
      <c r="F51" s="42">
        <f t="shared" si="7"/>
        <v>19259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VILAGARCIA</v>
      </c>
      <c r="F52" s="42">
        <f t="shared" si="7"/>
        <v>14125</v>
      </c>
      <c r="G52" s="42">
        <f t="shared" si="8"/>
        <v>23481</v>
      </c>
    </row>
    <row r="53" spans="1:7" x14ac:dyDescent="0.25">
      <c r="A53" s="42" t="str">
        <f t="shared" si="3"/>
        <v>LAS PALMAS</v>
      </c>
      <c r="B53" s="41">
        <f t="shared" si="4"/>
        <v>7615379</v>
      </c>
      <c r="C53" s="41">
        <f t="shared" si="5"/>
        <v>7080779</v>
      </c>
      <c r="D53" s="41">
        <f t="shared" si="6"/>
        <v>4</v>
      </c>
      <c r="E53" s="42" t="str">
        <f t="shared" si="2"/>
        <v>CASTELLON</v>
      </c>
      <c r="F53" s="42">
        <f t="shared" si="7"/>
        <v>8068</v>
      </c>
      <c r="G53" s="42">
        <f t="shared" si="8"/>
        <v>1199</v>
      </c>
    </row>
    <row r="54" spans="1:7" x14ac:dyDescent="0.25">
      <c r="A54" s="42" t="str">
        <f t="shared" si="3"/>
        <v>MALAGA</v>
      </c>
      <c r="B54" s="41">
        <f t="shared" si="4"/>
        <v>1742728</v>
      </c>
      <c r="C54" s="41">
        <f t="shared" si="5"/>
        <v>1317983</v>
      </c>
      <c r="D54" s="41">
        <f t="shared" si="6"/>
        <v>6</v>
      </c>
      <c r="E54" s="42" t="str">
        <f t="shared" si="2"/>
        <v>BALEARES</v>
      </c>
      <c r="F54" s="42">
        <f t="shared" si="7"/>
        <v>5003</v>
      </c>
      <c r="G54" s="42">
        <f t="shared" si="8"/>
        <v>16818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10305</v>
      </c>
      <c r="D55" s="41">
        <f t="shared" si="6"/>
        <v>20</v>
      </c>
      <c r="E55" s="42" t="str">
        <f t="shared" si="2"/>
        <v>SANTANDER</v>
      </c>
      <c r="F55" s="42">
        <f t="shared" ref="F55:F65" si="9">LOOKUP(E55,$A$38:$A$65,$B$38:$B$65)</f>
        <v>4038</v>
      </c>
      <c r="G55" s="42">
        <f t="shared" si="8"/>
        <v>8583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21</v>
      </c>
      <c r="E56" s="42" t="str">
        <f t="shared" si="2"/>
        <v>MOTRIL</v>
      </c>
      <c r="F56" s="42">
        <f t="shared" si="9"/>
        <v>2000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2000</v>
      </c>
      <c r="C57" s="41">
        <f t="shared" si="5"/>
        <v>7</v>
      </c>
      <c r="D57" s="41">
        <f t="shared" si="6"/>
        <v>19</v>
      </c>
      <c r="E57" s="42" t="str">
        <f t="shared" si="2"/>
        <v>MARIN Y RIA DE PONTEVEDRA</v>
      </c>
      <c r="F57" s="42">
        <f t="shared" si="9"/>
        <v>1442</v>
      </c>
      <c r="G57" s="42">
        <f t="shared" si="8"/>
        <v>10305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1256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115455</v>
      </c>
      <c r="C59" s="41">
        <f t="shared" si="5"/>
        <v>243042</v>
      </c>
      <c r="D59" s="41">
        <f t="shared" si="6"/>
        <v>13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4038</v>
      </c>
      <c r="C60" s="41">
        <f t="shared" si="5"/>
        <v>8583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2897031</v>
      </c>
      <c r="C62" s="41">
        <f t="shared" si="5"/>
        <v>2490038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14098190</v>
      </c>
      <c r="C63" s="41">
        <f t="shared" si="5"/>
        <v>9444252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151449</v>
      </c>
      <c r="C64" s="41">
        <f t="shared" si="5"/>
        <v>91157</v>
      </c>
      <c r="D64" s="41">
        <f t="shared" si="6"/>
        <v>10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14125</v>
      </c>
      <c r="C65" s="41">
        <f t="shared" si="5"/>
        <v>23481</v>
      </c>
      <c r="D65" s="41">
        <f t="shared" si="6"/>
        <v>15</v>
      </c>
      <c r="E65" s="42" t="str">
        <f t="shared" si="2"/>
        <v>ALICANTE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3613029</v>
      </c>
      <c r="C11" s="29">
        <v>3441252</v>
      </c>
      <c r="D11" s="29">
        <v>26299724</v>
      </c>
      <c r="E11" s="29">
        <v>27553211</v>
      </c>
      <c r="F11" s="10">
        <f t="shared" si="0"/>
        <v>4.7661602836592465</v>
      </c>
      <c r="G11" s="1"/>
      <c r="H11" s="1"/>
      <c r="I11" s="1"/>
    </row>
    <row r="12" spans="1:12" x14ac:dyDescent="0.25">
      <c r="A12" s="11" t="s">
        <v>46</v>
      </c>
      <c r="B12" s="30">
        <v>5363</v>
      </c>
      <c r="C12" s="30">
        <v>1813</v>
      </c>
      <c r="D12" s="30">
        <v>14110</v>
      </c>
      <c r="E12" s="30">
        <v>4764</v>
      </c>
      <c r="F12" s="13">
        <f t="shared" si="0"/>
        <v>-66.236711552090725</v>
      </c>
      <c r="G12" s="1"/>
      <c r="H12" s="1"/>
      <c r="I12" s="1"/>
    </row>
    <row r="13" spans="1:12" x14ac:dyDescent="0.25">
      <c r="A13" s="8" t="s">
        <v>47</v>
      </c>
      <c r="B13" s="29">
        <v>260</v>
      </c>
      <c r="C13" s="29">
        <v>7</v>
      </c>
      <c r="D13" s="29">
        <v>2604</v>
      </c>
      <c r="E13" s="29">
        <v>447</v>
      </c>
      <c r="F13" s="10">
        <f t="shared" si="0"/>
        <v>-82.834101382488484</v>
      </c>
      <c r="G13" s="1"/>
      <c r="H13" s="1"/>
      <c r="I13" s="1"/>
    </row>
    <row r="14" spans="1:12" x14ac:dyDescent="0.25">
      <c r="A14" s="11" t="s">
        <v>48</v>
      </c>
      <c r="B14" s="30">
        <v>980832</v>
      </c>
      <c r="C14" s="30">
        <v>1070147</v>
      </c>
      <c r="D14" s="30">
        <v>7723889</v>
      </c>
      <c r="E14" s="30">
        <v>8525720</v>
      </c>
      <c r="F14" s="13">
        <f t="shared" si="0"/>
        <v>10.381182329264448</v>
      </c>
      <c r="G14" s="1"/>
      <c r="H14" s="1"/>
      <c r="I14" s="1"/>
    </row>
    <row r="15" spans="1:12" x14ac:dyDescent="0.25">
      <c r="A15" s="8" t="s">
        <v>49</v>
      </c>
      <c r="B15" s="29">
        <v>2104</v>
      </c>
      <c r="C15" s="29">
        <v>27685</v>
      </c>
      <c r="D15" s="29">
        <v>45743</v>
      </c>
      <c r="E15" s="29">
        <v>161182</v>
      </c>
      <c r="F15" s="10">
        <f t="shared" si="0"/>
        <v>252.36429617646417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562</v>
      </c>
      <c r="D16" s="30">
        <v>0</v>
      </c>
      <c r="E16" s="30">
        <v>1874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0</v>
      </c>
      <c r="C17" s="29">
        <v>0</v>
      </c>
      <c r="D17" s="29">
        <v>1199</v>
      </c>
      <c r="E17" s="29">
        <v>5044</v>
      </c>
      <c r="F17" s="10">
        <f t="shared" si="0"/>
        <v>320.68390325271059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768</v>
      </c>
      <c r="E18" s="30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736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956465</v>
      </c>
      <c r="C22" s="30">
        <v>939852</v>
      </c>
      <c r="D22" s="30">
        <v>6970041</v>
      </c>
      <c r="E22" s="30">
        <v>7494399</v>
      </c>
      <c r="F22" s="13">
        <f t="shared" si="0"/>
        <v>7.5230260481968401</v>
      </c>
      <c r="G22" s="1"/>
      <c r="H22" s="1"/>
      <c r="I22" s="1"/>
    </row>
    <row r="23" spans="1:9" x14ac:dyDescent="0.25">
      <c r="A23" s="8" t="s">
        <v>57</v>
      </c>
      <c r="B23" s="29">
        <v>341608</v>
      </c>
      <c r="C23" s="29">
        <v>274114</v>
      </c>
      <c r="D23" s="29">
        <v>1317983</v>
      </c>
      <c r="E23" s="29">
        <v>1741144</v>
      </c>
      <c r="F23" s="10">
        <f t="shared" si="0"/>
        <v>32.106711543320358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10302</v>
      </c>
      <c r="E24" s="30">
        <v>1442</v>
      </c>
      <c r="F24" s="13">
        <f t="shared" si="0"/>
        <v>-86.002717918850706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1256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5</v>
      </c>
      <c r="E26" s="30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27536</v>
      </c>
      <c r="C28" s="30">
        <v>8857</v>
      </c>
      <c r="D28" s="30">
        <v>216280</v>
      </c>
      <c r="E28" s="30">
        <v>80538</v>
      </c>
      <c r="F28" s="13">
        <f t="shared" si="0"/>
        <v>-62.762160162751989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0</v>
      </c>
      <c r="C30" s="30">
        <v>0</v>
      </c>
      <c r="D30" s="30">
        <v>120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20</v>
      </c>
      <c r="C31" s="29">
        <v>0</v>
      </c>
      <c r="D31" s="29">
        <v>1257</v>
      </c>
      <c r="E31" s="29">
        <v>1447</v>
      </c>
      <c r="F31" s="10">
        <f t="shared" si="0"/>
        <v>15.115354017501986</v>
      </c>
      <c r="G31" s="1"/>
      <c r="H31" s="1"/>
      <c r="I31" s="1"/>
    </row>
    <row r="32" spans="1:9" x14ac:dyDescent="0.25">
      <c r="A32" s="11" t="s">
        <v>66</v>
      </c>
      <c r="B32" s="30">
        <v>1343958</v>
      </c>
      <c r="C32" s="30">
        <v>2113290</v>
      </c>
      <c r="D32" s="30">
        <v>9412895</v>
      </c>
      <c r="E32" s="30">
        <v>14059732</v>
      </c>
      <c r="F32" s="13">
        <f t="shared" si="0"/>
        <v>49.366714491131575</v>
      </c>
      <c r="G32" s="1"/>
      <c r="H32" s="1"/>
      <c r="I32" s="1"/>
    </row>
    <row r="33" spans="1:9" x14ac:dyDescent="0.25">
      <c r="A33" s="8" t="s">
        <v>67</v>
      </c>
      <c r="B33" s="29">
        <v>2473</v>
      </c>
      <c r="C33" s="29">
        <v>2820</v>
      </c>
      <c r="D33" s="29">
        <v>21655</v>
      </c>
      <c r="E33" s="29">
        <v>27075</v>
      </c>
      <c r="F33" s="10">
        <f t="shared" si="0"/>
        <v>25.028861694758717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450</v>
      </c>
      <c r="D34" s="30">
        <v>0</v>
      </c>
      <c r="E34" s="30">
        <v>592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7273648</v>
      </c>
      <c r="C35" s="15">
        <f t="shared" ref="C35:E35" si="1">SUM(C7:C34)</f>
        <v>7880849</v>
      </c>
      <c r="D35" s="15">
        <f t="shared" si="1"/>
        <v>52038575</v>
      </c>
      <c r="E35" s="15">
        <f t="shared" si="1"/>
        <v>59660603</v>
      </c>
      <c r="F35" s="16">
        <f t="shared" si="0"/>
        <v>14.64688070340128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27553211</v>
      </c>
      <c r="G38" s="42">
        <f>LOOKUP(E38,$A$38:$A$65,$C$38:$C$65)</f>
        <v>26299724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14059732</v>
      </c>
      <c r="G39" s="42">
        <f t="shared" ref="G39:G65" si="8">LOOKUP(E39,$A$38:$A$65,$C$38:$C$65)</f>
        <v>9412895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8525720</v>
      </c>
      <c r="G40" s="42">
        <f t="shared" si="8"/>
        <v>7723889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7494399</v>
      </c>
      <c r="G41" s="42">
        <f t="shared" si="8"/>
        <v>6970041</v>
      </c>
    </row>
    <row r="42" spans="1:9" x14ac:dyDescent="0.25">
      <c r="A42" s="42" t="str">
        <f t="shared" si="3"/>
        <v>BAHIA DE ALGECIRAS</v>
      </c>
      <c r="B42" s="41">
        <f t="shared" si="4"/>
        <v>27553211</v>
      </c>
      <c r="C42" s="41">
        <f t="shared" si="5"/>
        <v>26299724</v>
      </c>
      <c r="D42" s="41">
        <f t="shared" si="6"/>
        <v>1</v>
      </c>
      <c r="E42" s="42" t="str">
        <f t="shared" si="2"/>
        <v>MALAGA</v>
      </c>
      <c r="F42" s="42">
        <f t="shared" si="7"/>
        <v>1741144</v>
      </c>
      <c r="G42" s="42">
        <f t="shared" si="8"/>
        <v>1317983</v>
      </c>
    </row>
    <row r="43" spans="1:9" x14ac:dyDescent="0.25">
      <c r="A43" s="42" t="str">
        <f t="shared" si="3"/>
        <v>BAHIA DE CADIZ</v>
      </c>
      <c r="B43" s="41">
        <f t="shared" si="4"/>
        <v>4764</v>
      </c>
      <c r="C43" s="41">
        <f t="shared" si="5"/>
        <v>14110</v>
      </c>
      <c r="D43" s="41">
        <f t="shared" si="6"/>
        <v>10</v>
      </c>
      <c r="E43" s="42" t="str">
        <f t="shared" si="2"/>
        <v>BILBAO</v>
      </c>
      <c r="F43" s="42">
        <f t="shared" si="7"/>
        <v>161182</v>
      </c>
      <c r="G43" s="42">
        <f t="shared" si="8"/>
        <v>45743</v>
      </c>
    </row>
    <row r="44" spans="1:9" x14ac:dyDescent="0.25">
      <c r="A44" s="42" t="str">
        <f t="shared" si="3"/>
        <v>BALEARES</v>
      </c>
      <c r="B44" s="41">
        <f t="shared" si="4"/>
        <v>447</v>
      </c>
      <c r="C44" s="41">
        <f t="shared" si="5"/>
        <v>2604</v>
      </c>
      <c r="D44" s="41">
        <f t="shared" si="6"/>
        <v>17</v>
      </c>
      <c r="E44" s="42" t="str">
        <f t="shared" si="2"/>
        <v>SANTA CRUZ DE TENERIFE</v>
      </c>
      <c r="F44" s="42">
        <f t="shared" si="7"/>
        <v>80538</v>
      </c>
      <c r="G44" s="42">
        <f t="shared" si="8"/>
        <v>216280</v>
      </c>
    </row>
    <row r="45" spans="1:9" x14ac:dyDescent="0.25">
      <c r="A45" s="42" t="str">
        <f t="shared" si="3"/>
        <v>BARCELONA</v>
      </c>
      <c r="B45" s="41">
        <f t="shared" si="4"/>
        <v>8525720</v>
      </c>
      <c r="C45" s="41">
        <f t="shared" si="5"/>
        <v>7723889</v>
      </c>
      <c r="D45" s="41">
        <f t="shared" si="6"/>
        <v>3</v>
      </c>
      <c r="E45" s="42" t="str">
        <f t="shared" si="2"/>
        <v>VIGO</v>
      </c>
      <c r="F45" s="42">
        <f t="shared" si="7"/>
        <v>27075</v>
      </c>
      <c r="G45" s="42">
        <f t="shared" si="8"/>
        <v>21655</v>
      </c>
    </row>
    <row r="46" spans="1:9" x14ac:dyDescent="0.25">
      <c r="A46" s="42" t="str">
        <f t="shared" si="3"/>
        <v>BILBAO</v>
      </c>
      <c r="B46" s="41">
        <f t="shared" si="4"/>
        <v>161182</v>
      </c>
      <c r="C46" s="41">
        <f t="shared" si="5"/>
        <v>45743</v>
      </c>
      <c r="D46" s="41">
        <f t="shared" si="6"/>
        <v>6</v>
      </c>
      <c r="E46" s="42" t="str">
        <f t="shared" si="2"/>
        <v>CASTELLON</v>
      </c>
      <c r="F46" s="42">
        <f t="shared" si="7"/>
        <v>5044</v>
      </c>
      <c r="G46" s="42">
        <f t="shared" si="8"/>
        <v>1199</v>
      </c>
    </row>
    <row r="47" spans="1:9" x14ac:dyDescent="0.25">
      <c r="A47" s="42" t="str">
        <f t="shared" si="3"/>
        <v>CARTAGENA</v>
      </c>
      <c r="B47" s="41">
        <f t="shared" si="4"/>
        <v>1874</v>
      </c>
      <c r="C47" s="41">
        <f t="shared" si="5"/>
        <v>0</v>
      </c>
      <c r="D47" s="41">
        <f t="shared" si="6"/>
        <v>11</v>
      </c>
      <c r="E47" s="42" t="str">
        <f t="shared" si="2"/>
        <v>BAHIA DE CADIZ</v>
      </c>
      <c r="F47" s="42">
        <f t="shared" si="7"/>
        <v>4764</v>
      </c>
      <c r="G47" s="42">
        <f t="shared" si="8"/>
        <v>14110</v>
      </c>
    </row>
    <row r="48" spans="1:9" x14ac:dyDescent="0.25">
      <c r="A48" s="42" t="str">
        <f t="shared" si="3"/>
        <v>CASTELLON</v>
      </c>
      <c r="B48" s="41">
        <f t="shared" si="4"/>
        <v>5044</v>
      </c>
      <c r="C48" s="41">
        <f t="shared" si="5"/>
        <v>1199</v>
      </c>
      <c r="D48" s="41">
        <f t="shared" si="6"/>
        <v>9</v>
      </c>
      <c r="E48" s="42" t="str">
        <f t="shared" si="2"/>
        <v>CARTAGENA</v>
      </c>
      <c r="F48" s="42">
        <f t="shared" si="7"/>
        <v>1874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768</v>
      </c>
      <c r="D49" s="41">
        <f t="shared" si="6"/>
        <v>28</v>
      </c>
      <c r="E49" s="42" t="str">
        <f t="shared" si="2"/>
        <v>TARRAGONA</v>
      </c>
      <c r="F49" s="42">
        <f t="shared" si="7"/>
        <v>1447</v>
      </c>
      <c r="G49" s="42">
        <f t="shared" si="8"/>
        <v>1257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1442</v>
      </c>
      <c r="G50" s="42">
        <f t="shared" si="8"/>
        <v>10302</v>
      </c>
    </row>
    <row r="51" spans="1:7" x14ac:dyDescent="0.25">
      <c r="A51" s="42" t="str">
        <f t="shared" si="3"/>
        <v>GIJON</v>
      </c>
      <c r="B51" s="41">
        <f t="shared" si="4"/>
        <v>736</v>
      </c>
      <c r="C51" s="41">
        <f t="shared" si="5"/>
        <v>0</v>
      </c>
      <c r="D51" s="41">
        <f t="shared" si="6"/>
        <v>15</v>
      </c>
      <c r="E51" s="42" t="str">
        <f t="shared" si="2"/>
        <v>MELILLA</v>
      </c>
      <c r="F51" s="42">
        <f t="shared" si="7"/>
        <v>1256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GIJON</v>
      </c>
      <c r="F52" s="42">
        <f t="shared" si="7"/>
        <v>736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7494399</v>
      </c>
      <c r="C53" s="41">
        <f t="shared" si="5"/>
        <v>6970041</v>
      </c>
      <c r="D53" s="41">
        <f t="shared" si="6"/>
        <v>4</v>
      </c>
      <c r="E53" s="42" t="str">
        <f t="shared" si="2"/>
        <v>VILAGARCIA</v>
      </c>
      <c r="F53" s="42">
        <f t="shared" si="7"/>
        <v>592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1741144</v>
      </c>
      <c r="C54" s="41">
        <f t="shared" si="5"/>
        <v>1317983</v>
      </c>
      <c r="D54" s="41">
        <f t="shared" si="6"/>
        <v>5</v>
      </c>
      <c r="E54" s="42" t="str">
        <f t="shared" si="2"/>
        <v>BALEARES</v>
      </c>
      <c r="F54" s="42">
        <f t="shared" si="7"/>
        <v>447</v>
      </c>
      <c r="G54" s="42">
        <f t="shared" si="8"/>
        <v>2604</v>
      </c>
    </row>
    <row r="55" spans="1:7" x14ac:dyDescent="0.25">
      <c r="A55" s="42" t="str">
        <f t="shared" si="3"/>
        <v>MARIN Y RIA DE PONTEVEDRA</v>
      </c>
      <c r="B55" s="41">
        <f t="shared" si="4"/>
        <v>1442</v>
      </c>
      <c r="C55" s="41">
        <f t="shared" si="5"/>
        <v>10302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1256</v>
      </c>
      <c r="C56" s="41">
        <f t="shared" si="5"/>
        <v>0</v>
      </c>
      <c r="D56" s="41">
        <f t="shared" si="6"/>
        <v>14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80538</v>
      </c>
      <c r="C59" s="41">
        <f t="shared" si="5"/>
        <v>216280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120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1447</v>
      </c>
      <c r="C62" s="41">
        <f t="shared" si="5"/>
        <v>1257</v>
      </c>
      <c r="D62" s="41">
        <f t="shared" si="6"/>
        <v>12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14059732</v>
      </c>
      <c r="C63" s="41">
        <f t="shared" si="5"/>
        <v>9412895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27075</v>
      </c>
      <c r="C64" s="41">
        <f t="shared" si="5"/>
        <v>21655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592</v>
      </c>
      <c r="C65" s="41">
        <f t="shared" si="5"/>
        <v>0</v>
      </c>
      <c r="D65" s="41">
        <f t="shared" si="6"/>
        <v>16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1">
        <v>12776</v>
      </c>
      <c r="C7" s="31">
        <v>10055</v>
      </c>
      <c r="D7" s="31">
        <v>73642</v>
      </c>
      <c r="E7" s="31">
        <v>81362</v>
      </c>
      <c r="F7" s="10">
        <f>((E7*100)/D7)-100</f>
        <v>10.483148203470847</v>
      </c>
      <c r="G7" s="1"/>
      <c r="H7" s="1"/>
      <c r="I7" s="1"/>
    </row>
    <row r="8" spans="1:12" x14ac:dyDescent="0.25">
      <c r="A8" s="11" t="s">
        <v>42</v>
      </c>
      <c r="B8" s="32">
        <v>97894</v>
      </c>
      <c r="C8" s="32">
        <v>85316</v>
      </c>
      <c r="D8" s="32">
        <v>862287</v>
      </c>
      <c r="E8" s="32">
        <v>738032</v>
      </c>
      <c r="F8" s="13">
        <f t="shared" ref="F8:F35" si="0">((E8*100)/D8)-100</f>
        <v>-14.409935439128731</v>
      </c>
      <c r="G8" s="1"/>
      <c r="H8" s="1"/>
      <c r="I8" s="1"/>
    </row>
    <row r="9" spans="1:12" x14ac:dyDescent="0.25">
      <c r="A9" s="8" t="s">
        <v>43</v>
      </c>
      <c r="B9" s="31">
        <v>2</v>
      </c>
      <c r="C9" s="31">
        <v>4</v>
      </c>
      <c r="D9" s="31">
        <v>125</v>
      </c>
      <c r="E9" s="31">
        <v>710</v>
      </c>
      <c r="F9" s="10">
        <f t="shared" si="0"/>
        <v>468</v>
      </c>
      <c r="G9" s="1"/>
      <c r="H9" s="1"/>
      <c r="I9" s="1"/>
    </row>
    <row r="10" spans="1:12" x14ac:dyDescent="0.25">
      <c r="A10" s="11" t="s">
        <v>44</v>
      </c>
      <c r="B10" s="32">
        <v>4786</v>
      </c>
      <c r="C10" s="32">
        <v>5421</v>
      </c>
      <c r="D10" s="32">
        <v>44125</v>
      </c>
      <c r="E10" s="32">
        <v>42145</v>
      </c>
      <c r="F10" s="17">
        <f t="shared" si="0"/>
        <v>-4.4872521246458916</v>
      </c>
      <c r="G10" s="1"/>
      <c r="H10" s="1"/>
      <c r="I10" s="1"/>
    </row>
    <row r="11" spans="1:12" x14ac:dyDescent="0.25">
      <c r="A11" s="8" t="s">
        <v>45</v>
      </c>
      <c r="B11" s="31">
        <v>3780581</v>
      </c>
      <c r="C11" s="31">
        <v>3616467</v>
      </c>
      <c r="D11" s="31">
        <v>27693987</v>
      </c>
      <c r="E11" s="31">
        <v>28901041</v>
      </c>
      <c r="F11" s="10">
        <f t="shared" si="0"/>
        <v>4.3585418018720077</v>
      </c>
      <c r="G11" s="1"/>
      <c r="H11" s="1"/>
      <c r="I11" s="1"/>
    </row>
    <row r="12" spans="1:12" x14ac:dyDescent="0.25">
      <c r="A12" s="11" t="s">
        <v>46</v>
      </c>
      <c r="B12" s="32">
        <v>116750</v>
      </c>
      <c r="C12" s="32">
        <v>106927</v>
      </c>
      <c r="D12" s="32">
        <v>835295</v>
      </c>
      <c r="E12" s="32">
        <v>886101</v>
      </c>
      <c r="F12" s="13">
        <f t="shared" si="0"/>
        <v>6.0824020256316658</v>
      </c>
      <c r="G12" s="1"/>
      <c r="H12" s="1"/>
      <c r="I12" s="1"/>
    </row>
    <row r="13" spans="1:12" x14ac:dyDescent="0.25">
      <c r="A13" s="8" t="s">
        <v>47</v>
      </c>
      <c r="B13" s="31">
        <v>97622</v>
      </c>
      <c r="C13" s="31">
        <v>65183</v>
      </c>
      <c r="D13" s="31">
        <v>740209</v>
      </c>
      <c r="E13" s="31">
        <v>572306</v>
      </c>
      <c r="F13" s="10">
        <f t="shared" si="0"/>
        <v>-22.683188126596676</v>
      </c>
      <c r="G13" s="1"/>
      <c r="H13" s="1"/>
      <c r="I13" s="1"/>
    </row>
    <row r="14" spans="1:12" x14ac:dyDescent="0.25">
      <c r="A14" s="11" t="s">
        <v>48</v>
      </c>
      <c r="B14" s="32">
        <v>2122458</v>
      </c>
      <c r="C14" s="32">
        <v>2266060</v>
      </c>
      <c r="D14" s="32">
        <v>16975196</v>
      </c>
      <c r="E14" s="32">
        <v>17873326</v>
      </c>
      <c r="F14" s="13">
        <f t="shared" si="0"/>
        <v>5.2908372898904901</v>
      </c>
      <c r="G14" s="1"/>
      <c r="H14" s="1"/>
      <c r="I14" s="1"/>
    </row>
    <row r="15" spans="1:12" x14ac:dyDescent="0.25">
      <c r="A15" s="8" t="s">
        <v>49</v>
      </c>
      <c r="B15" s="31">
        <v>511886</v>
      </c>
      <c r="C15" s="31">
        <v>572139</v>
      </c>
      <c r="D15" s="31">
        <v>3815076</v>
      </c>
      <c r="E15" s="31">
        <v>4125242</v>
      </c>
      <c r="F15" s="10">
        <f t="shared" si="0"/>
        <v>8.130008419229398</v>
      </c>
      <c r="G15" s="1"/>
      <c r="H15" s="1"/>
      <c r="I15" s="1"/>
    </row>
    <row r="16" spans="1:12" x14ac:dyDescent="0.25">
      <c r="A16" s="11" t="s">
        <v>50</v>
      </c>
      <c r="B16" s="32">
        <v>47170</v>
      </c>
      <c r="C16" s="32">
        <v>46230</v>
      </c>
      <c r="D16" s="32">
        <v>323746</v>
      </c>
      <c r="E16" s="32">
        <v>315706</v>
      </c>
      <c r="F16" s="13">
        <f t="shared" si="0"/>
        <v>-2.4834283666825172</v>
      </c>
      <c r="G16" s="1"/>
      <c r="H16" s="1"/>
      <c r="I16" s="1"/>
    </row>
    <row r="17" spans="1:9" x14ac:dyDescent="0.25">
      <c r="A17" s="8" t="s">
        <v>51</v>
      </c>
      <c r="B17" s="31">
        <v>117459</v>
      </c>
      <c r="C17" s="31">
        <v>97576</v>
      </c>
      <c r="D17" s="31">
        <v>882201</v>
      </c>
      <c r="E17" s="31">
        <v>871109</v>
      </c>
      <c r="F17" s="10">
        <f t="shared" si="0"/>
        <v>-1.2573098420881479</v>
      </c>
      <c r="G17" s="1"/>
      <c r="H17" s="1"/>
      <c r="I17" s="1"/>
    </row>
    <row r="18" spans="1:9" x14ac:dyDescent="0.25">
      <c r="A18" s="11" t="s">
        <v>52</v>
      </c>
      <c r="B18" s="32">
        <v>5137</v>
      </c>
      <c r="C18" s="32">
        <v>6241</v>
      </c>
      <c r="D18" s="32">
        <v>44372</v>
      </c>
      <c r="E18" s="32">
        <v>47691</v>
      </c>
      <c r="F18" s="13">
        <f t="shared" si="0"/>
        <v>7.4799423059587156</v>
      </c>
      <c r="G18" s="1"/>
      <c r="H18" s="1"/>
      <c r="I18" s="1"/>
    </row>
    <row r="19" spans="1:9" x14ac:dyDescent="0.25">
      <c r="A19" s="8" t="s">
        <v>53</v>
      </c>
      <c r="B19" s="31">
        <v>3454</v>
      </c>
      <c r="C19" s="31">
        <v>98</v>
      </c>
      <c r="D19" s="31">
        <v>39839</v>
      </c>
      <c r="E19" s="31">
        <v>1321</v>
      </c>
      <c r="F19" s="10">
        <f t="shared" si="0"/>
        <v>-96.684153718717837</v>
      </c>
      <c r="G19" s="1"/>
      <c r="H19" s="1"/>
      <c r="I19" s="1"/>
    </row>
    <row r="20" spans="1:9" x14ac:dyDescent="0.25">
      <c r="A20" s="11" t="s">
        <v>54</v>
      </c>
      <c r="B20" s="32">
        <v>10818</v>
      </c>
      <c r="C20" s="32">
        <v>32818</v>
      </c>
      <c r="D20" s="32">
        <v>90033</v>
      </c>
      <c r="E20" s="32">
        <v>203781</v>
      </c>
      <c r="F20" s="13">
        <f t="shared" si="0"/>
        <v>126.34034187464596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1308842</v>
      </c>
      <c r="C22" s="32">
        <v>1208699</v>
      </c>
      <c r="D22" s="32">
        <v>9649409</v>
      </c>
      <c r="E22" s="32">
        <v>9873859</v>
      </c>
      <c r="F22" s="13">
        <f t="shared" si="0"/>
        <v>2.326049191199175</v>
      </c>
      <c r="G22" s="1"/>
      <c r="H22" s="1"/>
      <c r="I22" s="1"/>
    </row>
    <row r="23" spans="1:9" x14ac:dyDescent="0.25">
      <c r="A23" s="8" t="s">
        <v>57</v>
      </c>
      <c r="B23" s="31">
        <v>418311</v>
      </c>
      <c r="C23" s="31">
        <v>292406</v>
      </c>
      <c r="D23" s="31">
        <v>2871544</v>
      </c>
      <c r="E23" s="31">
        <v>1832306</v>
      </c>
      <c r="F23" s="10">
        <f t="shared" si="0"/>
        <v>-36.190913320499355</v>
      </c>
      <c r="G23" s="1"/>
      <c r="H23" s="1"/>
      <c r="I23" s="1"/>
    </row>
    <row r="24" spans="1:9" x14ac:dyDescent="0.25">
      <c r="A24" s="11" t="s">
        <v>58</v>
      </c>
      <c r="B24" s="32">
        <v>39454</v>
      </c>
      <c r="C24" s="32">
        <v>6646</v>
      </c>
      <c r="D24" s="32">
        <v>286340</v>
      </c>
      <c r="E24" s="32">
        <v>185384</v>
      </c>
      <c r="F24" s="13">
        <f t="shared" si="0"/>
        <v>-35.257386323950541</v>
      </c>
      <c r="G24" s="1"/>
      <c r="H24" s="1"/>
      <c r="I24" s="1"/>
    </row>
    <row r="25" spans="1:9" x14ac:dyDescent="0.25">
      <c r="A25" s="8" t="s">
        <v>59</v>
      </c>
      <c r="B25" s="31">
        <v>16133</v>
      </c>
      <c r="C25" s="31">
        <v>9486</v>
      </c>
      <c r="D25" s="31">
        <v>103295</v>
      </c>
      <c r="E25" s="31">
        <v>98727</v>
      </c>
      <c r="F25" s="10">
        <f t="shared" si="0"/>
        <v>-4.4222856866256848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5</v>
      </c>
      <c r="E26" s="32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299022</v>
      </c>
      <c r="C28" s="32">
        <v>249852</v>
      </c>
      <c r="D28" s="32">
        <v>2533341</v>
      </c>
      <c r="E28" s="32">
        <v>2110684</v>
      </c>
      <c r="F28" s="13">
        <f t="shared" si="0"/>
        <v>-16.683778456986246</v>
      </c>
      <c r="G28" s="1"/>
      <c r="H28" s="1"/>
      <c r="I28" s="1"/>
    </row>
    <row r="29" spans="1:9" x14ac:dyDescent="0.25">
      <c r="A29" s="8" t="s">
        <v>63</v>
      </c>
      <c r="B29" s="31">
        <v>0</v>
      </c>
      <c r="C29" s="31">
        <v>48</v>
      </c>
      <c r="D29" s="31">
        <v>1661</v>
      </c>
      <c r="E29" s="31">
        <v>2797</v>
      </c>
      <c r="F29" s="10">
        <f t="shared" si="0"/>
        <v>68.392534617700193</v>
      </c>
      <c r="G29" s="1"/>
      <c r="H29" s="1"/>
      <c r="I29" s="1"/>
    </row>
    <row r="30" spans="1:9" x14ac:dyDescent="0.25">
      <c r="A30" s="11" t="s">
        <v>64</v>
      </c>
      <c r="B30" s="32">
        <v>80414</v>
      </c>
      <c r="C30" s="32">
        <v>88477</v>
      </c>
      <c r="D30" s="32">
        <v>684460</v>
      </c>
      <c r="E30" s="32">
        <v>649146</v>
      </c>
      <c r="F30" s="13">
        <f t="shared" si="0"/>
        <v>-5.1593957280191631</v>
      </c>
      <c r="G30" s="1"/>
      <c r="H30" s="1"/>
      <c r="I30" s="1"/>
    </row>
    <row r="31" spans="1:9" x14ac:dyDescent="0.25">
      <c r="A31" s="8" t="s">
        <v>65</v>
      </c>
      <c r="B31" s="31">
        <v>38469</v>
      </c>
      <c r="C31" s="31">
        <v>37621</v>
      </c>
      <c r="D31" s="31">
        <v>251400</v>
      </c>
      <c r="E31" s="31">
        <v>281848</v>
      </c>
      <c r="F31" s="10">
        <f t="shared" si="0"/>
        <v>12.111376292760539</v>
      </c>
      <c r="G31" s="1"/>
      <c r="H31" s="1"/>
      <c r="I31" s="1"/>
    </row>
    <row r="32" spans="1:9" x14ac:dyDescent="0.25">
      <c r="A32" s="11" t="s">
        <v>66</v>
      </c>
      <c r="B32" s="32">
        <v>2947466</v>
      </c>
      <c r="C32" s="32">
        <v>3626199</v>
      </c>
      <c r="D32" s="32">
        <v>21831193</v>
      </c>
      <c r="E32" s="32">
        <v>26039240</v>
      </c>
      <c r="F32" s="13">
        <f t="shared" si="0"/>
        <v>19.275387286439184</v>
      </c>
      <c r="G32" s="1"/>
      <c r="H32" s="1"/>
      <c r="I32" s="1"/>
    </row>
    <row r="33" spans="1:9" x14ac:dyDescent="0.25">
      <c r="A33" s="8" t="s">
        <v>67</v>
      </c>
      <c r="B33" s="31">
        <v>174641</v>
      </c>
      <c r="C33" s="31">
        <v>164969</v>
      </c>
      <c r="D33" s="31">
        <v>1613884</v>
      </c>
      <c r="E33" s="31">
        <v>1638316</v>
      </c>
      <c r="F33" s="10">
        <f t="shared" si="0"/>
        <v>1.513863449913373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32508</v>
      </c>
      <c r="D34" s="32">
        <v>0</v>
      </c>
      <c r="E34" s="32">
        <v>61769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12251545</v>
      </c>
      <c r="C35" s="15">
        <f t="shared" ref="C35:E35" si="1">SUM(C7:C34)</f>
        <v>12627446</v>
      </c>
      <c r="D35" s="15">
        <f t="shared" si="1"/>
        <v>92246665</v>
      </c>
      <c r="E35" s="15">
        <f t="shared" si="1"/>
        <v>97433949</v>
      </c>
      <c r="F35" s="16">
        <f t="shared" si="0"/>
        <v>5.6232753780312805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81362</v>
      </c>
      <c r="C38" s="41">
        <f>D7</f>
        <v>73642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28901041</v>
      </c>
      <c r="G38" s="42">
        <f>LOOKUP(E38,$A$38:$A$65,$C$38:$C$65)</f>
        <v>27693987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738032</v>
      </c>
      <c r="C39" s="41">
        <f t="shared" ref="C39:C65" si="5">D8</f>
        <v>862287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26039240</v>
      </c>
      <c r="G39" s="42">
        <f t="shared" ref="G39:G65" si="8">LOOKUP(E39,$A$38:$A$65,$C$38:$C$65)</f>
        <v>21831193</v>
      </c>
    </row>
    <row r="40" spans="1:9" x14ac:dyDescent="0.25">
      <c r="A40" s="42" t="str">
        <f t="shared" si="3"/>
        <v>ALMERIA</v>
      </c>
      <c r="B40" s="41">
        <f t="shared" si="4"/>
        <v>710</v>
      </c>
      <c r="C40" s="41">
        <f t="shared" si="5"/>
        <v>125</v>
      </c>
      <c r="D40" s="41">
        <f t="shared" si="6"/>
        <v>25</v>
      </c>
      <c r="E40" s="42" t="str">
        <f t="shared" si="2"/>
        <v>BARCELONA</v>
      </c>
      <c r="F40" s="42">
        <f t="shared" si="7"/>
        <v>17873326</v>
      </c>
      <c r="G40" s="42">
        <f t="shared" si="8"/>
        <v>16975196</v>
      </c>
    </row>
    <row r="41" spans="1:9" x14ac:dyDescent="0.25">
      <c r="A41" s="42" t="str">
        <f t="shared" si="3"/>
        <v>AVILES</v>
      </c>
      <c r="B41" s="41">
        <f t="shared" si="4"/>
        <v>42145</v>
      </c>
      <c r="C41" s="41">
        <f t="shared" si="5"/>
        <v>44125</v>
      </c>
      <c r="D41" s="41">
        <f t="shared" si="6"/>
        <v>22</v>
      </c>
      <c r="E41" s="42" t="str">
        <f t="shared" si="2"/>
        <v>LAS PALMAS</v>
      </c>
      <c r="F41" s="42">
        <f t="shared" si="7"/>
        <v>9873859</v>
      </c>
      <c r="G41" s="42">
        <f t="shared" si="8"/>
        <v>9649409</v>
      </c>
    </row>
    <row r="42" spans="1:9" x14ac:dyDescent="0.25">
      <c r="A42" s="42" t="str">
        <f t="shared" si="3"/>
        <v>BAHIA DE ALGECIRAS</v>
      </c>
      <c r="B42" s="41">
        <f t="shared" si="4"/>
        <v>28901041</v>
      </c>
      <c r="C42" s="41">
        <f t="shared" si="5"/>
        <v>27693987</v>
      </c>
      <c r="D42" s="41">
        <f t="shared" si="6"/>
        <v>1</v>
      </c>
      <c r="E42" s="42" t="str">
        <f t="shared" si="2"/>
        <v>BILBAO</v>
      </c>
      <c r="F42" s="42">
        <f t="shared" si="7"/>
        <v>4125242</v>
      </c>
      <c r="G42" s="42">
        <f t="shared" si="8"/>
        <v>3815076</v>
      </c>
    </row>
    <row r="43" spans="1:9" x14ac:dyDescent="0.25">
      <c r="A43" s="42" t="str">
        <f t="shared" si="3"/>
        <v>BAHIA DE CADIZ</v>
      </c>
      <c r="B43" s="41">
        <f t="shared" si="4"/>
        <v>886101</v>
      </c>
      <c r="C43" s="41">
        <f t="shared" si="5"/>
        <v>835295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2110684</v>
      </c>
      <c r="G43" s="42">
        <f t="shared" si="8"/>
        <v>2533341</v>
      </c>
    </row>
    <row r="44" spans="1:9" x14ac:dyDescent="0.25">
      <c r="A44" s="42" t="str">
        <f t="shared" si="3"/>
        <v>BALEARES</v>
      </c>
      <c r="B44" s="41">
        <f t="shared" si="4"/>
        <v>572306</v>
      </c>
      <c r="C44" s="41">
        <f t="shared" si="5"/>
        <v>740209</v>
      </c>
      <c r="D44" s="41">
        <f t="shared" si="6"/>
        <v>13</v>
      </c>
      <c r="E44" s="42" t="str">
        <f t="shared" si="2"/>
        <v>MALAGA</v>
      </c>
      <c r="F44" s="42">
        <f t="shared" si="7"/>
        <v>1832306</v>
      </c>
      <c r="G44" s="42">
        <f t="shared" si="8"/>
        <v>2871544</v>
      </c>
    </row>
    <row r="45" spans="1:9" x14ac:dyDescent="0.25">
      <c r="A45" s="42" t="str">
        <f t="shared" si="3"/>
        <v>BARCELONA</v>
      </c>
      <c r="B45" s="41">
        <f t="shared" si="4"/>
        <v>17873326</v>
      </c>
      <c r="C45" s="41">
        <f t="shared" si="5"/>
        <v>16975196</v>
      </c>
      <c r="D45" s="41">
        <f t="shared" si="6"/>
        <v>3</v>
      </c>
      <c r="E45" s="42" t="str">
        <f t="shared" si="2"/>
        <v>VIGO</v>
      </c>
      <c r="F45" s="42">
        <f t="shared" si="7"/>
        <v>1638316</v>
      </c>
      <c r="G45" s="42">
        <f t="shared" si="8"/>
        <v>1613884</v>
      </c>
    </row>
    <row r="46" spans="1:9" x14ac:dyDescent="0.25">
      <c r="A46" s="42" t="str">
        <f t="shared" si="3"/>
        <v>BILBAO</v>
      </c>
      <c r="B46" s="41">
        <f t="shared" si="4"/>
        <v>4125242</v>
      </c>
      <c r="C46" s="41">
        <f t="shared" si="5"/>
        <v>3815076</v>
      </c>
      <c r="D46" s="41">
        <f t="shared" si="6"/>
        <v>5</v>
      </c>
      <c r="E46" s="42" t="str">
        <f t="shared" si="2"/>
        <v>BAHIA DE CADIZ</v>
      </c>
      <c r="F46" s="42">
        <f t="shared" si="7"/>
        <v>886101</v>
      </c>
      <c r="G46" s="42">
        <f t="shared" si="8"/>
        <v>835295</v>
      </c>
    </row>
    <row r="47" spans="1:9" x14ac:dyDescent="0.25">
      <c r="A47" s="42" t="str">
        <f t="shared" si="3"/>
        <v>CARTAGENA</v>
      </c>
      <c r="B47" s="41">
        <f t="shared" si="4"/>
        <v>315706</v>
      </c>
      <c r="C47" s="41">
        <f t="shared" si="5"/>
        <v>323746</v>
      </c>
      <c r="D47" s="41">
        <f t="shared" si="6"/>
        <v>14</v>
      </c>
      <c r="E47" s="42" t="str">
        <f t="shared" si="2"/>
        <v>CASTELLON</v>
      </c>
      <c r="F47" s="42">
        <f t="shared" si="7"/>
        <v>871109</v>
      </c>
      <c r="G47" s="42">
        <f t="shared" si="8"/>
        <v>882201</v>
      </c>
    </row>
    <row r="48" spans="1:9" x14ac:dyDescent="0.25">
      <c r="A48" s="42" t="str">
        <f t="shared" si="3"/>
        <v>CASTELLON</v>
      </c>
      <c r="B48" s="41">
        <f t="shared" si="4"/>
        <v>871109</v>
      </c>
      <c r="C48" s="41">
        <f t="shared" si="5"/>
        <v>882201</v>
      </c>
      <c r="D48" s="41">
        <f t="shared" si="6"/>
        <v>10</v>
      </c>
      <c r="E48" s="42" t="str">
        <f t="shared" si="2"/>
        <v>ALICANTE</v>
      </c>
      <c r="F48" s="42">
        <f t="shared" si="7"/>
        <v>738032</v>
      </c>
      <c r="G48" s="42">
        <f t="shared" si="8"/>
        <v>862287</v>
      </c>
    </row>
    <row r="49" spans="1:7" x14ac:dyDescent="0.25">
      <c r="A49" s="42" t="str">
        <f t="shared" si="3"/>
        <v>CEUTA</v>
      </c>
      <c r="B49" s="41">
        <f t="shared" si="4"/>
        <v>47691</v>
      </c>
      <c r="C49" s="41">
        <f t="shared" si="5"/>
        <v>44372</v>
      </c>
      <c r="D49" s="41">
        <f t="shared" si="6"/>
        <v>21</v>
      </c>
      <c r="E49" s="42" t="str">
        <f t="shared" si="2"/>
        <v>SEVILLA</v>
      </c>
      <c r="F49" s="42">
        <f t="shared" si="7"/>
        <v>649146</v>
      </c>
      <c r="G49" s="42">
        <f t="shared" si="8"/>
        <v>684460</v>
      </c>
    </row>
    <row r="50" spans="1:7" x14ac:dyDescent="0.25">
      <c r="A50" s="42" t="str">
        <f t="shared" si="3"/>
        <v>FERROL-SAN CIBRAO</v>
      </c>
      <c r="B50" s="41">
        <f t="shared" si="4"/>
        <v>1321</v>
      </c>
      <c r="C50" s="41">
        <f t="shared" si="5"/>
        <v>39839</v>
      </c>
      <c r="D50" s="41">
        <f t="shared" si="6"/>
        <v>24</v>
      </c>
      <c r="E50" s="42" t="str">
        <f t="shared" si="2"/>
        <v>BALEARES</v>
      </c>
      <c r="F50" s="42">
        <f t="shared" si="7"/>
        <v>572306</v>
      </c>
      <c r="G50" s="42">
        <f t="shared" si="8"/>
        <v>740209</v>
      </c>
    </row>
    <row r="51" spans="1:7" x14ac:dyDescent="0.25">
      <c r="A51" s="42" t="str">
        <f t="shared" si="3"/>
        <v>GIJON</v>
      </c>
      <c r="B51" s="41">
        <f t="shared" si="4"/>
        <v>203781</v>
      </c>
      <c r="C51" s="41">
        <f t="shared" si="5"/>
        <v>90033</v>
      </c>
      <c r="D51" s="41">
        <f t="shared" si="6"/>
        <v>16</v>
      </c>
      <c r="E51" s="42" t="str">
        <f t="shared" si="2"/>
        <v>CARTAGENA</v>
      </c>
      <c r="F51" s="42">
        <f t="shared" si="7"/>
        <v>315706</v>
      </c>
      <c r="G51" s="42">
        <f t="shared" si="8"/>
        <v>323746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281848</v>
      </c>
      <c r="G52" s="42">
        <f t="shared" si="8"/>
        <v>251400</v>
      </c>
    </row>
    <row r="53" spans="1:7" x14ac:dyDescent="0.25">
      <c r="A53" s="42" t="str">
        <f t="shared" si="3"/>
        <v>LAS PALMAS</v>
      </c>
      <c r="B53" s="41">
        <f t="shared" si="4"/>
        <v>9873859</v>
      </c>
      <c r="C53" s="41">
        <f t="shared" si="5"/>
        <v>9649409</v>
      </c>
      <c r="D53" s="41">
        <f t="shared" si="6"/>
        <v>4</v>
      </c>
      <c r="E53" s="42" t="str">
        <f t="shared" si="2"/>
        <v>GIJON</v>
      </c>
      <c r="F53" s="42">
        <f t="shared" si="7"/>
        <v>203781</v>
      </c>
      <c r="G53" s="42">
        <f t="shared" si="8"/>
        <v>90033</v>
      </c>
    </row>
    <row r="54" spans="1:7" x14ac:dyDescent="0.25">
      <c r="A54" s="42" t="str">
        <f t="shared" si="3"/>
        <v>MALAGA</v>
      </c>
      <c r="B54" s="41">
        <f t="shared" si="4"/>
        <v>1832306</v>
      </c>
      <c r="C54" s="41">
        <f t="shared" si="5"/>
        <v>2871544</v>
      </c>
      <c r="D54" s="41">
        <f t="shared" si="6"/>
        <v>7</v>
      </c>
      <c r="E54" s="42" t="str">
        <f t="shared" si="2"/>
        <v>MARIN Y RIA DE PONTEVEDRA</v>
      </c>
      <c r="F54" s="42">
        <f t="shared" si="7"/>
        <v>185384</v>
      </c>
      <c r="G54" s="42">
        <f t="shared" si="8"/>
        <v>286340</v>
      </c>
    </row>
    <row r="55" spans="1:7" x14ac:dyDescent="0.25">
      <c r="A55" s="42" t="str">
        <f t="shared" si="3"/>
        <v>MARIN Y RIA DE PONTEVEDRA</v>
      </c>
      <c r="B55" s="41">
        <f t="shared" si="4"/>
        <v>185384</v>
      </c>
      <c r="C55" s="41">
        <f t="shared" si="5"/>
        <v>286340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98727</v>
      </c>
      <c r="G55" s="42">
        <f t="shared" si="8"/>
        <v>103295</v>
      </c>
    </row>
    <row r="56" spans="1:7" x14ac:dyDescent="0.25">
      <c r="A56" s="42" t="str">
        <f t="shared" si="3"/>
        <v>MELILLA</v>
      </c>
      <c r="B56" s="41">
        <f t="shared" si="4"/>
        <v>98727</v>
      </c>
      <c r="C56" s="41">
        <f t="shared" si="5"/>
        <v>103295</v>
      </c>
      <c r="D56" s="41">
        <f t="shared" si="6"/>
        <v>18</v>
      </c>
      <c r="E56" s="42" t="str">
        <f t="shared" si="2"/>
        <v>A CORUÑA</v>
      </c>
      <c r="F56" s="42">
        <f t="shared" si="9"/>
        <v>81362</v>
      </c>
      <c r="G56" s="42">
        <f t="shared" si="8"/>
        <v>73642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5</v>
      </c>
      <c r="D57" s="41">
        <f t="shared" si="6"/>
        <v>28</v>
      </c>
      <c r="E57" s="42" t="str">
        <f t="shared" si="2"/>
        <v>VILAGARCIA</v>
      </c>
      <c r="F57" s="42">
        <f t="shared" si="9"/>
        <v>61769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47691</v>
      </c>
      <c r="G58" s="42">
        <f t="shared" si="8"/>
        <v>44372</v>
      </c>
    </row>
    <row r="59" spans="1:7" x14ac:dyDescent="0.25">
      <c r="A59" s="42" t="str">
        <f t="shared" si="3"/>
        <v>SANTA CRUZ DE TENERIFE</v>
      </c>
      <c r="B59" s="41">
        <f t="shared" si="4"/>
        <v>2110684</v>
      </c>
      <c r="C59" s="41">
        <f t="shared" si="5"/>
        <v>2533341</v>
      </c>
      <c r="D59" s="41">
        <f t="shared" si="6"/>
        <v>6</v>
      </c>
      <c r="E59" s="42" t="str">
        <f t="shared" si="2"/>
        <v>AVILES</v>
      </c>
      <c r="F59" s="42">
        <f t="shared" si="9"/>
        <v>42145</v>
      </c>
      <c r="G59" s="42">
        <f t="shared" si="8"/>
        <v>44125</v>
      </c>
    </row>
    <row r="60" spans="1:7" x14ac:dyDescent="0.25">
      <c r="A60" s="42" t="str">
        <f t="shared" si="3"/>
        <v>SANTANDER</v>
      </c>
      <c r="B60" s="41">
        <f t="shared" si="4"/>
        <v>2797</v>
      </c>
      <c r="C60" s="41">
        <f t="shared" si="5"/>
        <v>1661</v>
      </c>
      <c r="D60" s="41">
        <f t="shared" si="6"/>
        <v>23</v>
      </c>
      <c r="E60" s="42" t="str">
        <f t="shared" si="2"/>
        <v>SANTANDER</v>
      </c>
      <c r="F60" s="42">
        <f t="shared" si="9"/>
        <v>2797</v>
      </c>
      <c r="G60" s="42">
        <f t="shared" si="8"/>
        <v>1661</v>
      </c>
    </row>
    <row r="61" spans="1:7" x14ac:dyDescent="0.25">
      <c r="A61" s="42" t="str">
        <f t="shared" si="3"/>
        <v>SEVILLA</v>
      </c>
      <c r="B61" s="41">
        <f t="shared" si="4"/>
        <v>649146</v>
      </c>
      <c r="C61" s="41">
        <f t="shared" si="5"/>
        <v>684460</v>
      </c>
      <c r="D61" s="41">
        <f t="shared" si="6"/>
        <v>12</v>
      </c>
      <c r="E61" s="42" t="str">
        <f t="shared" si="2"/>
        <v>FERROL-SAN CIBRAO</v>
      </c>
      <c r="F61" s="42">
        <f t="shared" si="9"/>
        <v>1321</v>
      </c>
      <c r="G61" s="42">
        <f t="shared" si="8"/>
        <v>39839</v>
      </c>
    </row>
    <row r="62" spans="1:7" x14ac:dyDescent="0.25">
      <c r="A62" s="42" t="str">
        <f t="shared" si="3"/>
        <v>TARRAGONA</v>
      </c>
      <c r="B62" s="41">
        <f t="shared" si="4"/>
        <v>281848</v>
      </c>
      <c r="C62" s="41">
        <f t="shared" si="5"/>
        <v>251400</v>
      </c>
      <c r="D62" s="41">
        <f t="shared" si="6"/>
        <v>15</v>
      </c>
      <c r="E62" s="42" t="str">
        <f t="shared" si="2"/>
        <v>ALMERIA</v>
      </c>
      <c r="F62" s="42">
        <f t="shared" si="9"/>
        <v>710</v>
      </c>
      <c r="G62" s="42">
        <f t="shared" si="8"/>
        <v>125</v>
      </c>
    </row>
    <row r="63" spans="1:7" x14ac:dyDescent="0.25">
      <c r="A63" s="42" t="str">
        <f t="shared" si="3"/>
        <v>VALENCIA</v>
      </c>
      <c r="B63" s="41">
        <f t="shared" si="4"/>
        <v>26039240</v>
      </c>
      <c r="C63" s="41">
        <f t="shared" si="5"/>
        <v>21831193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1638316</v>
      </c>
      <c r="C64" s="41">
        <f t="shared" si="5"/>
        <v>1613884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61769</v>
      </c>
      <c r="C65" s="41">
        <f t="shared" si="5"/>
        <v>0</v>
      </c>
      <c r="D65" s="41">
        <f t="shared" si="6"/>
        <v>20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18421</v>
      </c>
      <c r="C8" s="34">
        <v>27813</v>
      </c>
      <c r="D8" s="34">
        <v>220980</v>
      </c>
      <c r="E8" s="34">
        <v>234703</v>
      </c>
      <c r="F8" s="13">
        <f t="shared" ref="F8:F35" si="0">((E8*100)/D8)-100</f>
        <v>6.210064259208977</v>
      </c>
      <c r="G8" s="1"/>
      <c r="H8" s="1"/>
      <c r="I8" s="1"/>
    </row>
    <row r="9" spans="1:12" x14ac:dyDescent="0.25">
      <c r="A9" s="8" t="s">
        <v>43</v>
      </c>
      <c r="B9" s="33">
        <v>27411</v>
      </c>
      <c r="C9" s="33">
        <v>25450</v>
      </c>
      <c r="D9" s="33">
        <v>286189</v>
      </c>
      <c r="E9" s="33">
        <v>262900</v>
      </c>
      <c r="F9" s="10">
        <f t="shared" si="0"/>
        <v>-8.1376293288700765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209381</v>
      </c>
      <c r="C11" s="33">
        <v>203533</v>
      </c>
      <c r="D11" s="33">
        <v>3037169</v>
      </c>
      <c r="E11" s="33">
        <v>3040910</v>
      </c>
      <c r="F11" s="10">
        <f t="shared" si="0"/>
        <v>0.12317391623581386</v>
      </c>
      <c r="G11" s="1"/>
      <c r="H11" s="1"/>
      <c r="I11" s="1"/>
    </row>
    <row r="12" spans="1:12" x14ac:dyDescent="0.25">
      <c r="A12" s="11" t="s">
        <v>46</v>
      </c>
      <c r="B12" s="34">
        <v>112282</v>
      </c>
      <c r="C12" s="34">
        <v>116163</v>
      </c>
      <c r="D12" s="34">
        <v>876555</v>
      </c>
      <c r="E12" s="34">
        <v>942777</v>
      </c>
      <c r="F12" s="13">
        <f t="shared" si="0"/>
        <v>7.5548026079367503</v>
      </c>
      <c r="G12" s="1"/>
      <c r="H12" s="1"/>
      <c r="I12" s="1"/>
    </row>
    <row r="13" spans="1:12" x14ac:dyDescent="0.25">
      <c r="A13" s="8" t="s">
        <v>47</v>
      </c>
      <c r="B13" s="33">
        <v>854860</v>
      </c>
      <c r="C13" s="33">
        <v>777169</v>
      </c>
      <c r="D13" s="33">
        <v>6875612</v>
      </c>
      <c r="E13" s="33">
        <v>6435664</v>
      </c>
      <c r="F13" s="10">
        <f t="shared" si="0"/>
        <v>-6.3986740380347271</v>
      </c>
      <c r="G13" s="1"/>
      <c r="H13" s="1"/>
      <c r="I13" s="1"/>
    </row>
    <row r="14" spans="1:12" x14ac:dyDescent="0.25">
      <c r="A14" s="11" t="s">
        <v>48</v>
      </c>
      <c r="B14" s="34">
        <v>810348</v>
      </c>
      <c r="C14" s="34">
        <v>733980</v>
      </c>
      <c r="D14" s="34">
        <v>6954779</v>
      </c>
      <c r="E14" s="34">
        <v>7201052</v>
      </c>
      <c r="F14" s="13">
        <f t="shared" si="0"/>
        <v>3.54106147729496</v>
      </c>
      <c r="G14" s="1"/>
      <c r="H14" s="1"/>
      <c r="I14" s="1"/>
    </row>
    <row r="15" spans="1:12" x14ac:dyDescent="0.25">
      <c r="A15" s="8" t="s">
        <v>49</v>
      </c>
      <c r="B15" s="33">
        <v>43586</v>
      </c>
      <c r="C15" s="33">
        <v>48745</v>
      </c>
      <c r="D15" s="33">
        <v>361189</v>
      </c>
      <c r="E15" s="33">
        <v>407421</v>
      </c>
      <c r="F15" s="10">
        <f t="shared" si="0"/>
        <v>12.799946842234945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316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19870</v>
      </c>
      <c r="C17" s="33">
        <v>12020</v>
      </c>
      <c r="D17" s="33">
        <v>126702</v>
      </c>
      <c r="E17" s="33">
        <v>103213</v>
      </c>
      <c r="F17" s="10">
        <f t="shared" si="0"/>
        <v>-18.538776025634959</v>
      </c>
      <c r="G17" s="1"/>
      <c r="H17" s="1"/>
      <c r="I17" s="1"/>
    </row>
    <row r="18" spans="1:9" x14ac:dyDescent="0.25">
      <c r="A18" s="11" t="s">
        <v>52</v>
      </c>
      <c r="B18" s="34">
        <v>72946</v>
      </c>
      <c r="C18" s="34">
        <v>71796</v>
      </c>
      <c r="D18" s="34">
        <v>626543</v>
      </c>
      <c r="E18" s="34">
        <v>705372</v>
      </c>
      <c r="F18" s="13">
        <f t="shared" si="0"/>
        <v>12.581578598755399</v>
      </c>
      <c r="G18" s="1"/>
      <c r="H18" s="1"/>
      <c r="I18" s="1"/>
    </row>
    <row r="19" spans="1:9" x14ac:dyDescent="0.25">
      <c r="A19" s="8" t="s">
        <v>53</v>
      </c>
      <c r="B19" s="33">
        <v>10234</v>
      </c>
      <c r="C19" s="33">
        <v>11470</v>
      </c>
      <c r="D19" s="33">
        <v>143316</v>
      </c>
      <c r="E19" s="33">
        <v>148367</v>
      </c>
      <c r="F19" s="10">
        <f t="shared" si="0"/>
        <v>3.524379692427928</v>
      </c>
      <c r="G19" s="1"/>
      <c r="H19" s="1"/>
      <c r="I19" s="1"/>
    </row>
    <row r="20" spans="1:9" x14ac:dyDescent="0.25">
      <c r="A20" s="11" t="s">
        <v>54</v>
      </c>
      <c r="B20" s="34">
        <v>0</v>
      </c>
      <c r="C20" s="34">
        <v>0</v>
      </c>
      <c r="D20" s="34">
        <v>132</v>
      </c>
      <c r="E20" s="34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286270</v>
      </c>
      <c r="C22" s="34">
        <v>315465</v>
      </c>
      <c r="D22" s="34">
        <v>1911543</v>
      </c>
      <c r="E22" s="34">
        <v>1881260</v>
      </c>
      <c r="F22" s="13">
        <f t="shared" si="0"/>
        <v>-1.5842175666464158</v>
      </c>
      <c r="G22" s="1"/>
      <c r="H22" s="1"/>
      <c r="I22" s="1"/>
    </row>
    <row r="23" spans="1:9" x14ac:dyDescent="0.25">
      <c r="A23" s="8" t="s">
        <v>57</v>
      </c>
      <c r="B23" s="33">
        <v>42950</v>
      </c>
      <c r="C23" s="33">
        <v>38096</v>
      </c>
      <c r="D23" s="33">
        <v>328105</v>
      </c>
      <c r="E23" s="33">
        <v>303078</v>
      </c>
      <c r="F23" s="10">
        <f t="shared" si="0"/>
        <v>-7.6277411194587046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48905</v>
      </c>
      <c r="C25" s="33">
        <v>40850</v>
      </c>
      <c r="D25" s="33">
        <v>367449</v>
      </c>
      <c r="E25" s="33">
        <v>337236</v>
      </c>
      <c r="F25" s="10">
        <f t="shared" si="0"/>
        <v>-8.222365552770583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416</v>
      </c>
      <c r="D26" s="34">
        <v>0</v>
      </c>
      <c r="E26" s="34">
        <v>921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32018</v>
      </c>
      <c r="C27" s="33">
        <v>25487</v>
      </c>
      <c r="D27" s="33">
        <v>433131</v>
      </c>
      <c r="E27" s="33">
        <v>437206</v>
      </c>
      <c r="F27" s="10">
        <f t="shared" si="0"/>
        <v>0.94082390777847991</v>
      </c>
      <c r="G27" s="1"/>
      <c r="H27" s="1"/>
      <c r="I27" s="1"/>
    </row>
    <row r="28" spans="1:9" x14ac:dyDescent="0.25">
      <c r="A28" s="11" t="s">
        <v>62</v>
      </c>
      <c r="B28" s="34">
        <v>333534</v>
      </c>
      <c r="C28" s="34">
        <v>282359</v>
      </c>
      <c r="D28" s="34">
        <v>2596739</v>
      </c>
      <c r="E28" s="34">
        <v>2412488</v>
      </c>
      <c r="F28" s="13">
        <f t="shared" si="0"/>
        <v>-7.0954762877593822</v>
      </c>
      <c r="G28" s="1"/>
      <c r="H28" s="1"/>
      <c r="I28" s="1"/>
    </row>
    <row r="29" spans="1:9" x14ac:dyDescent="0.25">
      <c r="A29" s="8" t="s">
        <v>63</v>
      </c>
      <c r="B29" s="33">
        <v>64343</v>
      </c>
      <c r="C29" s="33">
        <v>65581</v>
      </c>
      <c r="D29" s="33">
        <v>636947</v>
      </c>
      <c r="E29" s="33">
        <v>711881</v>
      </c>
      <c r="F29" s="10">
        <f t="shared" si="0"/>
        <v>11.76455811865037</v>
      </c>
      <c r="G29" s="1"/>
      <c r="H29" s="1"/>
      <c r="I29" s="1"/>
    </row>
    <row r="30" spans="1:9" x14ac:dyDescent="0.25">
      <c r="A30" s="11" t="s">
        <v>64</v>
      </c>
      <c r="B30" s="34">
        <v>18808</v>
      </c>
      <c r="C30" s="34">
        <v>23405</v>
      </c>
      <c r="D30" s="34">
        <v>161569</v>
      </c>
      <c r="E30" s="34">
        <v>180630</v>
      </c>
      <c r="F30" s="13">
        <f t="shared" si="0"/>
        <v>11.797436389406386</v>
      </c>
      <c r="G30" s="1"/>
      <c r="H30" s="1"/>
      <c r="I30" s="1"/>
    </row>
    <row r="31" spans="1:9" x14ac:dyDescent="0.25">
      <c r="A31" s="8" t="s">
        <v>65</v>
      </c>
      <c r="B31" s="33">
        <v>17800</v>
      </c>
      <c r="C31" s="33">
        <v>7713</v>
      </c>
      <c r="D31" s="33">
        <v>395596</v>
      </c>
      <c r="E31" s="33">
        <v>283864</v>
      </c>
      <c r="F31" s="10">
        <f t="shared" si="0"/>
        <v>-28.243966066390968</v>
      </c>
      <c r="G31" s="1"/>
      <c r="H31" s="1"/>
      <c r="I31" s="1"/>
    </row>
    <row r="32" spans="1:9" x14ac:dyDescent="0.25">
      <c r="A32" s="11" t="s">
        <v>66</v>
      </c>
      <c r="B32" s="34">
        <v>337407</v>
      </c>
      <c r="C32" s="34">
        <v>272801</v>
      </c>
      <c r="D32" s="34">
        <v>3225312</v>
      </c>
      <c r="E32" s="34">
        <v>3309821</v>
      </c>
      <c r="F32" s="13">
        <f t="shared" si="0"/>
        <v>2.6201806212856269</v>
      </c>
      <c r="G32" s="1"/>
      <c r="H32" s="1"/>
      <c r="I32" s="1"/>
    </row>
    <row r="33" spans="1:9" x14ac:dyDescent="0.25">
      <c r="A33" s="8" t="s">
        <v>67</v>
      </c>
      <c r="B33" s="33">
        <v>46086</v>
      </c>
      <c r="C33" s="33">
        <v>49055</v>
      </c>
      <c r="D33" s="33">
        <v>874949</v>
      </c>
      <c r="E33" s="33">
        <v>959874</v>
      </c>
      <c r="F33" s="10">
        <f t="shared" si="0"/>
        <v>9.7062800231784934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3407460</v>
      </c>
      <c r="C35" s="15">
        <f t="shared" ref="C35:E35" si="1">SUM(C7:C34)</f>
        <v>3149367</v>
      </c>
      <c r="D35" s="15">
        <f t="shared" si="1"/>
        <v>30440822</v>
      </c>
      <c r="E35" s="15">
        <f t="shared" si="1"/>
        <v>30300638</v>
      </c>
      <c r="F35" s="16">
        <f t="shared" si="0"/>
        <v>-0.46051318850719269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7201052</v>
      </c>
      <c r="G38" s="42">
        <f>LOOKUP(E38,$A$38:$A$65,$C$38:$C$65)</f>
        <v>6954779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234703</v>
      </c>
      <c r="C39" s="41">
        <f t="shared" ref="C39:C65" si="5">D8</f>
        <v>220980</v>
      </c>
      <c r="D39" s="41">
        <f t="shared" ref="D39:D65" si="6">_xlfn.RANK.EQ(B39,$B$38:$B$65)+COUNTIF($B$38:$B$65,B39)-1</f>
        <v>17</v>
      </c>
      <c r="E39" s="42" t="str">
        <f t="shared" si="2"/>
        <v>BALEARES</v>
      </c>
      <c r="F39" s="42">
        <f t="shared" ref="F39:F54" si="7">LOOKUP(E39,$A$38:$A$65,$B$38:$B$65)</f>
        <v>6435664</v>
      </c>
      <c r="G39" s="42">
        <f t="shared" ref="G39:G65" si="8">LOOKUP(E39,$A$38:$A$65,$C$38:$C$65)</f>
        <v>6875612</v>
      </c>
    </row>
    <row r="40" spans="1:9" x14ac:dyDescent="0.25">
      <c r="A40" s="42" t="str">
        <f t="shared" si="3"/>
        <v>ALMERIA</v>
      </c>
      <c r="B40" s="41">
        <f t="shared" si="4"/>
        <v>262900</v>
      </c>
      <c r="C40" s="41">
        <f t="shared" si="5"/>
        <v>286189</v>
      </c>
      <c r="D40" s="41">
        <f t="shared" si="6"/>
        <v>16</v>
      </c>
      <c r="E40" s="42" t="str">
        <f t="shared" si="2"/>
        <v>VALENCIA</v>
      </c>
      <c r="F40" s="42">
        <f t="shared" si="7"/>
        <v>3309821</v>
      </c>
      <c r="G40" s="42">
        <f t="shared" si="8"/>
        <v>3225312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3040910</v>
      </c>
      <c r="G41" s="42">
        <f t="shared" si="8"/>
        <v>3037169</v>
      </c>
    </row>
    <row r="42" spans="1:9" x14ac:dyDescent="0.25">
      <c r="A42" s="42" t="str">
        <f t="shared" si="3"/>
        <v>BAHIA DE ALGECIRAS</v>
      </c>
      <c r="B42" s="41">
        <f t="shared" si="4"/>
        <v>3040910</v>
      </c>
      <c r="C42" s="41">
        <f t="shared" si="5"/>
        <v>3037169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2412488</v>
      </c>
      <c r="G42" s="42">
        <f t="shared" si="8"/>
        <v>2596739</v>
      </c>
    </row>
    <row r="43" spans="1:9" x14ac:dyDescent="0.25">
      <c r="A43" s="42" t="str">
        <f t="shared" si="3"/>
        <v>BAHIA DE CADIZ</v>
      </c>
      <c r="B43" s="41">
        <f t="shared" si="4"/>
        <v>942777</v>
      </c>
      <c r="C43" s="41">
        <f t="shared" si="5"/>
        <v>876555</v>
      </c>
      <c r="D43" s="41">
        <f t="shared" si="6"/>
        <v>8</v>
      </c>
      <c r="E43" s="42" t="str">
        <f t="shared" si="2"/>
        <v>LAS PALMAS</v>
      </c>
      <c r="F43" s="42">
        <f t="shared" si="7"/>
        <v>1881260</v>
      </c>
      <c r="G43" s="42">
        <f t="shared" si="8"/>
        <v>1911543</v>
      </c>
    </row>
    <row r="44" spans="1:9" x14ac:dyDescent="0.25">
      <c r="A44" s="42" t="str">
        <f t="shared" si="3"/>
        <v>BALEARES</v>
      </c>
      <c r="B44" s="41">
        <f t="shared" si="4"/>
        <v>6435664</v>
      </c>
      <c r="C44" s="41">
        <f t="shared" si="5"/>
        <v>6875612</v>
      </c>
      <c r="D44" s="41">
        <f t="shared" si="6"/>
        <v>2</v>
      </c>
      <c r="E44" s="42" t="str">
        <f t="shared" si="2"/>
        <v>VIGO</v>
      </c>
      <c r="F44" s="42">
        <f t="shared" si="7"/>
        <v>959874</v>
      </c>
      <c r="G44" s="42">
        <f t="shared" si="8"/>
        <v>874949</v>
      </c>
    </row>
    <row r="45" spans="1:9" x14ac:dyDescent="0.25">
      <c r="A45" s="42" t="str">
        <f t="shared" si="3"/>
        <v>BARCELONA</v>
      </c>
      <c r="B45" s="41">
        <f t="shared" si="4"/>
        <v>7201052</v>
      </c>
      <c r="C45" s="41">
        <f t="shared" si="5"/>
        <v>6954779</v>
      </c>
      <c r="D45" s="41">
        <f t="shared" si="6"/>
        <v>1</v>
      </c>
      <c r="E45" s="42" t="str">
        <f t="shared" si="2"/>
        <v>BAHIA DE CADIZ</v>
      </c>
      <c r="F45" s="42">
        <f t="shared" si="7"/>
        <v>942777</v>
      </c>
      <c r="G45" s="42">
        <f t="shared" si="8"/>
        <v>876555</v>
      </c>
    </row>
    <row r="46" spans="1:9" x14ac:dyDescent="0.25">
      <c r="A46" s="42" t="str">
        <f t="shared" si="3"/>
        <v>BILBAO</v>
      </c>
      <c r="B46" s="41">
        <f t="shared" si="4"/>
        <v>407421</v>
      </c>
      <c r="C46" s="41">
        <f t="shared" si="5"/>
        <v>361189</v>
      </c>
      <c r="D46" s="41">
        <f t="shared" si="6"/>
        <v>12</v>
      </c>
      <c r="E46" s="42" t="str">
        <f t="shared" si="2"/>
        <v>SANTANDER</v>
      </c>
      <c r="F46" s="42">
        <f t="shared" si="7"/>
        <v>711881</v>
      </c>
      <c r="G46" s="42">
        <f t="shared" si="8"/>
        <v>636947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316</v>
      </c>
      <c r="D47" s="41">
        <f t="shared" si="6"/>
        <v>28</v>
      </c>
      <c r="E47" s="42" t="str">
        <f t="shared" si="2"/>
        <v>CEUTA</v>
      </c>
      <c r="F47" s="42">
        <f t="shared" si="7"/>
        <v>705372</v>
      </c>
      <c r="G47" s="42">
        <f t="shared" si="8"/>
        <v>626543</v>
      </c>
    </row>
    <row r="48" spans="1:9" x14ac:dyDescent="0.25">
      <c r="A48" s="42" t="str">
        <f t="shared" si="3"/>
        <v>CASTELLON</v>
      </c>
      <c r="B48" s="41">
        <f t="shared" si="4"/>
        <v>103213</v>
      </c>
      <c r="C48" s="41">
        <f t="shared" si="5"/>
        <v>126702</v>
      </c>
      <c r="D48" s="41">
        <f t="shared" si="6"/>
        <v>20</v>
      </c>
      <c r="E48" s="42" t="str">
        <f t="shared" si="2"/>
        <v>PASAIA</v>
      </c>
      <c r="F48" s="42">
        <f t="shared" si="7"/>
        <v>437206</v>
      </c>
      <c r="G48" s="42">
        <f t="shared" si="8"/>
        <v>433131</v>
      </c>
    </row>
    <row r="49" spans="1:7" x14ac:dyDescent="0.25">
      <c r="A49" s="42" t="str">
        <f t="shared" si="3"/>
        <v>CEUTA</v>
      </c>
      <c r="B49" s="41">
        <f t="shared" si="4"/>
        <v>705372</v>
      </c>
      <c r="C49" s="41">
        <f t="shared" si="5"/>
        <v>626543</v>
      </c>
      <c r="D49" s="41">
        <f t="shared" si="6"/>
        <v>10</v>
      </c>
      <c r="E49" s="42" t="str">
        <f t="shared" si="2"/>
        <v>BILBAO</v>
      </c>
      <c r="F49" s="42">
        <f t="shared" si="7"/>
        <v>407421</v>
      </c>
      <c r="G49" s="42">
        <f t="shared" si="8"/>
        <v>361189</v>
      </c>
    </row>
    <row r="50" spans="1:7" x14ac:dyDescent="0.25">
      <c r="A50" s="42" t="str">
        <f t="shared" si="3"/>
        <v>FERROL-SAN CIBRAO</v>
      </c>
      <c r="B50" s="41">
        <f t="shared" si="4"/>
        <v>148367</v>
      </c>
      <c r="C50" s="41">
        <f t="shared" si="5"/>
        <v>143316</v>
      </c>
      <c r="D50" s="41">
        <f t="shared" si="6"/>
        <v>19</v>
      </c>
      <c r="E50" s="42" t="str">
        <f t="shared" si="2"/>
        <v>MELILLA</v>
      </c>
      <c r="F50" s="42">
        <f t="shared" si="7"/>
        <v>337236</v>
      </c>
      <c r="G50" s="42">
        <f t="shared" si="8"/>
        <v>367449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132</v>
      </c>
      <c r="D51" s="41">
        <f t="shared" si="6"/>
        <v>28</v>
      </c>
      <c r="E51" s="42" t="str">
        <f t="shared" si="2"/>
        <v>MALAGA</v>
      </c>
      <c r="F51" s="42">
        <f t="shared" si="7"/>
        <v>303078</v>
      </c>
      <c r="G51" s="42">
        <f t="shared" si="8"/>
        <v>328105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283864</v>
      </c>
      <c r="G52" s="42">
        <f t="shared" si="8"/>
        <v>395596</v>
      </c>
    </row>
    <row r="53" spans="1:7" x14ac:dyDescent="0.25">
      <c r="A53" s="42" t="str">
        <f t="shared" si="3"/>
        <v>LAS PALMAS</v>
      </c>
      <c r="B53" s="41">
        <f t="shared" si="4"/>
        <v>1881260</v>
      </c>
      <c r="C53" s="41">
        <f t="shared" si="5"/>
        <v>1911543</v>
      </c>
      <c r="D53" s="41">
        <f t="shared" si="6"/>
        <v>6</v>
      </c>
      <c r="E53" s="42" t="str">
        <f t="shared" si="2"/>
        <v>ALMERIA</v>
      </c>
      <c r="F53" s="42">
        <f t="shared" si="7"/>
        <v>262900</v>
      </c>
      <c r="G53" s="42">
        <f t="shared" si="8"/>
        <v>286189</v>
      </c>
    </row>
    <row r="54" spans="1:7" x14ac:dyDescent="0.25">
      <c r="A54" s="42" t="str">
        <f t="shared" si="3"/>
        <v>MALAGA</v>
      </c>
      <c r="B54" s="41">
        <f t="shared" si="4"/>
        <v>303078</v>
      </c>
      <c r="C54" s="41">
        <f t="shared" si="5"/>
        <v>328105</v>
      </c>
      <c r="D54" s="41">
        <f t="shared" si="6"/>
        <v>14</v>
      </c>
      <c r="E54" s="42" t="str">
        <f t="shared" si="2"/>
        <v>ALICANTE</v>
      </c>
      <c r="F54" s="42">
        <f t="shared" si="7"/>
        <v>234703</v>
      </c>
      <c r="G54" s="42">
        <f t="shared" si="8"/>
        <v>220980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180630</v>
      </c>
      <c r="G55" s="42">
        <f t="shared" si="8"/>
        <v>161569</v>
      </c>
    </row>
    <row r="56" spans="1:7" x14ac:dyDescent="0.25">
      <c r="A56" s="42" t="str">
        <f t="shared" si="3"/>
        <v>MELILLA</v>
      </c>
      <c r="B56" s="41">
        <f t="shared" si="4"/>
        <v>337236</v>
      </c>
      <c r="C56" s="41">
        <f t="shared" si="5"/>
        <v>367449</v>
      </c>
      <c r="D56" s="41">
        <f t="shared" si="6"/>
        <v>13</v>
      </c>
      <c r="E56" s="42" t="str">
        <f t="shared" si="2"/>
        <v>FERROL-SAN CIBRAO</v>
      </c>
      <c r="F56" s="42">
        <f t="shared" si="9"/>
        <v>148367</v>
      </c>
      <c r="G56" s="42">
        <f t="shared" si="8"/>
        <v>143316</v>
      </c>
    </row>
    <row r="57" spans="1:7" x14ac:dyDescent="0.25">
      <c r="A57" s="42" t="str">
        <f t="shared" si="3"/>
        <v>MOTRIL</v>
      </c>
      <c r="B57" s="41">
        <f t="shared" si="4"/>
        <v>921</v>
      </c>
      <c r="C57" s="41">
        <f t="shared" si="5"/>
        <v>0</v>
      </c>
      <c r="D57" s="41">
        <f t="shared" si="6"/>
        <v>21</v>
      </c>
      <c r="E57" s="42" t="str">
        <f t="shared" si="2"/>
        <v>CASTELLON</v>
      </c>
      <c r="F57" s="42">
        <f t="shared" si="9"/>
        <v>103213</v>
      </c>
      <c r="G57" s="42">
        <f t="shared" si="8"/>
        <v>126702</v>
      </c>
    </row>
    <row r="58" spans="1:7" x14ac:dyDescent="0.25">
      <c r="A58" s="42" t="str">
        <f t="shared" si="3"/>
        <v>PASAIA</v>
      </c>
      <c r="B58" s="41">
        <f t="shared" si="4"/>
        <v>437206</v>
      </c>
      <c r="C58" s="41">
        <f t="shared" si="5"/>
        <v>433131</v>
      </c>
      <c r="D58" s="41">
        <f t="shared" si="6"/>
        <v>11</v>
      </c>
      <c r="E58" s="42" t="str">
        <f t="shared" si="2"/>
        <v>MOTRIL</v>
      </c>
      <c r="F58" s="42">
        <f t="shared" si="9"/>
        <v>921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2412488</v>
      </c>
      <c r="C59" s="41">
        <f t="shared" si="5"/>
        <v>2596739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711881</v>
      </c>
      <c r="C60" s="41">
        <f t="shared" si="5"/>
        <v>636947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180630</v>
      </c>
      <c r="C61" s="41">
        <f t="shared" si="5"/>
        <v>161569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283864</v>
      </c>
      <c r="C62" s="41">
        <f t="shared" si="5"/>
        <v>395596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3309821</v>
      </c>
      <c r="C63" s="41">
        <f t="shared" si="5"/>
        <v>3225312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959874</v>
      </c>
      <c r="C64" s="41">
        <f t="shared" si="5"/>
        <v>874949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5">
        <v>1087</v>
      </c>
      <c r="C7" s="35">
        <v>520</v>
      </c>
      <c r="D7" s="35">
        <v>5380</v>
      </c>
      <c r="E7" s="35">
        <v>5078</v>
      </c>
      <c r="F7" s="10">
        <f>((E7*100)/D7)-100</f>
        <v>-5.6133828996282489</v>
      </c>
      <c r="G7" s="1"/>
      <c r="H7" s="1"/>
      <c r="I7" s="1"/>
    </row>
    <row r="8" spans="1:12" x14ac:dyDescent="0.25">
      <c r="A8" s="11" t="s">
        <v>42</v>
      </c>
      <c r="B8" s="36">
        <v>14069</v>
      </c>
      <c r="C8" s="36">
        <v>13016</v>
      </c>
      <c r="D8" s="36">
        <v>120640</v>
      </c>
      <c r="E8" s="36">
        <v>106655</v>
      </c>
      <c r="F8" s="13">
        <f t="shared" ref="F8:F35" si="0">((E8*100)/D8)-100</f>
        <v>-11.592340848806373</v>
      </c>
      <c r="G8" s="1"/>
      <c r="H8" s="1"/>
      <c r="I8" s="1"/>
    </row>
    <row r="9" spans="1:12" x14ac:dyDescent="0.25">
      <c r="A9" s="8" t="s">
        <v>43</v>
      </c>
      <c r="B9" s="35">
        <v>1</v>
      </c>
      <c r="C9" s="35">
        <v>2</v>
      </c>
      <c r="D9" s="35">
        <v>54</v>
      </c>
      <c r="E9" s="35">
        <v>98</v>
      </c>
      <c r="F9" s="10">
        <f t="shared" si="0"/>
        <v>81.481481481481495</v>
      </c>
      <c r="G9" s="1"/>
      <c r="H9" s="1"/>
      <c r="I9" s="1"/>
    </row>
    <row r="10" spans="1:12" x14ac:dyDescent="0.25">
      <c r="A10" s="11" t="s">
        <v>44</v>
      </c>
      <c r="B10" s="36">
        <v>561</v>
      </c>
      <c r="C10" s="36">
        <v>729</v>
      </c>
      <c r="D10" s="36">
        <v>5275</v>
      </c>
      <c r="E10" s="36">
        <v>5321</v>
      </c>
      <c r="F10" s="17">
        <f t="shared" si="0"/>
        <v>0.87203791469194414</v>
      </c>
      <c r="G10" s="1"/>
      <c r="H10" s="1"/>
      <c r="I10" s="1"/>
    </row>
    <row r="11" spans="1:12" x14ac:dyDescent="0.25">
      <c r="A11" s="8" t="s">
        <v>45</v>
      </c>
      <c r="B11" s="35">
        <v>296269</v>
      </c>
      <c r="C11" s="35">
        <v>285248</v>
      </c>
      <c r="D11" s="35">
        <v>2270075</v>
      </c>
      <c r="E11" s="35">
        <v>2210963</v>
      </c>
      <c r="F11" s="10">
        <f t="shared" si="0"/>
        <v>-2.6039668292897744</v>
      </c>
      <c r="G11" s="1"/>
      <c r="H11" s="1"/>
      <c r="I11" s="1"/>
    </row>
    <row r="12" spans="1:12" x14ac:dyDescent="0.25">
      <c r="A12" s="11" t="s">
        <v>46</v>
      </c>
      <c r="B12" s="36">
        <v>14080.5</v>
      </c>
      <c r="C12" s="36">
        <v>10719</v>
      </c>
      <c r="D12" s="36">
        <v>92854</v>
      </c>
      <c r="E12" s="36">
        <v>88553.5</v>
      </c>
      <c r="F12" s="13">
        <f t="shared" si="0"/>
        <v>-4.631464449565982</v>
      </c>
      <c r="G12" s="1"/>
      <c r="H12" s="1"/>
      <c r="I12" s="1"/>
    </row>
    <row r="13" spans="1:12" x14ac:dyDescent="0.25">
      <c r="A13" s="8" t="s">
        <v>47</v>
      </c>
      <c r="B13" s="35">
        <v>17535</v>
      </c>
      <c r="C13" s="35">
        <v>16355</v>
      </c>
      <c r="D13" s="35">
        <v>139285</v>
      </c>
      <c r="E13" s="35">
        <v>129109</v>
      </c>
      <c r="F13" s="10">
        <f t="shared" si="0"/>
        <v>-7.3058836199160027</v>
      </c>
      <c r="G13" s="1"/>
      <c r="H13" s="1"/>
      <c r="I13" s="1"/>
    </row>
    <row r="14" spans="1:12" x14ac:dyDescent="0.25">
      <c r="A14" s="11" t="s">
        <v>48</v>
      </c>
      <c r="B14" s="36">
        <v>222206.5</v>
      </c>
      <c r="C14" s="36">
        <v>233657.5</v>
      </c>
      <c r="D14" s="36">
        <v>1732087</v>
      </c>
      <c r="E14" s="36">
        <v>1811720</v>
      </c>
      <c r="F14" s="13">
        <f t="shared" si="0"/>
        <v>4.5975173302495733</v>
      </c>
      <c r="G14" s="1"/>
      <c r="H14" s="1"/>
      <c r="I14" s="1"/>
    </row>
    <row r="15" spans="1:12" x14ac:dyDescent="0.25">
      <c r="A15" s="8" t="s">
        <v>49</v>
      </c>
      <c r="B15" s="35">
        <v>47862</v>
      </c>
      <c r="C15" s="35">
        <v>50883</v>
      </c>
      <c r="D15" s="35">
        <v>358281</v>
      </c>
      <c r="E15" s="35">
        <v>376695.5</v>
      </c>
      <c r="F15" s="10">
        <f t="shared" si="0"/>
        <v>5.1396808650193577</v>
      </c>
      <c r="G15" s="1"/>
      <c r="H15" s="1"/>
      <c r="I15" s="1"/>
    </row>
    <row r="16" spans="1:12" x14ac:dyDescent="0.25">
      <c r="A16" s="11" t="s">
        <v>50</v>
      </c>
      <c r="B16" s="36">
        <v>4123</v>
      </c>
      <c r="C16" s="36">
        <v>4455</v>
      </c>
      <c r="D16" s="36">
        <v>27999</v>
      </c>
      <c r="E16" s="36">
        <v>31987</v>
      </c>
      <c r="F16" s="13">
        <f t="shared" si="0"/>
        <v>14.243365834494085</v>
      </c>
      <c r="G16" s="1"/>
      <c r="H16" s="1"/>
      <c r="I16" s="1"/>
    </row>
    <row r="17" spans="1:9" x14ac:dyDescent="0.25">
      <c r="A17" s="8" t="s">
        <v>51</v>
      </c>
      <c r="B17" s="35">
        <v>9455</v>
      </c>
      <c r="C17" s="35">
        <v>7612</v>
      </c>
      <c r="D17" s="35">
        <v>67889</v>
      </c>
      <c r="E17" s="35">
        <v>63025</v>
      </c>
      <c r="F17" s="10">
        <f t="shared" si="0"/>
        <v>-7.1646363917571279</v>
      </c>
      <c r="G17" s="1"/>
      <c r="H17" s="1"/>
      <c r="I17" s="1"/>
    </row>
    <row r="18" spans="1:9" x14ac:dyDescent="0.25">
      <c r="A18" s="11" t="s">
        <v>52</v>
      </c>
      <c r="B18" s="36">
        <v>1173</v>
      </c>
      <c r="C18" s="36">
        <v>1215</v>
      </c>
      <c r="D18" s="36">
        <v>9039</v>
      </c>
      <c r="E18" s="36">
        <v>10160</v>
      </c>
      <c r="F18" s="13">
        <f t="shared" si="0"/>
        <v>12.401814359995569</v>
      </c>
      <c r="G18" s="1"/>
      <c r="H18" s="1"/>
      <c r="I18" s="1"/>
    </row>
    <row r="19" spans="1:9" x14ac:dyDescent="0.25">
      <c r="A19" s="8" t="s">
        <v>53</v>
      </c>
      <c r="B19" s="35">
        <v>735</v>
      </c>
      <c r="C19" s="35">
        <v>24</v>
      </c>
      <c r="D19" s="35">
        <v>6799</v>
      </c>
      <c r="E19" s="35">
        <v>411</v>
      </c>
      <c r="F19" s="10">
        <f t="shared" si="0"/>
        <v>-93.954993381379609</v>
      </c>
      <c r="G19" s="1"/>
      <c r="H19" s="1"/>
      <c r="I19" s="1"/>
    </row>
    <row r="20" spans="1:9" x14ac:dyDescent="0.25">
      <c r="A20" s="11" t="s">
        <v>54</v>
      </c>
      <c r="B20" s="36">
        <v>678</v>
      </c>
      <c r="C20" s="36">
        <v>2419</v>
      </c>
      <c r="D20" s="36">
        <v>6608</v>
      </c>
      <c r="E20" s="36">
        <v>16667</v>
      </c>
      <c r="F20" s="13">
        <f t="shared" si="0"/>
        <v>152.22457627118644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/>
      <c r="G21" s="1"/>
      <c r="H21" s="1"/>
      <c r="I21" s="1"/>
    </row>
    <row r="22" spans="1:9" x14ac:dyDescent="0.25">
      <c r="A22" s="11" t="s">
        <v>56</v>
      </c>
      <c r="B22" s="36">
        <v>88291</v>
      </c>
      <c r="C22" s="36">
        <v>111307</v>
      </c>
      <c r="D22" s="36">
        <v>851656</v>
      </c>
      <c r="E22" s="36">
        <v>876255</v>
      </c>
      <c r="F22" s="13">
        <f t="shared" si="0"/>
        <v>2.8883727702264821</v>
      </c>
      <c r="G22" s="1"/>
      <c r="H22" s="1"/>
      <c r="I22" s="1"/>
    </row>
    <row r="23" spans="1:9" x14ac:dyDescent="0.25">
      <c r="A23" s="8" t="s">
        <v>57</v>
      </c>
      <c r="B23" s="35">
        <v>56088</v>
      </c>
      <c r="C23" s="35">
        <v>45749</v>
      </c>
      <c r="D23" s="35">
        <v>392038</v>
      </c>
      <c r="E23" s="35">
        <v>259884</v>
      </c>
      <c r="F23" s="10">
        <f t="shared" si="0"/>
        <v>-33.709487345614463</v>
      </c>
      <c r="G23" s="1"/>
      <c r="H23" s="1"/>
      <c r="I23" s="1"/>
    </row>
    <row r="24" spans="1:9" x14ac:dyDescent="0.25">
      <c r="A24" s="11" t="s">
        <v>58</v>
      </c>
      <c r="B24" s="36">
        <v>4406</v>
      </c>
      <c r="C24" s="36">
        <v>1122</v>
      </c>
      <c r="D24" s="36">
        <v>32042</v>
      </c>
      <c r="E24" s="36">
        <v>21429</v>
      </c>
      <c r="F24" s="13">
        <f t="shared" si="0"/>
        <v>-33.12215217526996</v>
      </c>
      <c r="G24" s="1"/>
      <c r="H24" s="1"/>
      <c r="I24" s="1"/>
    </row>
    <row r="25" spans="1:9" x14ac:dyDescent="0.25">
      <c r="A25" s="8" t="s">
        <v>59</v>
      </c>
      <c r="B25" s="35">
        <v>2251</v>
      </c>
      <c r="C25" s="35">
        <v>1423</v>
      </c>
      <c r="D25" s="35">
        <v>14069</v>
      </c>
      <c r="E25" s="35">
        <v>13822</v>
      </c>
      <c r="F25" s="10">
        <f t="shared" si="0"/>
        <v>-1.7556329518800169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2</v>
      </c>
      <c r="E26" s="36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/>
      <c r="G27" s="1"/>
      <c r="H27" s="1"/>
      <c r="I27" s="1"/>
    </row>
    <row r="28" spans="1:9" x14ac:dyDescent="0.25">
      <c r="A28" s="11" t="s">
        <v>62</v>
      </c>
      <c r="B28" s="36">
        <v>37873</v>
      </c>
      <c r="C28" s="36">
        <v>32027</v>
      </c>
      <c r="D28" s="36">
        <v>326477</v>
      </c>
      <c r="E28" s="36">
        <v>274986</v>
      </c>
      <c r="F28" s="13">
        <f t="shared" si="0"/>
        <v>-15.771708267351144</v>
      </c>
      <c r="G28" s="1"/>
      <c r="H28" s="1"/>
      <c r="I28" s="1"/>
    </row>
    <row r="29" spans="1:9" x14ac:dyDescent="0.25">
      <c r="A29" s="8" t="s">
        <v>63</v>
      </c>
      <c r="B29" s="35">
        <v>0</v>
      </c>
      <c r="C29" s="35">
        <v>4</v>
      </c>
      <c r="D29" s="35">
        <v>134</v>
      </c>
      <c r="E29" s="35">
        <v>197</v>
      </c>
      <c r="F29" s="10">
        <f t="shared" si="0"/>
        <v>47.014925373134332</v>
      </c>
      <c r="G29" s="1"/>
      <c r="H29" s="1"/>
      <c r="I29" s="1"/>
    </row>
    <row r="30" spans="1:9" x14ac:dyDescent="0.25">
      <c r="A30" s="11" t="s">
        <v>64</v>
      </c>
      <c r="B30" s="36">
        <v>11644</v>
      </c>
      <c r="C30" s="36">
        <v>11795</v>
      </c>
      <c r="D30" s="36">
        <v>90665</v>
      </c>
      <c r="E30" s="36">
        <v>85159</v>
      </c>
      <c r="F30" s="13">
        <f t="shared" si="0"/>
        <v>-6.0729057519439635</v>
      </c>
      <c r="G30" s="1"/>
      <c r="H30" s="1"/>
      <c r="I30" s="1"/>
    </row>
    <row r="31" spans="1:9" x14ac:dyDescent="0.25">
      <c r="A31" s="8" t="s">
        <v>65</v>
      </c>
      <c r="B31" s="35">
        <v>4436</v>
      </c>
      <c r="C31" s="35">
        <v>4704</v>
      </c>
      <c r="D31" s="35">
        <v>30178</v>
      </c>
      <c r="E31" s="35">
        <v>31326</v>
      </c>
      <c r="F31" s="10">
        <f t="shared" si="0"/>
        <v>3.8040956988534731</v>
      </c>
      <c r="G31" s="1"/>
      <c r="H31" s="1"/>
      <c r="I31" s="1"/>
    </row>
    <row r="32" spans="1:9" x14ac:dyDescent="0.25">
      <c r="A32" s="11" t="s">
        <v>66</v>
      </c>
      <c r="B32" s="36">
        <v>278123</v>
      </c>
      <c r="C32" s="36">
        <v>310186</v>
      </c>
      <c r="D32" s="36">
        <v>2025637</v>
      </c>
      <c r="E32" s="36">
        <v>2284437</v>
      </c>
      <c r="F32" s="13">
        <f t="shared" si="0"/>
        <v>12.776227922377004</v>
      </c>
      <c r="G32" s="1"/>
      <c r="H32" s="1"/>
      <c r="I32" s="1"/>
    </row>
    <row r="33" spans="1:9" x14ac:dyDescent="0.25">
      <c r="A33" s="8" t="s">
        <v>67</v>
      </c>
      <c r="B33" s="35">
        <v>18915</v>
      </c>
      <c r="C33" s="35">
        <v>16001</v>
      </c>
      <c r="D33" s="35">
        <v>157409</v>
      </c>
      <c r="E33" s="35">
        <v>174118</v>
      </c>
      <c r="F33" s="10">
        <f t="shared" si="0"/>
        <v>10.615022012718455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3333</v>
      </c>
      <c r="D34" s="36">
        <v>0</v>
      </c>
      <c r="E34" s="36">
        <v>7364</v>
      </c>
      <c r="F34" s="13"/>
      <c r="G34" s="1"/>
      <c r="H34" s="1"/>
      <c r="I34" s="1"/>
    </row>
    <row r="35" spans="1:9" x14ac:dyDescent="0.25">
      <c r="A35" s="14" t="s">
        <v>69</v>
      </c>
      <c r="B35" s="15">
        <f>SUM(B7:B34)</f>
        <v>1131862</v>
      </c>
      <c r="C35" s="15">
        <f t="shared" ref="C35:E35" si="1">SUM(C7:C34)</f>
        <v>1164505.5</v>
      </c>
      <c r="D35" s="15">
        <f t="shared" si="1"/>
        <v>8762572</v>
      </c>
      <c r="E35" s="15">
        <f t="shared" si="1"/>
        <v>8885422.5</v>
      </c>
      <c r="F35" s="16">
        <f t="shared" si="0"/>
        <v>1.4019913331382554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5078</v>
      </c>
      <c r="C38" s="41">
        <f>D7</f>
        <v>5380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VALENCIA</v>
      </c>
      <c r="F38" s="42">
        <f>LOOKUP(E38,$A$38:$A$65,$B$38:$B$65)</f>
        <v>2284437</v>
      </c>
      <c r="G38" s="42">
        <f>LOOKUP(E38,$A$38:$A$65,$C$38:$C$65)</f>
        <v>2025637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106655</v>
      </c>
      <c r="C39" s="41">
        <f t="shared" ref="C39:C65" si="5">D8</f>
        <v>120640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2210963</v>
      </c>
      <c r="G39" s="42">
        <f t="shared" ref="G39:G65" si="8">LOOKUP(E39,$A$38:$A$65,$C$38:$C$65)</f>
        <v>2270075</v>
      </c>
    </row>
    <row r="40" spans="1:9" x14ac:dyDescent="0.25">
      <c r="A40" s="42" t="str">
        <f t="shared" si="3"/>
        <v>ALMERIA</v>
      </c>
      <c r="B40" s="41">
        <f t="shared" si="4"/>
        <v>98</v>
      </c>
      <c r="C40" s="41">
        <f t="shared" si="5"/>
        <v>54</v>
      </c>
      <c r="D40" s="41">
        <f t="shared" si="6"/>
        <v>25</v>
      </c>
      <c r="E40" s="42" t="str">
        <f t="shared" si="2"/>
        <v>BARCELONA</v>
      </c>
      <c r="F40" s="42">
        <f t="shared" si="7"/>
        <v>1811720</v>
      </c>
      <c r="G40" s="42">
        <f t="shared" si="8"/>
        <v>1732087</v>
      </c>
    </row>
    <row r="41" spans="1:9" x14ac:dyDescent="0.25">
      <c r="A41" s="42" t="str">
        <f t="shared" si="3"/>
        <v>AVILES</v>
      </c>
      <c r="B41" s="41">
        <f t="shared" si="4"/>
        <v>5321</v>
      </c>
      <c r="C41" s="41">
        <f t="shared" si="5"/>
        <v>5275</v>
      </c>
      <c r="D41" s="41">
        <f t="shared" si="6"/>
        <v>21</v>
      </c>
      <c r="E41" s="42" t="str">
        <f t="shared" si="2"/>
        <v>LAS PALMAS</v>
      </c>
      <c r="F41" s="42">
        <f t="shared" si="7"/>
        <v>876255</v>
      </c>
      <c r="G41" s="42">
        <f t="shared" si="8"/>
        <v>851656</v>
      </c>
    </row>
    <row r="42" spans="1:9" x14ac:dyDescent="0.25">
      <c r="A42" s="42" t="str">
        <f t="shared" si="3"/>
        <v>BAHIA DE ALGECIRAS</v>
      </c>
      <c r="B42" s="41">
        <f t="shared" si="4"/>
        <v>2210963</v>
      </c>
      <c r="C42" s="41">
        <f t="shared" si="5"/>
        <v>2270075</v>
      </c>
      <c r="D42" s="41">
        <f t="shared" si="6"/>
        <v>2</v>
      </c>
      <c r="E42" s="42" t="str">
        <f t="shared" si="2"/>
        <v>BILBAO</v>
      </c>
      <c r="F42" s="42">
        <f t="shared" si="7"/>
        <v>376695.5</v>
      </c>
      <c r="G42" s="42">
        <f t="shared" si="8"/>
        <v>358281</v>
      </c>
    </row>
    <row r="43" spans="1:9" x14ac:dyDescent="0.25">
      <c r="A43" s="42" t="str">
        <f t="shared" si="3"/>
        <v>BAHIA DE CADIZ</v>
      </c>
      <c r="B43" s="41">
        <f t="shared" si="4"/>
        <v>88553.5</v>
      </c>
      <c r="C43" s="41">
        <f t="shared" si="5"/>
        <v>92854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274986</v>
      </c>
      <c r="G43" s="42">
        <f t="shared" si="8"/>
        <v>326477</v>
      </c>
    </row>
    <row r="44" spans="1:9" x14ac:dyDescent="0.25">
      <c r="A44" s="42" t="str">
        <f t="shared" si="3"/>
        <v>BALEARES</v>
      </c>
      <c r="B44" s="41">
        <f t="shared" si="4"/>
        <v>129109</v>
      </c>
      <c r="C44" s="41">
        <f t="shared" si="5"/>
        <v>139285</v>
      </c>
      <c r="D44" s="41">
        <f t="shared" si="6"/>
        <v>9</v>
      </c>
      <c r="E44" s="42" t="str">
        <f t="shared" si="2"/>
        <v>MALAGA</v>
      </c>
      <c r="F44" s="42">
        <f t="shared" si="7"/>
        <v>259884</v>
      </c>
      <c r="G44" s="42">
        <f t="shared" si="8"/>
        <v>392038</v>
      </c>
    </row>
    <row r="45" spans="1:9" x14ac:dyDescent="0.25">
      <c r="A45" s="42" t="str">
        <f t="shared" si="3"/>
        <v>BARCELONA</v>
      </c>
      <c r="B45" s="41">
        <f t="shared" si="4"/>
        <v>1811720</v>
      </c>
      <c r="C45" s="41">
        <f t="shared" si="5"/>
        <v>1732087</v>
      </c>
      <c r="D45" s="41">
        <f t="shared" si="6"/>
        <v>3</v>
      </c>
      <c r="E45" s="42" t="str">
        <f t="shared" si="2"/>
        <v>VIGO</v>
      </c>
      <c r="F45" s="42">
        <f t="shared" si="7"/>
        <v>174118</v>
      </c>
      <c r="G45" s="42">
        <f t="shared" si="8"/>
        <v>157409</v>
      </c>
    </row>
    <row r="46" spans="1:9" x14ac:dyDescent="0.25">
      <c r="A46" s="42" t="str">
        <f t="shared" si="3"/>
        <v>BILBAO</v>
      </c>
      <c r="B46" s="41">
        <f t="shared" si="4"/>
        <v>376695.5</v>
      </c>
      <c r="C46" s="41">
        <f t="shared" si="5"/>
        <v>358281</v>
      </c>
      <c r="D46" s="41">
        <f t="shared" si="6"/>
        <v>5</v>
      </c>
      <c r="E46" s="42" t="str">
        <f t="shared" si="2"/>
        <v>BALEARES</v>
      </c>
      <c r="F46" s="42">
        <f t="shared" si="7"/>
        <v>129109</v>
      </c>
      <c r="G46" s="42">
        <f t="shared" si="8"/>
        <v>139285</v>
      </c>
    </row>
    <row r="47" spans="1:9" x14ac:dyDescent="0.25">
      <c r="A47" s="42" t="str">
        <f t="shared" si="3"/>
        <v>CARTAGENA</v>
      </c>
      <c r="B47" s="41">
        <f t="shared" si="4"/>
        <v>31987</v>
      </c>
      <c r="C47" s="41">
        <f t="shared" si="5"/>
        <v>27999</v>
      </c>
      <c r="D47" s="41">
        <f t="shared" si="6"/>
        <v>14</v>
      </c>
      <c r="E47" s="42" t="str">
        <f t="shared" si="2"/>
        <v>ALICANTE</v>
      </c>
      <c r="F47" s="42">
        <f t="shared" si="7"/>
        <v>106655</v>
      </c>
      <c r="G47" s="42">
        <f t="shared" si="8"/>
        <v>120640</v>
      </c>
    </row>
    <row r="48" spans="1:9" x14ac:dyDescent="0.25">
      <c r="A48" s="42" t="str">
        <f t="shared" si="3"/>
        <v>CASTELLON</v>
      </c>
      <c r="B48" s="41">
        <f t="shared" si="4"/>
        <v>63025</v>
      </c>
      <c r="C48" s="41">
        <f t="shared" si="5"/>
        <v>67889</v>
      </c>
      <c r="D48" s="41">
        <f t="shared" si="6"/>
        <v>13</v>
      </c>
      <c r="E48" s="42" t="str">
        <f t="shared" si="2"/>
        <v>BAHIA DE CADIZ</v>
      </c>
      <c r="F48" s="42">
        <f t="shared" si="7"/>
        <v>88553.5</v>
      </c>
      <c r="G48" s="42">
        <f t="shared" si="8"/>
        <v>92854</v>
      </c>
    </row>
    <row r="49" spans="1:7" x14ac:dyDescent="0.25">
      <c r="A49" s="42" t="str">
        <f t="shared" si="3"/>
        <v>CEUTA</v>
      </c>
      <c r="B49" s="41">
        <f t="shared" si="4"/>
        <v>10160</v>
      </c>
      <c r="C49" s="41">
        <f t="shared" si="5"/>
        <v>9039</v>
      </c>
      <c r="D49" s="41">
        <f t="shared" si="6"/>
        <v>19</v>
      </c>
      <c r="E49" s="42" t="str">
        <f t="shared" si="2"/>
        <v>SEVILLA</v>
      </c>
      <c r="F49" s="42">
        <f t="shared" si="7"/>
        <v>85159</v>
      </c>
      <c r="G49" s="42">
        <f t="shared" si="8"/>
        <v>90665</v>
      </c>
    </row>
    <row r="50" spans="1:7" x14ac:dyDescent="0.25">
      <c r="A50" s="42" t="str">
        <f t="shared" si="3"/>
        <v>FERROL-SAN CIBRAO</v>
      </c>
      <c r="B50" s="41">
        <f t="shared" si="4"/>
        <v>411</v>
      </c>
      <c r="C50" s="41">
        <f t="shared" si="5"/>
        <v>6799</v>
      </c>
      <c r="D50" s="41">
        <f t="shared" si="6"/>
        <v>23</v>
      </c>
      <c r="E50" s="42" t="str">
        <f t="shared" si="2"/>
        <v>CASTELLON</v>
      </c>
      <c r="F50" s="42">
        <f t="shared" si="7"/>
        <v>63025</v>
      </c>
      <c r="G50" s="42">
        <f t="shared" si="8"/>
        <v>67889</v>
      </c>
    </row>
    <row r="51" spans="1:7" x14ac:dyDescent="0.25">
      <c r="A51" s="42" t="str">
        <f t="shared" si="3"/>
        <v>GIJON</v>
      </c>
      <c r="B51" s="41">
        <f t="shared" si="4"/>
        <v>16667</v>
      </c>
      <c r="C51" s="41">
        <f t="shared" si="5"/>
        <v>6608</v>
      </c>
      <c r="D51" s="41">
        <f t="shared" si="6"/>
        <v>17</v>
      </c>
      <c r="E51" s="42" t="str">
        <f t="shared" si="2"/>
        <v>CARTAGENA</v>
      </c>
      <c r="F51" s="42">
        <f t="shared" si="7"/>
        <v>31987</v>
      </c>
      <c r="G51" s="42">
        <f t="shared" si="8"/>
        <v>27999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31326</v>
      </c>
      <c r="G52" s="42">
        <f t="shared" si="8"/>
        <v>30178</v>
      </c>
    </row>
    <row r="53" spans="1:7" x14ac:dyDescent="0.25">
      <c r="A53" s="42" t="str">
        <f t="shared" si="3"/>
        <v>LAS PALMAS</v>
      </c>
      <c r="B53" s="41">
        <f t="shared" si="4"/>
        <v>876255</v>
      </c>
      <c r="C53" s="41">
        <f t="shared" si="5"/>
        <v>851656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21429</v>
      </c>
      <c r="G53" s="42">
        <f t="shared" si="8"/>
        <v>32042</v>
      </c>
    </row>
    <row r="54" spans="1:7" x14ac:dyDescent="0.25">
      <c r="A54" s="42" t="str">
        <f t="shared" si="3"/>
        <v>MALAGA</v>
      </c>
      <c r="B54" s="41">
        <f t="shared" si="4"/>
        <v>259884</v>
      </c>
      <c r="C54" s="41">
        <f t="shared" si="5"/>
        <v>392038</v>
      </c>
      <c r="D54" s="41">
        <f t="shared" si="6"/>
        <v>7</v>
      </c>
      <c r="E54" s="42" t="str">
        <f t="shared" si="2"/>
        <v>GIJON</v>
      </c>
      <c r="F54" s="42">
        <f t="shared" si="7"/>
        <v>16667</v>
      </c>
      <c r="G54" s="42">
        <f t="shared" si="8"/>
        <v>6608</v>
      </c>
    </row>
    <row r="55" spans="1:7" x14ac:dyDescent="0.25">
      <c r="A55" s="42" t="str">
        <f t="shared" si="3"/>
        <v>MARIN Y RIA DE PONTEVEDRA</v>
      </c>
      <c r="B55" s="41">
        <f t="shared" si="4"/>
        <v>21429</v>
      </c>
      <c r="C55" s="41">
        <f t="shared" si="5"/>
        <v>32042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13822</v>
      </c>
      <c r="G55" s="42">
        <f t="shared" si="8"/>
        <v>14069</v>
      </c>
    </row>
    <row r="56" spans="1:7" x14ac:dyDescent="0.25">
      <c r="A56" s="42" t="str">
        <f t="shared" si="3"/>
        <v>MELILLA</v>
      </c>
      <c r="B56" s="41">
        <f t="shared" si="4"/>
        <v>13822</v>
      </c>
      <c r="C56" s="41">
        <f t="shared" si="5"/>
        <v>14069</v>
      </c>
      <c r="D56" s="41">
        <f t="shared" si="6"/>
        <v>18</v>
      </c>
      <c r="E56" s="42" t="str">
        <f t="shared" si="2"/>
        <v>CEUTA</v>
      </c>
      <c r="F56" s="42">
        <f t="shared" si="9"/>
        <v>10160</v>
      </c>
      <c r="G56" s="42">
        <f t="shared" si="8"/>
        <v>9039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str">
        <f t="shared" si="2"/>
        <v>VILAGARCIA</v>
      </c>
      <c r="F57" s="42">
        <f t="shared" si="9"/>
        <v>7364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26</v>
      </c>
      <c r="E58" s="42" t="str">
        <f t="shared" si="2"/>
        <v>AVILES</v>
      </c>
      <c r="F58" s="42">
        <f t="shared" si="9"/>
        <v>5321</v>
      </c>
      <c r="G58" s="42">
        <f t="shared" si="8"/>
        <v>5275</v>
      </c>
    </row>
    <row r="59" spans="1:7" x14ac:dyDescent="0.25">
      <c r="A59" s="42" t="str">
        <f t="shared" si="3"/>
        <v>SANTA CRUZ DE TENERIFE</v>
      </c>
      <c r="B59" s="41">
        <f t="shared" si="4"/>
        <v>274986</v>
      </c>
      <c r="C59" s="41">
        <f t="shared" si="5"/>
        <v>326477</v>
      </c>
      <c r="D59" s="41">
        <f t="shared" si="6"/>
        <v>6</v>
      </c>
      <c r="E59" s="42" t="str">
        <f t="shared" si="2"/>
        <v>A CORUÑA</v>
      </c>
      <c r="F59" s="42">
        <f t="shared" si="9"/>
        <v>5078</v>
      </c>
      <c r="G59" s="42">
        <f t="shared" si="8"/>
        <v>5380</v>
      </c>
    </row>
    <row r="60" spans="1:7" x14ac:dyDescent="0.25">
      <c r="A60" s="42" t="str">
        <f t="shared" si="3"/>
        <v>SANTANDER</v>
      </c>
      <c r="B60" s="41">
        <f t="shared" si="4"/>
        <v>197</v>
      </c>
      <c r="C60" s="41">
        <f t="shared" si="5"/>
        <v>134</v>
      </c>
      <c r="D60" s="41">
        <f t="shared" si="6"/>
        <v>24</v>
      </c>
      <c r="E60" s="42" t="str">
        <f t="shared" si="2"/>
        <v>FERROL-SAN CIBRAO</v>
      </c>
      <c r="F60" s="42">
        <f t="shared" si="9"/>
        <v>411</v>
      </c>
      <c r="G60" s="42">
        <f t="shared" si="8"/>
        <v>6799</v>
      </c>
    </row>
    <row r="61" spans="1:7" x14ac:dyDescent="0.25">
      <c r="A61" s="42" t="str">
        <f t="shared" si="3"/>
        <v>SEVILLA</v>
      </c>
      <c r="B61" s="41">
        <f t="shared" si="4"/>
        <v>85159</v>
      </c>
      <c r="C61" s="41">
        <f t="shared" si="5"/>
        <v>90665</v>
      </c>
      <c r="D61" s="41">
        <f t="shared" si="6"/>
        <v>12</v>
      </c>
      <c r="E61" s="42" t="str">
        <f t="shared" si="2"/>
        <v>SANTANDER</v>
      </c>
      <c r="F61" s="42">
        <f t="shared" si="9"/>
        <v>197</v>
      </c>
      <c r="G61" s="42">
        <f t="shared" si="8"/>
        <v>134</v>
      </c>
    </row>
    <row r="62" spans="1:7" x14ac:dyDescent="0.25">
      <c r="A62" s="42" t="str">
        <f t="shared" si="3"/>
        <v>TARRAGONA</v>
      </c>
      <c r="B62" s="41">
        <f t="shared" si="4"/>
        <v>31326</v>
      </c>
      <c r="C62" s="41">
        <f t="shared" si="5"/>
        <v>30178</v>
      </c>
      <c r="D62" s="41">
        <f t="shared" si="6"/>
        <v>15</v>
      </c>
      <c r="E62" s="42" t="str">
        <f t="shared" si="2"/>
        <v>ALMERIA</v>
      </c>
      <c r="F62" s="42">
        <f t="shared" si="9"/>
        <v>98</v>
      </c>
      <c r="G62" s="42">
        <f t="shared" si="8"/>
        <v>54</v>
      </c>
    </row>
    <row r="63" spans="1:7" x14ac:dyDescent="0.25">
      <c r="A63" s="42" t="str">
        <f t="shared" si="3"/>
        <v>VALENCIA</v>
      </c>
      <c r="B63" s="41">
        <f t="shared" si="4"/>
        <v>2284437</v>
      </c>
      <c r="C63" s="41">
        <f t="shared" si="5"/>
        <v>2025637</v>
      </c>
      <c r="D63" s="41">
        <f t="shared" si="6"/>
        <v>1</v>
      </c>
      <c r="E63" s="42" t="str">
        <f t="shared" si="2"/>
        <v>PASAIA</v>
      </c>
      <c r="F63" s="42">
        <f t="shared" si="9"/>
        <v>2.5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174118</v>
      </c>
      <c r="C64" s="41">
        <f t="shared" si="5"/>
        <v>157409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7364</v>
      </c>
      <c r="C65" s="41">
        <f t="shared" si="5"/>
        <v>0</v>
      </c>
      <c r="D65" s="41">
        <f t="shared" si="6"/>
        <v>20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282447</v>
      </c>
      <c r="C11" s="37">
        <v>270652</v>
      </c>
      <c r="D11" s="37">
        <v>2160997</v>
      </c>
      <c r="E11" s="37">
        <v>2102889</v>
      </c>
      <c r="F11" s="10">
        <f t="shared" si="0"/>
        <v>-2.6889440383304617</v>
      </c>
      <c r="G11" s="1"/>
      <c r="H11" s="1"/>
      <c r="I11" s="1"/>
    </row>
    <row r="12" spans="1:12" x14ac:dyDescent="0.25">
      <c r="A12" s="11" t="s">
        <v>46</v>
      </c>
      <c r="B12" s="38">
        <v>2676</v>
      </c>
      <c r="C12" s="38">
        <v>116</v>
      </c>
      <c r="D12" s="38">
        <v>6495</v>
      </c>
      <c r="E12" s="38">
        <v>862</v>
      </c>
      <c r="F12" s="13">
        <f t="shared" si="0"/>
        <v>-86.728252501924558</v>
      </c>
      <c r="G12" s="1"/>
      <c r="H12" s="1"/>
      <c r="I12" s="1"/>
    </row>
    <row r="13" spans="1:12" x14ac:dyDescent="0.25">
      <c r="A13" s="8" t="s">
        <v>47</v>
      </c>
      <c r="B13" s="37">
        <v>64</v>
      </c>
      <c r="C13" s="37">
        <v>3</v>
      </c>
      <c r="D13" s="37">
        <v>520</v>
      </c>
      <c r="E13" s="37">
        <v>135</v>
      </c>
      <c r="F13" s="10">
        <f t="shared" si="0"/>
        <v>-74.038461538461547</v>
      </c>
      <c r="G13" s="1"/>
      <c r="H13" s="1"/>
      <c r="I13" s="1"/>
    </row>
    <row r="14" spans="1:12" x14ac:dyDescent="0.25">
      <c r="A14" s="11" t="s">
        <v>48</v>
      </c>
      <c r="B14" s="38">
        <v>84325</v>
      </c>
      <c r="C14" s="38">
        <v>92905.5</v>
      </c>
      <c r="D14" s="38">
        <v>652352</v>
      </c>
      <c r="E14" s="38">
        <v>728994.5</v>
      </c>
      <c r="F14" s="13">
        <f t="shared" si="0"/>
        <v>11.748641837535558</v>
      </c>
      <c r="G14" s="1"/>
      <c r="H14" s="1"/>
      <c r="I14" s="1"/>
    </row>
    <row r="15" spans="1:12" x14ac:dyDescent="0.25">
      <c r="A15" s="8" t="s">
        <v>49</v>
      </c>
      <c r="B15" s="37">
        <v>167</v>
      </c>
      <c r="C15" s="37">
        <v>1421</v>
      </c>
      <c r="D15" s="37">
        <v>3198</v>
      </c>
      <c r="E15" s="37">
        <v>10222</v>
      </c>
      <c r="F15" s="10">
        <f t="shared" si="0"/>
        <v>219.6372732958099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153</v>
      </c>
      <c r="D16" s="38">
        <v>0</v>
      </c>
      <c r="E16" s="38">
        <v>713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0</v>
      </c>
      <c r="C17" s="37">
        <v>0</v>
      </c>
      <c r="D17" s="37">
        <v>86</v>
      </c>
      <c r="E17" s="37">
        <v>297</v>
      </c>
      <c r="F17" s="10">
        <f t="shared" si="0"/>
        <v>245.3488372093023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71</v>
      </c>
      <c r="E18" s="38">
        <v>0</v>
      </c>
      <c r="F18" s="17">
        <f t="shared" si="0"/>
        <v>-100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52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55226</v>
      </c>
      <c r="C22" s="38">
        <v>74815</v>
      </c>
      <c r="D22" s="38">
        <v>510986</v>
      </c>
      <c r="E22" s="38">
        <v>558837</v>
      </c>
      <c r="F22" s="13">
        <f t="shared" si="0"/>
        <v>9.3644444270488805</v>
      </c>
      <c r="G22" s="1"/>
      <c r="H22" s="1"/>
      <c r="I22" s="1"/>
    </row>
    <row r="23" spans="1:9" x14ac:dyDescent="0.25">
      <c r="A23" s="8" t="s">
        <v>57</v>
      </c>
      <c r="B23" s="37">
        <v>54753</v>
      </c>
      <c r="C23" s="37">
        <v>43488</v>
      </c>
      <c r="D23" s="37">
        <v>381263</v>
      </c>
      <c r="E23" s="37">
        <v>248630</v>
      </c>
      <c r="F23" s="10">
        <f t="shared" si="0"/>
        <v>-34.787797399695222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812</v>
      </c>
      <c r="E24" s="38">
        <v>102</v>
      </c>
      <c r="F24" s="13">
        <f t="shared" si="0"/>
        <v>-87.438423645320199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73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2</v>
      </c>
      <c r="E26" s="38">
        <v>0</v>
      </c>
      <c r="F26" s="13">
        <f t="shared" si="0"/>
        <v>-100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2098</v>
      </c>
      <c r="C28" s="38">
        <v>668</v>
      </c>
      <c r="D28" s="38">
        <v>16037</v>
      </c>
      <c r="E28" s="38">
        <v>6563</v>
      </c>
      <c r="F28" s="13">
        <f t="shared" si="0"/>
        <v>-59.075887011286397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0</v>
      </c>
      <c r="C30" s="38">
        <v>0</v>
      </c>
      <c r="D30" s="38">
        <v>5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8</v>
      </c>
      <c r="C31" s="37">
        <v>0</v>
      </c>
      <c r="D31" s="37">
        <v>482</v>
      </c>
      <c r="E31" s="37">
        <v>594</v>
      </c>
      <c r="F31" s="10">
        <f t="shared" si="0"/>
        <v>23.236514522821579</v>
      </c>
      <c r="G31" s="1"/>
      <c r="H31" s="1"/>
      <c r="I31" s="1"/>
    </row>
    <row r="32" spans="1:9" x14ac:dyDescent="0.25">
      <c r="A32" s="11" t="s">
        <v>66</v>
      </c>
      <c r="B32" s="38">
        <v>94908</v>
      </c>
      <c r="C32" s="38">
        <v>142486</v>
      </c>
      <c r="D32" s="38">
        <v>683387</v>
      </c>
      <c r="E32" s="38">
        <v>958907</v>
      </c>
      <c r="F32" s="13">
        <f t="shared" si="0"/>
        <v>40.316833653552095</v>
      </c>
      <c r="G32" s="1"/>
      <c r="H32" s="1"/>
      <c r="I32" s="1"/>
    </row>
    <row r="33" spans="1:9" x14ac:dyDescent="0.25">
      <c r="A33" s="8" t="s">
        <v>67</v>
      </c>
      <c r="B33" s="37">
        <v>179</v>
      </c>
      <c r="C33" s="37">
        <v>245</v>
      </c>
      <c r="D33" s="37">
        <v>1712</v>
      </c>
      <c r="E33" s="37">
        <v>2122</v>
      </c>
      <c r="F33" s="10">
        <f t="shared" si="0"/>
        <v>23.94859813084112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24</v>
      </c>
      <c r="D34" s="38">
        <v>0</v>
      </c>
      <c r="E34" s="38">
        <v>25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576851</v>
      </c>
      <c r="C35" s="15">
        <f t="shared" ref="C35:E35" si="1">SUM(C7:C34)</f>
        <v>626976.5</v>
      </c>
      <c r="D35" s="15">
        <f t="shared" si="1"/>
        <v>4418405</v>
      </c>
      <c r="E35" s="15">
        <f t="shared" si="1"/>
        <v>4620017.5</v>
      </c>
      <c r="F35" s="16">
        <f t="shared" si="0"/>
        <v>4.5630153867741825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2102889</v>
      </c>
      <c r="G38" s="42">
        <f>LOOKUP(E38,$A$38:$A$65,$C$38:$C$65)</f>
        <v>2160997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958907</v>
      </c>
      <c r="G39" s="42">
        <f t="shared" ref="G39:G65" si="8">LOOKUP(E39,$A$38:$A$65,$C$38:$C$65)</f>
        <v>683387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728994.5</v>
      </c>
      <c r="G40" s="42">
        <f t="shared" si="8"/>
        <v>652352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558837</v>
      </c>
      <c r="G41" s="42">
        <f t="shared" si="8"/>
        <v>510986</v>
      </c>
    </row>
    <row r="42" spans="1:9" x14ac:dyDescent="0.25">
      <c r="A42" s="42" t="str">
        <f t="shared" si="3"/>
        <v>BAHIA DE ALGECIRAS</v>
      </c>
      <c r="B42" s="41">
        <f t="shared" si="4"/>
        <v>2102889</v>
      </c>
      <c r="C42" s="41">
        <f t="shared" si="5"/>
        <v>2160997</v>
      </c>
      <c r="D42" s="41">
        <f t="shared" si="6"/>
        <v>1</v>
      </c>
      <c r="E42" s="42" t="str">
        <f t="shared" si="2"/>
        <v>MALAGA</v>
      </c>
      <c r="F42" s="42">
        <f t="shared" si="7"/>
        <v>248630</v>
      </c>
      <c r="G42" s="42">
        <f t="shared" si="8"/>
        <v>381263</v>
      </c>
    </row>
    <row r="43" spans="1:9" x14ac:dyDescent="0.25">
      <c r="A43" s="42" t="str">
        <f t="shared" si="3"/>
        <v>BAHIA DE CADIZ</v>
      </c>
      <c r="B43" s="41">
        <f t="shared" si="4"/>
        <v>862</v>
      </c>
      <c r="C43" s="41">
        <f t="shared" si="5"/>
        <v>6495</v>
      </c>
      <c r="D43" s="41">
        <f t="shared" si="6"/>
        <v>9</v>
      </c>
      <c r="E43" s="42" t="str">
        <f t="shared" si="2"/>
        <v>BILBAO</v>
      </c>
      <c r="F43" s="42">
        <f t="shared" si="7"/>
        <v>10222</v>
      </c>
      <c r="G43" s="42">
        <f t="shared" si="8"/>
        <v>3198</v>
      </c>
    </row>
    <row r="44" spans="1:9" x14ac:dyDescent="0.25">
      <c r="A44" s="42" t="str">
        <f t="shared" si="3"/>
        <v>BALEARES</v>
      </c>
      <c r="B44" s="41">
        <f t="shared" si="4"/>
        <v>135</v>
      </c>
      <c r="C44" s="41">
        <f t="shared" si="5"/>
        <v>520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6563</v>
      </c>
      <c r="G44" s="42">
        <f t="shared" si="8"/>
        <v>16037</v>
      </c>
    </row>
    <row r="45" spans="1:9" x14ac:dyDescent="0.25">
      <c r="A45" s="42" t="str">
        <f t="shared" si="3"/>
        <v>BARCELONA</v>
      </c>
      <c r="B45" s="41">
        <f t="shared" si="4"/>
        <v>728994.5</v>
      </c>
      <c r="C45" s="41">
        <f t="shared" si="5"/>
        <v>652352</v>
      </c>
      <c r="D45" s="41">
        <f t="shared" si="6"/>
        <v>3</v>
      </c>
      <c r="E45" s="42" t="str">
        <f t="shared" si="2"/>
        <v>VIGO</v>
      </c>
      <c r="F45" s="42">
        <f t="shared" si="7"/>
        <v>2122</v>
      </c>
      <c r="G45" s="42">
        <f t="shared" si="8"/>
        <v>1712</v>
      </c>
    </row>
    <row r="46" spans="1:9" x14ac:dyDescent="0.25">
      <c r="A46" s="42" t="str">
        <f t="shared" si="3"/>
        <v>BILBAO</v>
      </c>
      <c r="B46" s="41">
        <f t="shared" si="4"/>
        <v>10222</v>
      </c>
      <c r="C46" s="41">
        <f t="shared" si="5"/>
        <v>3198</v>
      </c>
      <c r="D46" s="41">
        <f t="shared" si="6"/>
        <v>6</v>
      </c>
      <c r="E46" s="42" t="str">
        <f t="shared" si="2"/>
        <v>BAHIA DE CADIZ</v>
      </c>
      <c r="F46" s="42">
        <f t="shared" si="7"/>
        <v>862</v>
      </c>
      <c r="G46" s="42">
        <f t="shared" si="8"/>
        <v>6495</v>
      </c>
    </row>
    <row r="47" spans="1:9" x14ac:dyDescent="0.25">
      <c r="A47" s="42" t="str">
        <f t="shared" si="3"/>
        <v>CARTAGENA</v>
      </c>
      <c r="B47" s="41">
        <f t="shared" si="4"/>
        <v>713</v>
      </c>
      <c r="C47" s="41">
        <f t="shared" si="5"/>
        <v>0</v>
      </c>
      <c r="D47" s="41">
        <f t="shared" si="6"/>
        <v>10</v>
      </c>
      <c r="E47" s="42" t="str">
        <f t="shared" si="2"/>
        <v>CARTAGENA</v>
      </c>
      <c r="F47" s="42">
        <f t="shared" si="7"/>
        <v>713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297</v>
      </c>
      <c r="C48" s="41">
        <f t="shared" si="5"/>
        <v>86</v>
      </c>
      <c r="D48" s="41">
        <f t="shared" si="6"/>
        <v>12</v>
      </c>
      <c r="E48" s="42" t="str">
        <f t="shared" si="2"/>
        <v>TARRAGONA</v>
      </c>
      <c r="F48" s="42">
        <f t="shared" si="7"/>
        <v>594</v>
      </c>
      <c r="G48" s="42">
        <f t="shared" si="8"/>
        <v>482</v>
      </c>
    </row>
    <row r="49" spans="1:7" x14ac:dyDescent="0.25">
      <c r="A49" s="42" t="str">
        <f t="shared" si="3"/>
        <v>CEUTA</v>
      </c>
      <c r="B49" s="41">
        <f t="shared" si="4"/>
        <v>0</v>
      </c>
      <c r="C49" s="41">
        <f t="shared" si="5"/>
        <v>71</v>
      </c>
      <c r="D49" s="41">
        <f t="shared" si="6"/>
        <v>28</v>
      </c>
      <c r="E49" s="42" t="str">
        <f t="shared" si="2"/>
        <v>CASTELLON</v>
      </c>
      <c r="F49" s="42">
        <f t="shared" si="7"/>
        <v>297</v>
      </c>
      <c r="G49" s="42">
        <f t="shared" si="8"/>
        <v>86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135</v>
      </c>
      <c r="G50" s="42">
        <f t="shared" si="8"/>
        <v>520</v>
      </c>
    </row>
    <row r="51" spans="1:7" x14ac:dyDescent="0.25">
      <c r="A51" s="42" t="str">
        <f t="shared" si="3"/>
        <v>GIJON</v>
      </c>
      <c r="B51" s="41">
        <f t="shared" si="4"/>
        <v>52</v>
      </c>
      <c r="C51" s="41">
        <f t="shared" si="5"/>
        <v>0</v>
      </c>
      <c r="D51" s="41">
        <f t="shared" si="6"/>
        <v>16</v>
      </c>
      <c r="E51" s="42" t="str">
        <f t="shared" si="2"/>
        <v>MARIN Y RIA DE PONTEVEDRA</v>
      </c>
      <c r="F51" s="42">
        <f t="shared" si="7"/>
        <v>102</v>
      </c>
      <c r="G51" s="42">
        <f t="shared" si="8"/>
        <v>812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73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558837</v>
      </c>
      <c r="C53" s="41">
        <f t="shared" si="5"/>
        <v>510986</v>
      </c>
      <c r="D53" s="41">
        <f t="shared" si="6"/>
        <v>4</v>
      </c>
      <c r="E53" s="42" t="str">
        <f t="shared" si="2"/>
        <v>GIJON</v>
      </c>
      <c r="F53" s="42">
        <f t="shared" si="7"/>
        <v>52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248630</v>
      </c>
      <c r="C54" s="41">
        <f t="shared" si="5"/>
        <v>381263</v>
      </c>
      <c r="D54" s="41">
        <f t="shared" si="6"/>
        <v>5</v>
      </c>
      <c r="E54" s="42" t="str">
        <f t="shared" si="2"/>
        <v>VILAGARCIA</v>
      </c>
      <c r="F54" s="42">
        <f t="shared" si="7"/>
        <v>25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102</v>
      </c>
      <c r="C55" s="41">
        <f t="shared" si="5"/>
        <v>812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73</v>
      </c>
      <c r="C56" s="41">
        <f t="shared" si="5"/>
        <v>0</v>
      </c>
      <c r="D56" s="41">
        <f t="shared" si="6"/>
        <v>15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2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6563</v>
      </c>
      <c r="C59" s="41">
        <f t="shared" si="5"/>
        <v>16037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5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594</v>
      </c>
      <c r="C62" s="41">
        <f t="shared" si="5"/>
        <v>482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958907</v>
      </c>
      <c r="C63" s="41">
        <f t="shared" si="5"/>
        <v>683387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2122</v>
      </c>
      <c r="C64" s="41">
        <f t="shared" si="5"/>
        <v>1712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25</v>
      </c>
      <c r="C65" s="41">
        <f t="shared" si="5"/>
        <v>0</v>
      </c>
      <c r="D65" s="41">
        <f t="shared" si="6"/>
        <v>17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1816</v>
      </c>
      <c r="C7" s="9">
        <v>2945</v>
      </c>
      <c r="D7" s="9">
        <v>21884</v>
      </c>
      <c r="E7" s="9">
        <v>26763</v>
      </c>
      <c r="F7" s="10">
        <f>((E7*100)/D7)-100</f>
        <v>22.294827271065614</v>
      </c>
      <c r="G7" s="1"/>
      <c r="H7" s="1"/>
      <c r="I7" s="1"/>
    </row>
    <row r="8" spans="1:12" x14ac:dyDescent="0.25">
      <c r="A8" s="11" t="s">
        <v>42</v>
      </c>
      <c r="B8" s="12">
        <v>81984</v>
      </c>
      <c r="C8" s="12">
        <v>77228</v>
      </c>
      <c r="D8" s="12">
        <v>255457</v>
      </c>
      <c r="E8" s="12">
        <v>254320</v>
      </c>
      <c r="F8" s="13">
        <f t="shared" ref="F8:F35" si="0">((E8*100)/D8)-100</f>
        <v>-0.44508469135705298</v>
      </c>
      <c r="G8" s="1"/>
      <c r="H8" s="1"/>
      <c r="I8" s="1"/>
    </row>
    <row r="9" spans="1:12" x14ac:dyDescent="0.25">
      <c r="A9" s="8" t="s">
        <v>43</v>
      </c>
      <c r="B9" s="9">
        <v>294474</v>
      </c>
      <c r="C9" s="9">
        <v>329380</v>
      </c>
      <c r="D9" s="9">
        <v>846938</v>
      </c>
      <c r="E9" s="9">
        <v>915462</v>
      </c>
      <c r="F9" s="10">
        <f t="shared" si="0"/>
        <v>8.0907929506055893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954308</v>
      </c>
      <c r="C11" s="9">
        <v>1011407</v>
      </c>
      <c r="D11" s="9">
        <v>3736026</v>
      </c>
      <c r="E11" s="9">
        <v>3709960</v>
      </c>
      <c r="F11" s="10">
        <f t="shared" si="0"/>
        <v>-0.6976932173384256</v>
      </c>
      <c r="G11" s="1"/>
      <c r="H11" s="1"/>
      <c r="I11" s="1"/>
    </row>
    <row r="12" spans="1:12" x14ac:dyDescent="0.25">
      <c r="A12" s="11" t="s">
        <v>46</v>
      </c>
      <c r="B12" s="12">
        <v>19297</v>
      </c>
      <c r="C12" s="12">
        <v>17317</v>
      </c>
      <c r="D12" s="12">
        <v>118889</v>
      </c>
      <c r="E12" s="12">
        <v>151509</v>
      </c>
      <c r="F12" s="13">
        <f t="shared" si="0"/>
        <v>27.437357535179871</v>
      </c>
      <c r="G12" s="1"/>
      <c r="H12" s="1"/>
      <c r="I12" s="1"/>
    </row>
    <row r="13" spans="1:12" x14ac:dyDescent="0.25">
      <c r="A13" s="8" t="s">
        <v>47</v>
      </c>
      <c r="B13" s="9">
        <v>1145157</v>
      </c>
      <c r="C13" s="9">
        <v>1092470</v>
      </c>
      <c r="D13" s="9">
        <v>4355955</v>
      </c>
      <c r="E13" s="9">
        <v>4042653</v>
      </c>
      <c r="F13" s="10">
        <f t="shared" si="0"/>
        <v>-7.1924985450951624</v>
      </c>
      <c r="G13" s="1"/>
      <c r="H13" s="1"/>
      <c r="I13" s="1"/>
    </row>
    <row r="14" spans="1:12" x14ac:dyDescent="0.25">
      <c r="A14" s="11" t="s">
        <v>48</v>
      </c>
      <c r="B14" s="12">
        <v>517477</v>
      </c>
      <c r="C14" s="12">
        <v>547108</v>
      </c>
      <c r="D14" s="12">
        <v>1963052</v>
      </c>
      <c r="E14" s="12">
        <v>2187681</v>
      </c>
      <c r="F14" s="13">
        <f t="shared" si="0"/>
        <v>11.442845120760936</v>
      </c>
      <c r="G14" s="1"/>
      <c r="H14" s="1"/>
      <c r="I14" s="1"/>
    </row>
    <row r="15" spans="1:12" x14ac:dyDescent="0.25">
      <c r="A15" s="8" t="s">
        <v>49</v>
      </c>
      <c r="B15" s="9">
        <v>32535</v>
      </c>
      <c r="C15" s="9">
        <v>24787</v>
      </c>
      <c r="D15" s="9">
        <v>118306</v>
      </c>
      <c r="E15" s="9">
        <v>120299</v>
      </c>
      <c r="F15" s="10">
        <f t="shared" si="0"/>
        <v>1.6846144743292797</v>
      </c>
      <c r="G15" s="1"/>
      <c r="H15" s="1"/>
      <c r="I15" s="1"/>
    </row>
    <row r="16" spans="1:12" x14ac:dyDescent="0.25">
      <c r="A16" s="11" t="s">
        <v>50</v>
      </c>
      <c r="B16" s="12">
        <v>3252</v>
      </c>
      <c r="C16" s="12">
        <v>2923</v>
      </c>
      <c r="D16" s="12">
        <v>15181</v>
      </c>
      <c r="E16" s="12">
        <v>10863</v>
      </c>
      <c r="F16" s="13">
        <f t="shared" si="0"/>
        <v>-28.443449048152289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392392</v>
      </c>
      <c r="C18" s="12">
        <v>329522</v>
      </c>
      <c r="D18" s="12">
        <v>1757343</v>
      </c>
      <c r="E18" s="12">
        <v>1763266</v>
      </c>
      <c r="F18" s="13">
        <f t="shared" si="0"/>
        <v>0.33704291080341875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782</v>
      </c>
      <c r="D19" s="9">
        <v>1453</v>
      </c>
      <c r="E19" s="9">
        <v>782</v>
      </c>
      <c r="F19" s="10">
        <f t="shared" si="0"/>
        <v>-46.180316586373024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0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77767</v>
      </c>
      <c r="C22" s="12">
        <v>125371</v>
      </c>
      <c r="D22" s="12">
        <v>471895</v>
      </c>
      <c r="E22" s="12">
        <v>761190</v>
      </c>
      <c r="F22" s="13">
        <f t="shared" si="0"/>
        <v>61.304951313321823</v>
      </c>
      <c r="G22" s="1"/>
      <c r="H22" s="1"/>
      <c r="I22" s="1"/>
    </row>
    <row r="23" spans="1:9" x14ac:dyDescent="0.25">
      <c r="A23" s="8" t="s">
        <v>57</v>
      </c>
      <c r="B23" s="9">
        <v>84204</v>
      </c>
      <c r="C23" s="9">
        <v>80101</v>
      </c>
      <c r="D23" s="9">
        <v>361962</v>
      </c>
      <c r="E23" s="9">
        <v>392172</v>
      </c>
      <c r="F23" s="10">
        <f t="shared" si="0"/>
        <v>8.3461799857443566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96659</v>
      </c>
      <c r="C25" s="9">
        <v>97338</v>
      </c>
      <c r="D25" s="9">
        <v>369366</v>
      </c>
      <c r="E25" s="9">
        <v>387952</v>
      </c>
      <c r="F25" s="10">
        <f t="shared" si="0"/>
        <v>5.0318654126259617</v>
      </c>
      <c r="G25" s="1"/>
      <c r="H25" s="1"/>
      <c r="I25" s="1"/>
    </row>
    <row r="26" spans="1:9" x14ac:dyDescent="0.25">
      <c r="A26" s="11" t="s">
        <v>60</v>
      </c>
      <c r="B26" s="12">
        <v>520</v>
      </c>
      <c r="C26" s="12">
        <v>331</v>
      </c>
      <c r="D26" s="12">
        <v>2601</v>
      </c>
      <c r="E26" s="12">
        <v>1417</v>
      </c>
      <c r="F26" s="13">
        <f t="shared" si="0"/>
        <v>-45.520953479430986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549846</v>
      </c>
      <c r="C28" s="12">
        <v>486991</v>
      </c>
      <c r="D28" s="12">
        <v>3227291</v>
      </c>
      <c r="E28" s="12">
        <v>3140163</v>
      </c>
      <c r="F28" s="13">
        <f t="shared" si="0"/>
        <v>-2.6997255593003473</v>
      </c>
      <c r="G28" s="1"/>
      <c r="H28" s="1"/>
      <c r="I28" s="1"/>
    </row>
    <row r="29" spans="1:9" x14ac:dyDescent="0.25">
      <c r="A29" s="8" t="s">
        <v>63</v>
      </c>
      <c r="B29" s="9">
        <v>24482</v>
      </c>
      <c r="C29" s="9">
        <v>23769</v>
      </c>
      <c r="D29" s="9">
        <v>107391</v>
      </c>
      <c r="E29" s="9">
        <v>116529</v>
      </c>
      <c r="F29" s="10">
        <f t="shared" si="0"/>
        <v>8.5090929407492268</v>
      </c>
      <c r="G29" s="1"/>
      <c r="H29" s="1"/>
      <c r="I29" s="1"/>
    </row>
    <row r="30" spans="1:9" x14ac:dyDescent="0.25">
      <c r="A30" s="11" t="s">
        <v>64</v>
      </c>
      <c r="B30" s="12">
        <v>2182</v>
      </c>
      <c r="C30" s="12">
        <v>2031</v>
      </c>
      <c r="D30" s="12">
        <v>11277</v>
      </c>
      <c r="E30" s="12">
        <v>11787</v>
      </c>
      <c r="F30" s="13">
        <f t="shared" si="0"/>
        <v>4.5224793828145806</v>
      </c>
      <c r="G30" s="1"/>
      <c r="H30" s="1"/>
      <c r="I30" s="1"/>
    </row>
    <row r="31" spans="1:9" x14ac:dyDescent="0.25">
      <c r="A31" s="8" t="s">
        <v>65</v>
      </c>
      <c r="B31" s="9">
        <v>301</v>
      </c>
      <c r="C31" s="9">
        <v>491</v>
      </c>
      <c r="D31" s="9">
        <v>1680</v>
      </c>
      <c r="E31" s="9">
        <v>1614</v>
      </c>
      <c r="F31" s="10">
        <f t="shared" si="0"/>
        <v>-3.9285714285714306</v>
      </c>
      <c r="G31" s="1"/>
      <c r="H31" s="1"/>
      <c r="I31" s="1"/>
    </row>
    <row r="32" spans="1:9" x14ac:dyDescent="0.25">
      <c r="A32" s="11" t="s">
        <v>66</v>
      </c>
      <c r="B32" s="12">
        <v>91289</v>
      </c>
      <c r="C32" s="12">
        <v>71653</v>
      </c>
      <c r="D32" s="12">
        <v>323245</v>
      </c>
      <c r="E32" s="12">
        <v>310804</v>
      </c>
      <c r="F32" s="13">
        <f t="shared" si="0"/>
        <v>-3.8487834305248327</v>
      </c>
      <c r="G32" s="1"/>
      <c r="H32" s="1"/>
      <c r="I32" s="1"/>
    </row>
    <row r="33" spans="1:9" x14ac:dyDescent="0.25">
      <c r="A33" s="8" t="s">
        <v>67</v>
      </c>
      <c r="B33" s="9">
        <v>14832</v>
      </c>
      <c r="C33" s="9">
        <v>27318</v>
      </c>
      <c r="D33" s="9">
        <v>87473</v>
      </c>
      <c r="E33" s="9">
        <v>129100</v>
      </c>
      <c r="F33" s="10">
        <f t="shared" si="0"/>
        <v>47.588398705886391</v>
      </c>
      <c r="G33" s="1"/>
      <c r="H33" s="1"/>
      <c r="I33" s="1"/>
    </row>
    <row r="34" spans="1:9" x14ac:dyDescent="0.25">
      <c r="A34" s="11" t="s">
        <v>68</v>
      </c>
      <c r="B34" s="12">
        <v>281</v>
      </c>
      <c r="C34" s="12">
        <v>136</v>
      </c>
      <c r="D34" s="12">
        <v>2579</v>
      </c>
      <c r="E34" s="12">
        <v>2151</v>
      </c>
      <c r="F34" s="13">
        <f t="shared" si="0"/>
        <v>-16.595579682047301</v>
      </c>
      <c r="G34" s="1"/>
      <c r="H34" s="1"/>
      <c r="I34" s="1"/>
    </row>
    <row r="35" spans="1:9" x14ac:dyDescent="0.25">
      <c r="A35" s="14" t="s">
        <v>69</v>
      </c>
      <c r="B35" s="15">
        <f>SUM(B7:B34)</f>
        <v>4385055</v>
      </c>
      <c r="C35" s="15">
        <f t="shared" ref="C35:E35" si="1">SUM(C7:C34)</f>
        <v>4351399</v>
      </c>
      <c r="D35" s="15">
        <f t="shared" si="1"/>
        <v>18158648</v>
      </c>
      <c r="E35" s="15">
        <f t="shared" si="1"/>
        <v>18444568</v>
      </c>
      <c r="F35" s="16">
        <f t="shared" si="0"/>
        <v>1.574566564647327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26763</v>
      </c>
      <c r="C38" s="41">
        <f>D7</f>
        <v>21884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4042653</v>
      </c>
      <c r="G38" s="42">
        <f>LOOKUP(E38,$A$38:$A$65,$C$38:$C$65)</f>
        <v>4355955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254320</v>
      </c>
      <c r="C39" s="41">
        <f t="shared" ref="C39:C65" si="5">D8</f>
        <v>255457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3709960</v>
      </c>
      <c r="G39" s="42">
        <f t="shared" ref="G39:G65" si="8">LOOKUP(E39,$A$38:$A$65,$C$38:$C$65)</f>
        <v>3736026</v>
      </c>
    </row>
    <row r="40" spans="1:9" x14ac:dyDescent="0.25">
      <c r="A40" s="42" t="str">
        <f t="shared" si="3"/>
        <v>ALMERIA</v>
      </c>
      <c r="B40" s="41">
        <f t="shared" si="4"/>
        <v>915462</v>
      </c>
      <c r="C40" s="41">
        <f t="shared" si="5"/>
        <v>846938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3140163</v>
      </c>
      <c r="G40" s="42">
        <f t="shared" si="8"/>
        <v>3227291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2187681</v>
      </c>
      <c r="G41" s="42">
        <f t="shared" si="8"/>
        <v>1963052</v>
      </c>
    </row>
    <row r="42" spans="1:9" x14ac:dyDescent="0.25">
      <c r="A42" s="42" t="str">
        <f t="shared" si="3"/>
        <v>BAHIA DE ALGECIRAS</v>
      </c>
      <c r="B42" s="41">
        <f t="shared" si="4"/>
        <v>3709960</v>
      </c>
      <c r="C42" s="41">
        <f t="shared" si="5"/>
        <v>3736026</v>
      </c>
      <c r="D42" s="41">
        <f t="shared" si="6"/>
        <v>2</v>
      </c>
      <c r="E42" s="42" t="str">
        <f t="shared" si="2"/>
        <v>CEUTA</v>
      </c>
      <c r="F42" s="42">
        <f t="shared" si="7"/>
        <v>1763266</v>
      </c>
      <c r="G42" s="42">
        <f t="shared" si="8"/>
        <v>1757343</v>
      </c>
    </row>
    <row r="43" spans="1:9" x14ac:dyDescent="0.25">
      <c r="A43" s="42" t="str">
        <f t="shared" si="3"/>
        <v>BAHIA DE CADIZ</v>
      </c>
      <c r="B43" s="41">
        <f t="shared" si="4"/>
        <v>151509</v>
      </c>
      <c r="C43" s="41">
        <f t="shared" si="5"/>
        <v>118889</v>
      </c>
      <c r="D43" s="41">
        <f t="shared" si="6"/>
        <v>12</v>
      </c>
      <c r="E43" s="42" t="str">
        <f t="shared" si="2"/>
        <v>ALMERIA</v>
      </c>
      <c r="F43" s="42">
        <f t="shared" si="7"/>
        <v>915462</v>
      </c>
      <c r="G43" s="42">
        <f t="shared" si="8"/>
        <v>846938</v>
      </c>
    </row>
    <row r="44" spans="1:9" x14ac:dyDescent="0.25">
      <c r="A44" s="42" t="str">
        <f t="shared" si="3"/>
        <v>BALEARES</v>
      </c>
      <c r="B44" s="41">
        <f t="shared" si="4"/>
        <v>4042653</v>
      </c>
      <c r="C44" s="41">
        <f t="shared" si="5"/>
        <v>4355955</v>
      </c>
      <c r="D44" s="41">
        <f t="shared" si="6"/>
        <v>1</v>
      </c>
      <c r="E44" s="42" t="str">
        <f t="shared" si="2"/>
        <v>LAS PALMAS</v>
      </c>
      <c r="F44" s="42">
        <f t="shared" si="7"/>
        <v>761190</v>
      </c>
      <c r="G44" s="42">
        <f t="shared" si="8"/>
        <v>471895</v>
      </c>
    </row>
    <row r="45" spans="1:9" x14ac:dyDescent="0.25">
      <c r="A45" s="42" t="str">
        <f t="shared" si="3"/>
        <v>BARCELONA</v>
      </c>
      <c r="B45" s="41">
        <f t="shared" si="4"/>
        <v>2187681</v>
      </c>
      <c r="C45" s="41">
        <f t="shared" si="5"/>
        <v>1963052</v>
      </c>
      <c r="D45" s="41">
        <f t="shared" si="6"/>
        <v>4</v>
      </c>
      <c r="E45" s="42" t="str">
        <f t="shared" si="2"/>
        <v>MALAGA</v>
      </c>
      <c r="F45" s="42">
        <f t="shared" si="7"/>
        <v>392172</v>
      </c>
      <c r="G45" s="42">
        <f t="shared" si="8"/>
        <v>361962</v>
      </c>
    </row>
    <row r="46" spans="1:9" x14ac:dyDescent="0.25">
      <c r="A46" s="42" t="str">
        <f t="shared" si="3"/>
        <v>BILBAO</v>
      </c>
      <c r="B46" s="41">
        <f t="shared" si="4"/>
        <v>120299</v>
      </c>
      <c r="C46" s="41">
        <f t="shared" si="5"/>
        <v>118306</v>
      </c>
      <c r="D46" s="41">
        <f t="shared" si="6"/>
        <v>14</v>
      </c>
      <c r="E46" s="42" t="str">
        <f t="shared" si="2"/>
        <v>MELILLA</v>
      </c>
      <c r="F46" s="42">
        <f t="shared" si="7"/>
        <v>387952</v>
      </c>
      <c r="G46" s="42">
        <f t="shared" si="8"/>
        <v>369366</v>
      </c>
    </row>
    <row r="47" spans="1:9" x14ac:dyDescent="0.25">
      <c r="A47" s="42" t="str">
        <f t="shared" si="3"/>
        <v>CARTAGENA</v>
      </c>
      <c r="B47" s="41">
        <f t="shared" si="4"/>
        <v>10863</v>
      </c>
      <c r="C47" s="41">
        <f t="shared" si="5"/>
        <v>15181</v>
      </c>
      <c r="D47" s="41">
        <f t="shared" si="6"/>
        <v>18</v>
      </c>
      <c r="E47" s="42" t="str">
        <f t="shared" si="2"/>
        <v>VALENCIA</v>
      </c>
      <c r="F47" s="42">
        <f t="shared" si="7"/>
        <v>310804</v>
      </c>
      <c r="G47" s="42">
        <f t="shared" si="8"/>
        <v>323245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254320</v>
      </c>
      <c r="G48" s="42">
        <f t="shared" si="8"/>
        <v>255457</v>
      </c>
    </row>
    <row r="49" spans="1:7" x14ac:dyDescent="0.25">
      <c r="A49" s="42" t="str">
        <f t="shared" si="3"/>
        <v>CEUTA</v>
      </c>
      <c r="B49" s="41">
        <f t="shared" si="4"/>
        <v>1763266</v>
      </c>
      <c r="C49" s="41">
        <f t="shared" si="5"/>
        <v>1757343</v>
      </c>
      <c r="D49" s="41">
        <f t="shared" si="6"/>
        <v>5</v>
      </c>
      <c r="E49" s="42" t="str">
        <f t="shared" si="2"/>
        <v>BAHIA DE CADIZ</v>
      </c>
      <c r="F49" s="42">
        <f t="shared" si="7"/>
        <v>151509</v>
      </c>
      <c r="G49" s="42">
        <f t="shared" si="8"/>
        <v>118889</v>
      </c>
    </row>
    <row r="50" spans="1:7" x14ac:dyDescent="0.25">
      <c r="A50" s="42" t="str">
        <f t="shared" si="3"/>
        <v>FERROL-SAN CIBRAO</v>
      </c>
      <c r="B50" s="41">
        <f t="shared" si="4"/>
        <v>782</v>
      </c>
      <c r="C50" s="41">
        <f t="shared" si="5"/>
        <v>1453</v>
      </c>
      <c r="D50" s="41">
        <f t="shared" si="6"/>
        <v>23</v>
      </c>
      <c r="E50" s="42" t="str">
        <f t="shared" si="2"/>
        <v>VIGO</v>
      </c>
      <c r="F50" s="42">
        <f t="shared" si="7"/>
        <v>129100</v>
      </c>
      <c r="G50" s="42">
        <f t="shared" si="8"/>
        <v>87473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19</v>
      </c>
      <c r="E51" s="42" t="str">
        <f t="shared" si="2"/>
        <v>BILBAO</v>
      </c>
      <c r="F51" s="42">
        <f t="shared" si="7"/>
        <v>120299</v>
      </c>
      <c r="G51" s="42">
        <f t="shared" si="8"/>
        <v>118306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24</v>
      </c>
      <c r="E52" s="42" t="str">
        <f t="shared" si="2"/>
        <v>SANTANDER</v>
      </c>
      <c r="F52" s="42">
        <f t="shared" si="7"/>
        <v>116529</v>
      </c>
      <c r="G52" s="42">
        <f t="shared" si="8"/>
        <v>107391</v>
      </c>
    </row>
    <row r="53" spans="1:7" x14ac:dyDescent="0.25">
      <c r="A53" s="42" t="str">
        <f t="shared" si="3"/>
        <v>LAS PALMAS</v>
      </c>
      <c r="B53" s="41">
        <f t="shared" si="4"/>
        <v>761190</v>
      </c>
      <c r="C53" s="41">
        <f t="shared" si="5"/>
        <v>471895</v>
      </c>
      <c r="D53" s="41">
        <f t="shared" si="6"/>
        <v>7</v>
      </c>
      <c r="E53" s="42" t="str">
        <f t="shared" si="2"/>
        <v>A CORUÑA</v>
      </c>
      <c r="F53" s="42">
        <f t="shared" si="7"/>
        <v>26763</v>
      </c>
      <c r="G53" s="42">
        <f t="shared" si="8"/>
        <v>21884</v>
      </c>
    </row>
    <row r="54" spans="1:7" x14ac:dyDescent="0.25">
      <c r="A54" s="42" t="str">
        <f t="shared" si="3"/>
        <v>MALAGA</v>
      </c>
      <c r="B54" s="41">
        <f t="shared" si="4"/>
        <v>392172</v>
      </c>
      <c r="C54" s="41">
        <f t="shared" si="5"/>
        <v>361962</v>
      </c>
      <c r="D54" s="41">
        <f t="shared" si="6"/>
        <v>8</v>
      </c>
      <c r="E54" s="42" t="str">
        <f t="shared" si="2"/>
        <v>SEVILLA</v>
      </c>
      <c r="F54" s="42">
        <f t="shared" si="7"/>
        <v>11787</v>
      </c>
      <c r="G54" s="42">
        <f t="shared" si="8"/>
        <v>11277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10863</v>
      </c>
      <c r="G55" s="42">
        <f t="shared" si="8"/>
        <v>15181</v>
      </c>
    </row>
    <row r="56" spans="1:7" x14ac:dyDescent="0.25">
      <c r="A56" s="42" t="str">
        <f t="shared" si="3"/>
        <v>MELILLA</v>
      </c>
      <c r="B56" s="41">
        <f t="shared" si="4"/>
        <v>387952</v>
      </c>
      <c r="C56" s="41">
        <f t="shared" si="5"/>
        <v>369366</v>
      </c>
      <c r="D56" s="41">
        <f t="shared" si="6"/>
        <v>9</v>
      </c>
      <c r="E56" s="42" t="str">
        <f t="shared" si="2"/>
        <v>GIJON</v>
      </c>
      <c r="F56" s="42">
        <f t="shared" si="9"/>
        <v>5930</v>
      </c>
      <c r="G56" s="42">
        <f t="shared" si="8"/>
        <v>1197</v>
      </c>
    </row>
    <row r="57" spans="1:7" x14ac:dyDescent="0.25">
      <c r="A57" s="42" t="str">
        <f t="shared" si="3"/>
        <v>MOTRIL</v>
      </c>
      <c r="B57" s="41">
        <f t="shared" si="4"/>
        <v>1417</v>
      </c>
      <c r="C57" s="41">
        <f t="shared" si="5"/>
        <v>2601</v>
      </c>
      <c r="D57" s="41">
        <f t="shared" si="6"/>
        <v>22</v>
      </c>
      <c r="E57" s="42" t="str">
        <f t="shared" si="2"/>
        <v>VILAGARCIA</v>
      </c>
      <c r="F57" s="42">
        <f t="shared" si="9"/>
        <v>2151</v>
      </c>
      <c r="G57" s="42">
        <f t="shared" si="8"/>
        <v>2579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1614</v>
      </c>
      <c r="G58" s="42">
        <f t="shared" si="8"/>
        <v>1680</v>
      </c>
    </row>
    <row r="59" spans="1:7" x14ac:dyDescent="0.25">
      <c r="A59" s="42" t="str">
        <f t="shared" si="3"/>
        <v>SANTA CRUZ DE TENERIFE</v>
      </c>
      <c r="B59" s="41">
        <f t="shared" si="4"/>
        <v>3140163</v>
      </c>
      <c r="C59" s="41">
        <f t="shared" si="5"/>
        <v>3227291</v>
      </c>
      <c r="D59" s="41">
        <f t="shared" si="6"/>
        <v>3</v>
      </c>
      <c r="E59" s="42" t="str">
        <f t="shared" si="2"/>
        <v>MOTRIL</v>
      </c>
      <c r="F59" s="42">
        <f t="shared" si="9"/>
        <v>1417</v>
      </c>
      <c r="G59" s="42">
        <f t="shared" si="8"/>
        <v>2601</v>
      </c>
    </row>
    <row r="60" spans="1:7" x14ac:dyDescent="0.25">
      <c r="A60" s="42" t="str">
        <f t="shared" si="3"/>
        <v>SANTANDER</v>
      </c>
      <c r="B60" s="41">
        <f t="shared" si="4"/>
        <v>116529</v>
      </c>
      <c r="C60" s="41">
        <f t="shared" si="5"/>
        <v>107391</v>
      </c>
      <c r="D60" s="41">
        <f t="shared" si="6"/>
        <v>15</v>
      </c>
      <c r="E60" s="42" t="str">
        <f t="shared" si="2"/>
        <v>FERROL-SAN CIBRAO</v>
      </c>
      <c r="F60" s="42">
        <f t="shared" si="9"/>
        <v>782</v>
      </c>
      <c r="G60" s="42">
        <f t="shared" si="8"/>
        <v>1453</v>
      </c>
    </row>
    <row r="61" spans="1:7" x14ac:dyDescent="0.25">
      <c r="A61" s="42" t="str">
        <f t="shared" si="3"/>
        <v>SEVILLA</v>
      </c>
      <c r="B61" s="41">
        <f t="shared" si="4"/>
        <v>11787</v>
      </c>
      <c r="C61" s="41">
        <f t="shared" si="5"/>
        <v>11277</v>
      </c>
      <c r="D61" s="41">
        <f t="shared" si="6"/>
        <v>17</v>
      </c>
      <c r="E61" s="42" t="str">
        <f t="shared" si="2"/>
        <v>HUELVA</v>
      </c>
      <c r="F61" s="42">
        <f t="shared" si="9"/>
        <v>201</v>
      </c>
      <c r="G61" s="42">
        <f t="shared" si="8"/>
        <v>207</v>
      </c>
    </row>
    <row r="62" spans="1:7" x14ac:dyDescent="0.25">
      <c r="A62" s="42" t="str">
        <f t="shared" si="3"/>
        <v>TARRAGONA</v>
      </c>
      <c r="B62" s="41">
        <f t="shared" si="4"/>
        <v>1614</v>
      </c>
      <c r="C62" s="41">
        <f t="shared" si="5"/>
        <v>1680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310804</v>
      </c>
      <c r="C63" s="41">
        <f t="shared" si="5"/>
        <v>323245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129100</v>
      </c>
      <c r="C64" s="41">
        <f t="shared" si="5"/>
        <v>87473</v>
      </c>
      <c r="D64" s="41">
        <f t="shared" si="6"/>
        <v>13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2151</v>
      </c>
      <c r="C65" s="41">
        <f t="shared" si="5"/>
        <v>2579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1816</v>
      </c>
      <c r="C7" s="9">
        <v>2945</v>
      </c>
      <c r="D7" s="9">
        <v>21444</v>
      </c>
      <c r="E7" s="9">
        <v>26507</v>
      </c>
      <c r="F7" s="10">
        <f>((E7*100)/D7)-100</f>
        <v>23.610333892930427</v>
      </c>
      <c r="G7" s="1"/>
      <c r="H7" s="1"/>
      <c r="I7" s="1"/>
    </row>
    <row r="8" spans="1:12" x14ac:dyDescent="0.25">
      <c r="A8" s="11" t="s">
        <v>42</v>
      </c>
      <c r="B8" s="12">
        <v>4708</v>
      </c>
      <c r="C8" s="12">
        <v>1746</v>
      </c>
      <c r="D8" s="12">
        <v>29764</v>
      </c>
      <c r="E8" s="12">
        <v>49661</v>
      </c>
      <c r="F8" s="13">
        <f t="shared" ref="F8:F35" si="0">((E8*100)/D8)-100</f>
        <v>66.849213815347412</v>
      </c>
      <c r="G8" s="1"/>
      <c r="H8" s="1"/>
      <c r="I8" s="1"/>
    </row>
    <row r="9" spans="1:12" x14ac:dyDescent="0.25">
      <c r="A9" s="8" t="s">
        <v>43</v>
      </c>
      <c r="B9" s="9">
        <v>3294</v>
      </c>
      <c r="C9" s="9">
        <v>5324</v>
      </c>
      <c r="D9" s="9">
        <v>20134</v>
      </c>
      <c r="E9" s="9">
        <v>39509</v>
      </c>
      <c r="F9" s="10">
        <f t="shared" si="0"/>
        <v>96.23025727624912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/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83</v>
      </c>
      <c r="E11" s="9">
        <v>162</v>
      </c>
      <c r="F11" s="10">
        <f t="shared" si="0"/>
        <v>95.180722891566262</v>
      </c>
      <c r="G11" s="1"/>
      <c r="H11" s="1"/>
      <c r="I11" s="1"/>
    </row>
    <row r="12" spans="1:12" x14ac:dyDescent="0.25">
      <c r="A12" s="11" t="s">
        <v>46</v>
      </c>
      <c r="B12" s="12">
        <v>14105</v>
      </c>
      <c r="C12" s="12">
        <v>14065</v>
      </c>
      <c r="D12" s="12">
        <v>95481</v>
      </c>
      <c r="E12" s="12">
        <v>131643</v>
      </c>
      <c r="F12" s="13">
        <f t="shared" si="0"/>
        <v>37.873503628994257</v>
      </c>
      <c r="G12" s="1"/>
      <c r="H12" s="1"/>
      <c r="I12" s="1"/>
    </row>
    <row r="13" spans="1:12" x14ac:dyDescent="0.25">
      <c r="A13" s="8" t="s">
        <v>47</v>
      </c>
      <c r="B13" s="9">
        <v>205283</v>
      </c>
      <c r="C13" s="9">
        <v>196202</v>
      </c>
      <c r="D13" s="9">
        <v>830350</v>
      </c>
      <c r="E13" s="9">
        <v>887046</v>
      </c>
      <c r="F13" s="10">
        <f t="shared" si="0"/>
        <v>6.8279641115192362</v>
      </c>
      <c r="G13" s="1"/>
      <c r="H13" s="1"/>
      <c r="I13" s="1"/>
    </row>
    <row r="14" spans="1:12" x14ac:dyDescent="0.25">
      <c r="A14" s="11" t="s">
        <v>48</v>
      </c>
      <c r="B14" s="12">
        <v>259051</v>
      </c>
      <c r="C14" s="12">
        <v>267741</v>
      </c>
      <c r="D14" s="12">
        <v>1121063</v>
      </c>
      <c r="E14" s="12">
        <v>1289090</v>
      </c>
      <c r="F14" s="13">
        <f t="shared" si="0"/>
        <v>14.988185320539529</v>
      </c>
      <c r="G14" s="1"/>
      <c r="H14" s="1"/>
      <c r="I14" s="1"/>
    </row>
    <row r="15" spans="1:12" x14ac:dyDescent="0.25">
      <c r="A15" s="8" t="s">
        <v>49</v>
      </c>
      <c r="B15" s="9">
        <v>2804</v>
      </c>
      <c r="C15" s="9">
        <v>5831</v>
      </c>
      <c r="D15" s="9">
        <v>18819</v>
      </c>
      <c r="E15" s="9">
        <v>27452</v>
      </c>
      <c r="F15" s="10">
        <f t="shared" si="0"/>
        <v>45.873850895371703</v>
      </c>
      <c r="G15" s="1"/>
      <c r="H15" s="1"/>
      <c r="I15" s="1"/>
    </row>
    <row r="16" spans="1:12" x14ac:dyDescent="0.25">
      <c r="A16" s="11" t="s">
        <v>50</v>
      </c>
      <c r="B16" s="12">
        <v>3252</v>
      </c>
      <c r="C16" s="12">
        <v>2923</v>
      </c>
      <c r="D16" s="12">
        <v>15181</v>
      </c>
      <c r="E16" s="12">
        <v>10863</v>
      </c>
      <c r="F16" s="13">
        <f t="shared" si="0"/>
        <v>-28.443449048152289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2336</v>
      </c>
      <c r="C18" s="12">
        <v>630</v>
      </c>
      <c r="D18" s="12">
        <v>6668</v>
      </c>
      <c r="E18" s="12">
        <v>16486</v>
      </c>
      <c r="F18" s="13">
        <f t="shared" si="0"/>
        <v>147.24055188962208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754</v>
      </c>
      <c r="D19" s="9">
        <v>1453</v>
      </c>
      <c r="E19" s="9">
        <v>754</v>
      </c>
      <c r="F19" s="10">
        <f t="shared" si="0"/>
        <v>-48.107364074328977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1197</v>
      </c>
      <c r="E20" s="12">
        <v>5930</v>
      </c>
      <c r="F20" s="13">
        <f t="shared" si="0"/>
        <v>395.40517961570595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207</v>
      </c>
      <c r="E21" s="9">
        <v>201</v>
      </c>
      <c r="F21" s="18">
        <f t="shared" si="0"/>
        <v>-2.8985507246376869</v>
      </c>
      <c r="G21" s="1"/>
      <c r="H21" s="1"/>
      <c r="I21" s="1"/>
    </row>
    <row r="22" spans="1:9" x14ac:dyDescent="0.25">
      <c r="A22" s="11" t="s">
        <v>56</v>
      </c>
      <c r="B22" s="12">
        <v>17112</v>
      </c>
      <c r="C22" s="12">
        <v>12526</v>
      </c>
      <c r="D22" s="12">
        <v>259944</v>
      </c>
      <c r="E22" s="12">
        <v>280594</v>
      </c>
      <c r="F22" s="13">
        <f t="shared" si="0"/>
        <v>7.9440187117225207</v>
      </c>
      <c r="G22" s="1"/>
      <c r="H22" s="1"/>
      <c r="I22" s="1"/>
    </row>
    <row r="23" spans="1:9" x14ac:dyDescent="0.25">
      <c r="A23" s="8" t="s">
        <v>57</v>
      </c>
      <c r="B23" s="9">
        <v>14366</v>
      </c>
      <c r="C23" s="9">
        <v>27584</v>
      </c>
      <c r="D23" s="9">
        <v>132711</v>
      </c>
      <c r="E23" s="9">
        <v>180849</v>
      </c>
      <c r="F23" s="10">
        <f t="shared" si="0"/>
        <v>36.272803309446857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/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209</v>
      </c>
      <c r="E25" s="9">
        <v>206</v>
      </c>
      <c r="F25" s="10">
        <f t="shared" si="0"/>
        <v>-1.4354066985645915</v>
      </c>
      <c r="G25" s="1"/>
      <c r="H25" s="1"/>
      <c r="I25" s="1"/>
    </row>
    <row r="26" spans="1:9" x14ac:dyDescent="0.25">
      <c r="A26" s="11" t="s">
        <v>60</v>
      </c>
      <c r="B26" s="12">
        <v>520</v>
      </c>
      <c r="C26" s="12">
        <v>331</v>
      </c>
      <c r="D26" s="12">
        <v>2601</v>
      </c>
      <c r="E26" s="12">
        <v>1417</v>
      </c>
      <c r="F26" s="13">
        <f t="shared" si="0"/>
        <v>-45.520953479430986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/>
      <c r="G27" s="1"/>
      <c r="H27" s="1"/>
      <c r="I27" s="1"/>
    </row>
    <row r="28" spans="1:9" x14ac:dyDescent="0.25">
      <c r="A28" s="11" t="s">
        <v>62</v>
      </c>
      <c r="B28" s="12">
        <v>14425</v>
      </c>
      <c r="C28" s="12">
        <v>8175</v>
      </c>
      <c r="D28" s="12">
        <v>240757</v>
      </c>
      <c r="E28" s="12">
        <v>311621</v>
      </c>
      <c r="F28" s="13">
        <f t="shared" si="0"/>
        <v>29.433827469190931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994</v>
      </c>
      <c r="D29" s="9">
        <v>2705</v>
      </c>
      <c r="E29" s="9">
        <v>13715</v>
      </c>
      <c r="F29" s="10">
        <f t="shared" si="0"/>
        <v>407.02402957486134</v>
      </c>
      <c r="G29" s="1"/>
      <c r="H29" s="1"/>
      <c r="I29" s="1"/>
    </row>
    <row r="30" spans="1:9" x14ac:dyDescent="0.25">
      <c r="A30" s="11" t="s">
        <v>64</v>
      </c>
      <c r="B30" s="12">
        <v>2182</v>
      </c>
      <c r="C30" s="12">
        <v>2031</v>
      </c>
      <c r="D30" s="12">
        <v>11277</v>
      </c>
      <c r="E30" s="12">
        <v>11787</v>
      </c>
      <c r="F30" s="13">
        <f t="shared" si="0"/>
        <v>4.5224793828145806</v>
      </c>
      <c r="G30" s="1"/>
      <c r="H30" s="1"/>
      <c r="I30" s="1"/>
    </row>
    <row r="31" spans="1:9" x14ac:dyDescent="0.25">
      <c r="A31" s="8" t="s">
        <v>65</v>
      </c>
      <c r="B31" s="9">
        <v>301</v>
      </c>
      <c r="C31" s="9">
        <v>491</v>
      </c>
      <c r="D31" s="9">
        <v>1680</v>
      </c>
      <c r="E31" s="9">
        <v>1614</v>
      </c>
      <c r="F31" s="10">
        <f t="shared" si="0"/>
        <v>-3.9285714285714306</v>
      </c>
      <c r="G31" s="1"/>
      <c r="H31" s="1"/>
      <c r="I31" s="1"/>
    </row>
    <row r="32" spans="1:9" x14ac:dyDescent="0.25">
      <c r="A32" s="11" t="s">
        <v>66</v>
      </c>
      <c r="B32" s="12">
        <v>26343</v>
      </c>
      <c r="C32" s="12">
        <v>26541</v>
      </c>
      <c r="D32" s="12">
        <v>114625</v>
      </c>
      <c r="E32" s="12">
        <v>134422</v>
      </c>
      <c r="F32" s="13">
        <f t="shared" si="0"/>
        <v>17.271101417666301</v>
      </c>
      <c r="G32" s="1"/>
      <c r="H32" s="1"/>
      <c r="I32" s="1"/>
    </row>
    <row r="33" spans="1:9" x14ac:dyDescent="0.25">
      <c r="A33" s="8" t="s">
        <v>67</v>
      </c>
      <c r="B33" s="9">
        <v>14832</v>
      </c>
      <c r="C33" s="9">
        <v>27318</v>
      </c>
      <c r="D33" s="9">
        <v>87473</v>
      </c>
      <c r="E33" s="9">
        <v>129100</v>
      </c>
      <c r="F33" s="10">
        <f t="shared" si="0"/>
        <v>47.588398705886391</v>
      </c>
      <c r="G33" s="1"/>
      <c r="H33" s="1"/>
      <c r="I33" s="1"/>
    </row>
    <row r="34" spans="1:9" x14ac:dyDescent="0.25">
      <c r="A34" s="11" t="s">
        <v>68</v>
      </c>
      <c r="B34" s="12">
        <v>281</v>
      </c>
      <c r="C34" s="12">
        <v>136</v>
      </c>
      <c r="D34" s="12">
        <v>2579</v>
      </c>
      <c r="E34" s="12">
        <v>2151</v>
      </c>
      <c r="F34" s="13">
        <f t="shared" si="0"/>
        <v>-16.595579682047301</v>
      </c>
      <c r="G34" s="1"/>
      <c r="H34" s="1"/>
      <c r="I34" s="1"/>
    </row>
    <row r="35" spans="1:9" x14ac:dyDescent="0.25">
      <c r="A35" s="14" t="s">
        <v>69</v>
      </c>
      <c r="B35" s="15">
        <f>SUM(B7:B34)</f>
        <v>587011</v>
      </c>
      <c r="C35" s="15">
        <f t="shared" ref="C35:E35" si="1">SUM(C7:C34)</f>
        <v>604288</v>
      </c>
      <c r="D35" s="15">
        <f t="shared" si="1"/>
        <v>3018405</v>
      </c>
      <c r="E35" s="15">
        <f t="shared" si="1"/>
        <v>3552780</v>
      </c>
      <c r="F35" s="16">
        <f t="shared" si="0"/>
        <v>17.703886655369303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26507</v>
      </c>
      <c r="C38" s="41">
        <f>D7</f>
        <v>21444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1289090</v>
      </c>
      <c r="G38" s="42">
        <f>LOOKUP(E38,$A$38:$A$65,$C$38:$C$65)</f>
        <v>1121063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49661</v>
      </c>
      <c r="C39" s="41">
        <f t="shared" ref="C39:C65" si="5">D8</f>
        <v>29764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887046</v>
      </c>
      <c r="G39" s="42">
        <f t="shared" ref="G39:G65" si="8">LOOKUP(E39,$A$38:$A$65,$C$38:$C$65)</f>
        <v>830350</v>
      </c>
    </row>
    <row r="40" spans="1:9" x14ac:dyDescent="0.25">
      <c r="A40" s="42" t="str">
        <f t="shared" si="3"/>
        <v>ALMERIA</v>
      </c>
      <c r="B40" s="41">
        <f t="shared" si="4"/>
        <v>39509</v>
      </c>
      <c r="C40" s="41">
        <f t="shared" si="5"/>
        <v>20134</v>
      </c>
      <c r="D40" s="41">
        <f t="shared" si="6"/>
        <v>10</v>
      </c>
      <c r="E40" s="42" t="str">
        <f t="shared" si="2"/>
        <v>SANTA CRUZ DE TENERIFE</v>
      </c>
      <c r="F40" s="42">
        <f t="shared" si="7"/>
        <v>311621</v>
      </c>
      <c r="G40" s="42">
        <f t="shared" si="8"/>
        <v>240757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280594</v>
      </c>
      <c r="G41" s="42">
        <f t="shared" si="8"/>
        <v>259944</v>
      </c>
    </row>
    <row r="42" spans="1:9" x14ac:dyDescent="0.25">
      <c r="A42" s="42" t="str">
        <f t="shared" si="3"/>
        <v>BAHIA DE ALGECIRAS</v>
      </c>
      <c r="B42" s="41">
        <f t="shared" si="4"/>
        <v>162</v>
      </c>
      <c r="C42" s="41">
        <f t="shared" si="5"/>
        <v>83</v>
      </c>
      <c r="D42" s="41">
        <f t="shared" si="6"/>
        <v>24</v>
      </c>
      <c r="E42" s="42" t="str">
        <f t="shared" si="2"/>
        <v>MALAGA</v>
      </c>
      <c r="F42" s="42">
        <f t="shared" si="7"/>
        <v>180849</v>
      </c>
      <c r="G42" s="42">
        <f t="shared" si="8"/>
        <v>132711</v>
      </c>
    </row>
    <row r="43" spans="1:9" x14ac:dyDescent="0.25">
      <c r="A43" s="42" t="str">
        <f t="shared" si="3"/>
        <v>BAHIA DE CADIZ</v>
      </c>
      <c r="B43" s="41">
        <f t="shared" si="4"/>
        <v>131643</v>
      </c>
      <c r="C43" s="41">
        <f t="shared" si="5"/>
        <v>95481</v>
      </c>
      <c r="D43" s="41">
        <f t="shared" si="6"/>
        <v>7</v>
      </c>
      <c r="E43" s="42" t="str">
        <f t="shared" si="2"/>
        <v>VALENCIA</v>
      </c>
      <c r="F43" s="42">
        <f t="shared" si="7"/>
        <v>134422</v>
      </c>
      <c r="G43" s="42">
        <f t="shared" si="8"/>
        <v>114625</v>
      </c>
    </row>
    <row r="44" spans="1:9" x14ac:dyDescent="0.25">
      <c r="A44" s="42" t="str">
        <f t="shared" si="3"/>
        <v>BALEARES</v>
      </c>
      <c r="B44" s="41">
        <f t="shared" si="4"/>
        <v>887046</v>
      </c>
      <c r="C44" s="41">
        <f t="shared" si="5"/>
        <v>830350</v>
      </c>
      <c r="D44" s="41">
        <f t="shared" si="6"/>
        <v>2</v>
      </c>
      <c r="E44" s="42" t="str">
        <f t="shared" si="2"/>
        <v>BAHIA DE CADIZ</v>
      </c>
      <c r="F44" s="42">
        <f t="shared" si="7"/>
        <v>131643</v>
      </c>
      <c r="G44" s="42">
        <f t="shared" si="8"/>
        <v>95481</v>
      </c>
    </row>
    <row r="45" spans="1:9" x14ac:dyDescent="0.25">
      <c r="A45" s="42" t="str">
        <f t="shared" si="3"/>
        <v>BARCELONA</v>
      </c>
      <c r="B45" s="41">
        <f t="shared" si="4"/>
        <v>1289090</v>
      </c>
      <c r="C45" s="41">
        <f t="shared" si="5"/>
        <v>1121063</v>
      </c>
      <c r="D45" s="41">
        <f t="shared" si="6"/>
        <v>1</v>
      </c>
      <c r="E45" s="42" t="str">
        <f t="shared" si="2"/>
        <v>VIGO</v>
      </c>
      <c r="F45" s="42">
        <f t="shared" si="7"/>
        <v>129100</v>
      </c>
      <c r="G45" s="42">
        <f t="shared" si="8"/>
        <v>87473</v>
      </c>
    </row>
    <row r="46" spans="1:9" x14ac:dyDescent="0.25">
      <c r="A46" s="42" t="str">
        <f t="shared" si="3"/>
        <v>BILBAO</v>
      </c>
      <c r="B46" s="41">
        <f t="shared" si="4"/>
        <v>27452</v>
      </c>
      <c r="C46" s="41">
        <f t="shared" si="5"/>
        <v>18819</v>
      </c>
      <c r="D46" s="41">
        <f t="shared" si="6"/>
        <v>11</v>
      </c>
      <c r="E46" s="42" t="str">
        <f t="shared" si="2"/>
        <v>ALICANTE</v>
      </c>
      <c r="F46" s="42">
        <f t="shared" si="7"/>
        <v>49661</v>
      </c>
      <c r="G46" s="42">
        <f t="shared" si="8"/>
        <v>29764</v>
      </c>
    </row>
    <row r="47" spans="1:9" x14ac:dyDescent="0.25">
      <c r="A47" s="42" t="str">
        <f t="shared" si="3"/>
        <v>CARTAGENA</v>
      </c>
      <c r="B47" s="41">
        <f t="shared" si="4"/>
        <v>10863</v>
      </c>
      <c r="C47" s="41">
        <f t="shared" si="5"/>
        <v>15181</v>
      </c>
      <c r="D47" s="41">
        <f t="shared" si="6"/>
        <v>16</v>
      </c>
      <c r="E47" s="42" t="str">
        <f t="shared" si="2"/>
        <v>ALMERIA</v>
      </c>
      <c r="F47" s="42">
        <f t="shared" si="7"/>
        <v>39509</v>
      </c>
      <c r="G47" s="42">
        <f t="shared" si="8"/>
        <v>20134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BILBAO</v>
      </c>
      <c r="F48" s="42">
        <f t="shared" si="7"/>
        <v>27452</v>
      </c>
      <c r="G48" s="42">
        <f t="shared" si="8"/>
        <v>18819</v>
      </c>
    </row>
    <row r="49" spans="1:7" x14ac:dyDescent="0.25">
      <c r="A49" s="42" t="str">
        <f t="shared" si="3"/>
        <v>CEUTA</v>
      </c>
      <c r="B49" s="41">
        <f t="shared" si="4"/>
        <v>16486</v>
      </c>
      <c r="C49" s="41">
        <f t="shared" si="5"/>
        <v>6668</v>
      </c>
      <c r="D49" s="41">
        <f t="shared" si="6"/>
        <v>13</v>
      </c>
      <c r="E49" s="42" t="str">
        <f t="shared" si="2"/>
        <v>A CORUÑA</v>
      </c>
      <c r="F49" s="42">
        <f t="shared" si="7"/>
        <v>26507</v>
      </c>
      <c r="G49" s="42">
        <f t="shared" si="8"/>
        <v>21444</v>
      </c>
    </row>
    <row r="50" spans="1:7" x14ac:dyDescent="0.25">
      <c r="A50" s="42" t="str">
        <f t="shared" si="3"/>
        <v>FERROL-SAN CIBRAO</v>
      </c>
      <c r="B50" s="41">
        <f t="shared" si="4"/>
        <v>754</v>
      </c>
      <c r="C50" s="41">
        <f t="shared" si="5"/>
        <v>1453</v>
      </c>
      <c r="D50" s="41">
        <f t="shared" si="6"/>
        <v>21</v>
      </c>
      <c r="E50" s="42" t="str">
        <f t="shared" si="2"/>
        <v>CEUTA</v>
      </c>
      <c r="F50" s="42">
        <f t="shared" si="7"/>
        <v>16486</v>
      </c>
      <c r="G50" s="42">
        <f t="shared" si="8"/>
        <v>6668</v>
      </c>
    </row>
    <row r="51" spans="1:7" x14ac:dyDescent="0.25">
      <c r="A51" s="42" t="str">
        <f t="shared" si="3"/>
        <v>GIJON</v>
      </c>
      <c r="B51" s="41">
        <f t="shared" si="4"/>
        <v>5930</v>
      </c>
      <c r="C51" s="41">
        <f t="shared" si="5"/>
        <v>1197</v>
      </c>
      <c r="D51" s="41">
        <f t="shared" si="6"/>
        <v>17</v>
      </c>
      <c r="E51" s="42" t="str">
        <f t="shared" si="2"/>
        <v>SANTANDER</v>
      </c>
      <c r="F51" s="42">
        <f t="shared" si="7"/>
        <v>13715</v>
      </c>
      <c r="G51" s="42">
        <f t="shared" si="8"/>
        <v>2705</v>
      </c>
    </row>
    <row r="52" spans="1:7" x14ac:dyDescent="0.25">
      <c r="A52" s="42" t="str">
        <f t="shared" si="3"/>
        <v>HUELVA</v>
      </c>
      <c r="B52" s="41">
        <f t="shared" si="4"/>
        <v>201</v>
      </c>
      <c r="C52" s="41">
        <f t="shared" si="5"/>
        <v>207</v>
      </c>
      <c r="D52" s="41">
        <f t="shared" si="6"/>
        <v>23</v>
      </c>
      <c r="E52" s="42" t="str">
        <f t="shared" si="2"/>
        <v>SEVILLA</v>
      </c>
      <c r="F52" s="42">
        <f t="shared" si="7"/>
        <v>11787</v>
      </c>
      <c r="G52" s="42">
        <f t="shared" si="8"/>
        <v>11277</v>
      </c>
    </row>
    <row r="53" spans="1:7" x14ac:dyDescent="0.25">
      <c r="A53" s="42" t="str">
        <f t="shared" si="3"/>
        <v>LAS PALMAS</v>
      </c>
      <c r="B53" s="41">
        <f t="shared" si="4"/>
        <v>280594</v>
      </c>
      <c r="C53" s="41">
        <f t="shared" si="5"/>
        <v>259944</v>
      </c>
      <c r="D53" s="41">
        <f t="shared" si="6"/>
        <v>4</v>
      </c>
      <c r="E53" s="42" t="str">
        <f t="shared" si="2"/>
        <v>CARTAGENA</v>
      </c>
      <c r="F53" s="42">
        <f t="shared" si="7"/>
        <v>10863</v>
      </c>
      <c r="G53" s="42">
        <f t="shared" si="8"/>
        <v>15181</v>
      </c>
    </row>
    <row r="54" spans="1:7" x14ac:dyDescent="0.25">
      <c r="A54" s="42" t="str">
        <f t="shared" si="3"/>
        <v>MALAGA</v>
      </c>
      <c r="B54" s="41">
        <f t="shared" si="4"/>
        <v>180849</v>
      </c>
      <c r="C54" s="41">
        <f t="shared" si="5"/>
        <v>132711</v>
      </c>
      <c r="D54" s="41">
        <f t="shared" si="6"/>
        <v>5</v>
      </c>
      <c r="E54" s="42" t="str">
        <f t="shared" si="2"/>
        <v>GIJON</v>
      </c>
      <c r="F54" s="42">
        <f t="shared" si="7"/>
        <v>5930</v>
      </c>
      <c r="G54" s="42">
        <f t="shared" si="8"/>
        <v>1197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2151</v>
      </c>
      <c r="G55" s="42">
        <f t="shared" si="8"/>
        <v>2579</v>
      </c>
    </row>
    <row r="56" spans="1:7" x14ac:dyDescent="0.25">
      <c r="A56" s="42" t="str">
        <f t="shared" si="3"/>
        <v>MELILLA</v>
      </c>
      <c r="B56" s="41">
        <f t="shared" si="4"/>
        <v>206</v>
      </c>
      <c r="C56" s="41">
        <f t="shared" si="5"/>
        <v>209</v>
      </c>
      <c r="D56" s="41">
        <f t="shared" si="6"/>
        <v>22</v>
      </c>
      <c r="E56" s="42" t="str">
        <f t="shared" si="2"/>
        <v>TARRAGONA</v>
      </c>
      <c r="F56" s="42">
        <f t="shared" si="9"/>
        <v>1614</v>
      </c>
      <c r="G56" s="42">
        <f t="shared" si="8"/>
        <v>1680</v>
      </c>
    </row>
    <row r="57" spans="1:7" x14ac:dyDescent="0.25">
      <c r="A57" s="42" t="str">
        <f t="shared" si="3"/>
        <v>MOTRIL</v>
      </c>
      <c r="B57" s="41">
        <f t="shared" si="4"/>
        <v>1417</v>
      </c>
      <c r="C57" s="41">
        <f t="shared" si="5"/>
        <v>2601</v>
      </c>
      <c r="D57" s="41">
        <f t="shared" si="6"/>
        <v>20</v>
      </c>
      <c r="E57" s="42" t="str">
        <f t="shared" si="2"/>
        <v>MOTRIL</v>
      </c>
      <c r="F57" s="42">
        <f t="shared" si="9"/>
        <v>1417</v>
      </c>
      <c r="G57" s="42">
        <f t="shared" si="8"/>
        <v>2601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754</v>
      </c>
      <c r="G58" s="42">
        <f t="shared" si="8"/>
        <v>1453</v>
      </c>
    </row>
    <row r="59" spans="1:7" x14ac:dyDescent="0.25">
      <c r="A59" s="42" t="str">
        <f t="shared" si="3"/>
        <v>SANTA CRUZ DE TENERIFE</v>
      </c>
      <c r="B59" s="41">
        <f t="shared" si="4"/>
        <v>311621</v>
      </c>
      <c r="C59" s="41">
        <f t="shared" si="5"/>
        <v>240757</v>
      </c>
      <c r="D59" s="41">
        <f t="shared" si="6"/>
        <v>3</v>
      </c>
      <c r="E59" s="42" t="str">
        <f t="shared" si="2"/>
        <v>MELILLA</v>
      </c>
      <c r="F59" s="42">
        <f t="shared" si="9"/>
        <v>206</v>
      </c>
      <c r="G59" s="42">
        <f t="shared" si="8"/>
        <v>209</v>
      </c>
    </row>
    <row r="60" spans="1:7" x14ac:dyDescent="0.25">
      <c r="A60" s="42" t="str">
        <f t="shared" si="3"/>
        <v>SANTANDER</v>
      </c>
      <c r="B60" s="41">
        <f t="shared" si="4"/>
        <v>13715</v>
      </c>
      <c r="C60" s="41">
        <f t="shared" si="5"/>
        <v>2705</v>
      </c>
      <c r="D60" s="41">
        <f t="shared" si="6"/>
        <v>14</v>
      </c>
      <c r="E60" s="42" t="str">
        <f t="shared" si="2"/>
        <v>HUELVA</v>
      </c>
      <c r="F60" s="42">
        <f t="shared" si="9"/>
        <v>201</v>
      </c>
      <c r="G60" s="42">
        <f t="shared" si="8"/>
        <v>207</v>
      </c>
    </row>
    <row r="61" spans="1:7" x14ac:dyDescent="0.25">
      <c r="A61" s="42" t="str">
        <f t="shared" si="3"/>
        <v>SEVILLA</v>
      </c>
      <c r="B61" s="41">
        <f t="shared" si="4"/>
        <v>11787</v>
      </c>
      <c r="C61" s="41">
        <f t="shared" si="5"/>
        <v>11277</v>
      </c>
      <c r="D61" s="41">
        <f t="shared" si="6"/>
        <v>15</v>
      </c>
      <c r="E61" s="42" t="str">
        <f t="shared" si="2"/>
        <v>BAHIA DE ALGECIRAS</v>
      </c>
      <c r="F61" s="42">
        <f t="shared" si="9"/>
        <v>162</v>
      </c>
      <c r="G61" s="42">
        <f t="shared" si="8"/>
        <v>83</v>
      </c>
    </row>
    <row r="62" spans="1:7" x14ac:dyDescent="0.25">
      <c r="A62" s="42" t="str">
        <f t="shared" si="3"/>
        <v>TARRAGONA</v>
      </c>
      <c r="B62" s="41">
        <f t="shared" si="4"/>
        <v>1614</v>
      </c>
      <c r="C62" s="41">
        <f t="shared" si="5"/>
        <v>1680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134422</v>
      </c>
      <c r="C63" s="41">
        <f t="shared" si="5"/>
        <v>114625</v>
      </c>
      <c r="D63" s="41">
        <f t="shared" si="6"/>
        <v>6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129100</v>
      </c>
      <c r="C64" s="41">
        <f t="shared" si="5"/>
        <v>87473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2151</v>
      </c>
      <c r="C65" s="41">
        <f t="shared" si="5"/>
        <v>2579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17369</v>
      </c>
      <c r="C8" s="12">
        <v>17427</v>
      </c>
      <c r="D8" s="12">
        <v>48872</v>
      </c>
      <c r="E8" s="12">
        <v>45858</v>
      </c>
      <c r="F8" s="13">
        <f t="shared" ref="F8:F35" si="0">((E8*100)/D8)-100</f>
        <v>-6.1671304632509418</v>
      </c>
      <c r="G8" s="1"/>
      <c r="H8" s="1"/>
      <c r="I8" s="1"/>
    </row>
    <row r="9" spans="1:12" x14ac:dyDescent="0.25">
      <c r="A9" s="8" t="s">
        <v>43</v>
      </c>
      <c r="B9" s="9">
        <v>68307</v>
      </c>
      <c r="C9" s="9">
        <v>72957</v>
      </c>
      <c r="D9" s="9">
        <v>190309</v>
      </c>
      <c r="E9" s="9">
        <v>193668</v>
      </c>
      <c r="F9" s="10">
        <f t="shared" si="0"/>
        <v>1.7650242500354665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269090</v>
      </c>
      <c r="C11" s="9">
        <v>287987</v>
      </c>
      <c r="D11" s="9">
        <v>909780</v>
      </c>
      <c r="E11" s="9">
        <v>981666</v>
      </c>
      <c r="F11" s="10">
        <f t="shared" si="0"/>
        <v>7.9014706852206018</v>
      </c>
      <c r="G11" s="1"/>
      <c r="H11" s="1"/>
      <c r="I11" s="1"/>
    </row>
    <row r="12" spans="1:12" x14ac:dyDescent="0.25">
      <c r="A12" s="11" t="s">
        <v>46</v>
      </c>
      <c r="B12" s="12">
        <v>2968</v>
      </c>
      <c r="C12" s="12">
        <v>2257</v>
      </c>
      <c r="D12" s="12">
        <v>13546</v>
      </c>
      <c r="E12" s="12">
        <v>12504</v>
      </c>
      <c r="F12" s="13">
        <f t="shared" si="0"/>
        <v>-7.6923076923076934</v>
      </c>
      <c r="G12" s="1"/>
      <c r="H12" s="1"/>
      <c r="I12" s="1"/>
    </row>
    <row r="13" spans="1:12" x14ac:dyDescent="0.25">
      <c r="A13" s="8" t="s">
        <v>47</v>
      </c>
      <c r="B13" s="9">
        <v>122811</v>
      </c>
      <c r="C13" s="9">
        <v>108859</v>
      </c>
      <c r="D13" s="9">
        <v>411005</v>
      </c>
      <c r="E13" s="9">
        <v>369264</v>
      </c>
      <c r="F13" s="10">
        <f t="shared" si="0"/>
        <v>-10.155837520224821</v>
      </c>
      <c r="G13" s="1"/>
      <c r="H13" s="1"/>
      <c r="I13" s="1"/>
    </row>
    <row r="14" spans="1:12" x14ac:dyDescent="0.25">
      <c r="A14" s="11" t="s">
        <v>48</v>
      </c>
      <c r="B14" s="12">
        <v>69036</v>
      </c>
      <c r="C14" s="12">
        <v>71692</v>
      </c>
      <c r="D14" s="12">
        <v>193169</v>
      </c>
      <c r="E14" s="12">
        <v>202821</v>
      </c>
      <c r="F14" s="13">
        <f t="shared" si="0"/>
        <v>4.9966609549151286</v>
      </c>
      <c r="G14" s="1"/>
      <c r="H14" s="1"/>
      <c r="I14" s="1"/>
    </row>
    <row r="15" spans="1:12" x14ac:dyDescent="0.25">
      <c r="A15" s="8" t="s">
        <v>49</v>
      </c>
      <c r="B15" s="9">
        <v>5661</v>
      </c>
      <c r="C15" s="9">
        <v>3364</v>
      </c>
      <c r="D15" s="9">
        <v>24839</v>
      </c>
      <c r="E15" s="9">
        <v>20710</v>
      </c>
      <c r="F15" s="10">
        <f t="shared" si="0"/>
        <v>-16.623052457828422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99541</v>
      </c>
      <c r="C18" s="12">
        <v>85789</v>
      </c>
      <c r="D18" s="12">
        <v>380707</v>
      </c>
      <c r="E18" s="12">
        <v>463776</v>
      </c>
      <c r="F18" s="13">
        <f t="shared" si="0"/>
        <v>21.819667093066315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20</v>
      </c>
      <c r="E20" s="12">
        <v>0</v>
      </c>
      <c r="F20" s="13">
        <f t="shared" si="0"/>
        <v>-100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20207</v>
      </c>
      <c r="C22" s="12">
        <v>31504</v>
      </c>
      <c r="D22" s="12">
        <v>83300</v>
      </c>
      <c r="E22" s="12">
        <v>147406</v>
      </c>
      <c r="F22" s="13">
        <f t="shared" si="0"/>
        <v>76.9579831932773</v>
      </c>
      <c r="G22" s="1"/>
      <c r="H22" s="1"/>
      <c r="I22" s="1"/>
    </row>
    <row r="23" spans="1:9" x14ac:dyDescent="0.25">
      <c r="A23" s="8" t="s">
        <v>57</v>
      </c>
      <c r="B23" s="9">
        <v>12542</v>
      </c>
      <c r="C23" s="9">
        <v>8710</v>
      </c>
      <c r="D23" s="9">
        <v>34619</v>
      </c>
      <c r="E23" s="9">
        <v>29751</v>
      </c>
      <c r="F23" s="10">
        <f t="shared" si="0"/>
        <v>-14.061642450677368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19587</v>
      </c>
      <c r="C25" s="9">
        <v>18554</v>
      </c>
      <c r="D25" s="9">
        <v>66130</v>
      </c>
      <c r="E25" s="9">
        <v>65971</v>
      </c>
      <c r="F25" s="10">
        <f t="shared" si="0"/>
        <v>-0.24043550582186413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1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12">
        <v>106433</v>
      </c>
      <c r="C28" s="12">
        <v>97684</v>
      </c>
      <c r="D28" s="12">
        <v>507392</v>
      </c>
      <c r="E28" s="12">
        <v>487801</v>
      </c>
      <c r="F28" s="13">
        <f t="shared" si="0"/>
        <v>-3.8611172426841591</v>
      </c>
      <c r="G28" s="1"/>
      <c r="H28" s="1"/>
      <c r="I28" s="1"/>
    </row>
    <row r="29" spans="1:9" x14ac:dyDescent="0.25">
      <c r="A29" s="8" t="s">
        <v>63</v>
      </c>
      <c r="B29" s="9">
        <v>6156</v>
      </c>
      <c r="C29" s="9">
        <v>6219</v>
      </c>
      <c r="D29" s="9">
        <v>29821</v>
      </c>
      <c r="E29" s="9">
        <v>35942</v>
      </c>
      <c r="F29" s="10">
        <f t="shared" si="0"/>
        <v>20.525803963649778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4</v>
      </c>
      <c r="D31" s="9">
        <v>2</v>
      </c>
      <c r="E31" s="9">
        <v>88</v>
      </c>
      <c r="F31" s="10">
        <f t="shared" si="0"/>
        <v>4300</v>
      </c>
      <c r="G31" s="1"/>
      <c r="H31" s="1"/>
      <c r="I31" s="1"/>
    </row>
    <row r="32" spans="1:9" x14ac:dyDescent="0.25">
      <c r="A32" s="11" t="s">
        <v>66</v>
      </c>
      <c r="B32" s="12">
        <v>18143</v>
      </c>
      <c r="C32" s="12">
        <v>12441</v>
      </c>
      <c r="D32" s="12">
        <v>53447</v>
      </c>
      <c r="E32" s="12">
        <v>50475</v>
      </c>
      <c r="F32" s="13">
        <f t="shared" si="0"/>
        <v>-5.5606488671019889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837852</v>
      </c>
      <c r="C35" s="15">
        <f t="shared" ref="C35:E35" si="1">SUM(C7:C34)</f>
        <v>825448</v>
      </c>
      <c r="D35" s="15">
        <f t="shared" si="1"/>
        <v>2946959</v>
      </c>
      <c r="E35" s="15">
        <f t="shared" si="1"/>
        <v>3107701</v>
      </c>
      <c r="F35" s="16">
        <f t="shared" si="0"/>
        <v>5.4545041176344853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981666</v>
      </c>
      <c r="G38" s="42">
        <f>LOOKUP(E38,$A$38:$A$65,$C$38:$C$65)</f>
        <v>909780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45858</v>
      </c>
      <c r="C39" s="41">
        <f t="shared" ref="C39:C65" si="5">D8</f>
        <v>48872</v>
      </c>
      <c r="D39" s="41">
        <f t="shared" ref="D39:D65" si="6">_xlfn.RANK.EQ(B39,$B$38:$B$65)+COUNTIF($B$38:$B$65,B39)-1</f>
        <v>10</v>
      </c>
      <c r="E39" s="42" t="str">
        <f t="shared" si="2"/>
        <v>SANTA CRUZ DE TENERIFE</v>
      </c>
      <c r="F39" s="42">
        <f t="shared" ref="F39:F54" si="7">LOOKUP(E39,$A$38:$A$65,$B$38:$B$65)</f>
        <v>487801</v>
      </c>
      <c r="G39" s="42">
        <f t="shared" ref="G39:G65" si="8">LOOKUP(E39,$A$38:$A$65,$C$38:$C$65)</f>
        <v>507392</v>
      </c>
    </row>
    <row r="40" spans="1:9" x14ac:dyDescent="0.25">
      <c r="A40" s="42" t="str">
        <f t="shared" si="3"/>
        <v>ALMERIA</v>
      </c>
      <c r="B40" s="41">
        <f t="shared" si="4"/>
        <v>193668</v>
      </c>
      <c r="C40" s="41">
        <f t="shared" si="5"/>
        <v>190309</v>
      </c>
      <c r="D40" s="41">
        <f t="shared" si="6"/>
        <v>6</v>
      </c>
      <c r="E40" s="42" t="str">
        <f t="shared" si="2"/>
        <v>CEUTA</v>
      </c>
      <c r="F40" s="42">
        <f t="shared" si="7"/>
        <v>463776</v>
      </c>
      <c r="G40" s="42">
        <f t="shared" si="8"/>
        <v>380707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369264</v>
      </c>
      <c r="G41" s="42">
        <f t="shared" si="8"/>
        <v>411005</v>
      </c>
    </row>
    <row r="42" spans="1:9" x14ac:dyDescent="0.25">
      <c r="A42" s="42" t="str">
        <f t="shared" si="3"/>
        <v>BAHIA DE ALGECIRAS</v>
      </c>
      <c r="B42" s="41">
        <f t="shared" si="4"/>
        <v>981666</v>
      </c>
      <c r="C42" s="41">
        <f t="shared" si="5"/>
        <v>909780</v>
      </c>
      <c r="D42" s="41">
        <f t="shared" si="6"/>
        <v>1</v>
      </c>
      <c r="E42" s="42" t="str">
        <f t="shared" si="2"/>
        <v>BARCELONA</v>
      </c>
      <c r="F42" s="42">
        <f t="shared" si="7"/>
        <v>202821</v>
      </c>
      <c r="G42" s="42">
        <f t="shared" si="8"/>
        <v>193169</v>
      </c>
    </row>
    <row r="43" spans="1:9" x14ac:dyDescent="0.25">
      <c r="A43" s="42" t="str">
        <f t="shared" si="3"/>
        <v>BAHIA DE CADIZ</v>
      </c>
      <c r="B43" s="41">
        <f t="shared" si="4"/>
        <v>12504</v>
      </c>
      <c r="C43" s="41">
        <f t="shared" si="5"/>
        <v>13546</v>
      </c>
      <c r="D43" s="41">
        <f t="shared" si="6"/>
        <v>14</v>
      </c>
      <c r="E43" s="42" t="str">
        <f t="shared" si="2"/>
        <v>ALMERIA</v>
      </c>
      <c r="F43" s="42">
        <f t="shared" si="7"/>
        <v>193668</v>
      </c>
      <c r="G43" s="42">
        <f t="shared" si="8"/>
        <v>190309</v>
      </c>
    </row>
    <row r="44" spans="1:9" x14ac:dyDescent="0.25">
      <c r="A44" s="42" t="str">
        <f t="shared" si="3"/>
        <v>BALEARES</v>
      </c>
      <c r="B44" s="41">
        <f t="shared" si="4"/>
        <v>369264</v>
      </c>
      <c r="C44" s="41">
        <f t="shared" si="5"/>
        <v>411005</v>
      </c>
      <c r="D44" s="41">
        <f t="shared" si="6"/>
        <v>4</v>
      </c>
      <c r="E44" s="42" t="str">
        <f t="shared" si="2"/>
        <v>LAS PALMAS</v>
      </c>
      <c r="F44" s="42">
        <f t="shared" si="7"/>
        <v>147406</v>
      </c>
      <c r="G44" s="42">
        <f t="shared" si="8"/>
        <v>83300</v>
      </c>
    </row>
    <row r="45" spans="1:9" x14ac:dyDescent="0.25">
      <c r="A45" s="42" t="str">
        <f t="shared" si="3"/>
        <v>BARCELONA</v>
      </c>
      <c r="B45" s="41">
        <f t="shared" si="4"/>
        <v>202821</v>
      </c>
      <c r="C45" s="41">
        <f t="shared" si="5"/>
        <v>193169</v>
      </c>
      <c r="D45" s="41">
        <f t="shared" si="6"/>
        <v>5</v>
      </c>
      <c r="E45" s="42" t="str">
        <f t="shared" si="2"/>
        <v>MELILLA</v>
      </c>
      <c r="F45" s="42">
        <f t="shared" si="7"/>
        <v>65971</v>
      </c>
      <c r="G45" s="42">
        <f t="shared" si="8"/>
        <v>66130</v>
      </c>
    </row>
    <row r="46" spans="1:9" x14ac:dyDescent="0.25">
      <c r="A46" s="42" t="str">
        <f t="shared" si="3"/>
        <v>BILBAO</v>
      </c>
      <c r="B46" s="41">
        <f t="shared" si="4"/>
        <v>20710</v>
      </c>
      <c r="C46" s="41">
        <f t="shared" si="5"/>
        <v>24839</v>
      </c>
      <c r="D46" s="41">
        <f t="shared" si="6"/>
        <v>13</v>
      </c>
      <c r="E46" s="42" t="str">
        <f t="shared" si="2"/>
        <v>VALENCIA</v>
      </c>
      <c r="F46" s="42">
        <f t="shared" si="7"/>
        <v>50475</v>
      </c>
      <c r="G46" s="42">
        <f t="shared" si="8"/>
        <v>53447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ALICANTE</v>
      </c>
      <c r="F47" s="42">
        <f t="shared" si="7"/>
        <v>45858</v>
      </c>
      <c r="G47" s="42">
        <f t="shared" si="8"/>
        <v>48872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35942</v>
      </c>
      <c r="G48" s="42">
        <f t="shared" si="8"/>
        <v>29821</v>
      </c>
    </row>
    <row r="49" spans="1:7" x14ac:dyDescent="0.25">
      <c r="A49" s="42" t="str">
        <f t="shared" si="3"/>
        <v>CEUTA</v>
      </c>
      <c r="B49" s="41">
        <f t="shared" si="4"/>
        <v>463776</v>
      </c>
      <c r="C49" s="41">
        <f t="shared" si="5"/>
        <v>380707</v>
      </c>
      <c r="D49" s="41">
        <f t="shared" si="6"/>
        <v>3</v>
      </c>
      <c r="E49" s="42" t="str">
        <f t="shared" si="2"/>
        <v>MALAGA</v>
      </c>
      <c r="F49" s="42">
        <f t="shared" si="7"/>
        <v>29751</v>
      </c>
      <c r="G49" s="42">
        <f t="shared" si="8"/>
        <v>34619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20710</v>
      </c>
      <c r="G50" s="42">
        <f t="shared" si="8"/>
        <v>24839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20</v>
      </c>
      <c r="D51" s="41">
        <f t="shared" si="6"/>
        <v>28</v>
      </c>
      <c r="E51" s="42" t="str">
        <f t="shared" si="2"/>
        <v>BAHIA DE CADIZ</v>
      </c>
      <c r="F51" s="42">
        <f t="shared" si="7"/>
        <v>12504</v>
      </c>
      <c r="G51" s="42">
        <f t="shared" si="8"/>
        <v>13546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88</v>
      </c>
      <c r="G52" s="42">
        <f t="shared" si="8"/>
        <v>2</v>
      </c>
    </row>
    <row r="53" spans="1:7" x14ac:dyDescent="0.25">
      <c r="A53" s="42" t="str">
        <f t="shared" si="3"/>
        <v>LAS PALMAS</v>
      </c>
      <c r="B53" s="41">
        <f t="shared" si="4"/>
        <v>147406</v>
      </c>
      <c r="C53" s="41">
        <f t="shared" si="5"/>
        <v>83300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29751</v>
      </c>
      <c r="C54" s="41">
        <f t="shared" si="5"/>
        <v>34619</v>
      </c>
      <c r="D54" s="41">
        <f t="shared" si="6"/>
        <v>12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65971</v>
      </c>
      <c r="C56" s="41">
        <f t="shared" si="5"/>
        <v>66130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487801</v>
      </c>
      <c r="C59" s="41">
        <f t="shared" si="5"/>
        <v>507392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35942</v>
      </c>
      <c r="C60" s="41">
        <f t="shared" si="5"/>
        <v>29821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</v>
      </c>
      <c r="C62" s="41">
        <f t="shared" si="5"/>
        <v>2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50475</v>
      </c>
      <c r="C63" s="41">
        <f t="shared" si="5"/>
        <v>53447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119</v>
      </c>
      <c r="C7" s="9">
        <v>116</v>
      </c>
      <c r="D7" s="9">
        <v>1027</v>
      </c>
      <c r="E7" s="9">
        <v>928</v>
      </c>
      <c r="F7" s="10">
        <f>((E7*100)/D7)-100</f>
        <v>-9.6397273612463437</v>
      </c>
      <c r="G7" s="1"/>
      <c r="H7" s="1"/>
      <c r="I7" s="1"/>
    </row>
    <row r="8" spans="1:12" x14ac:dyDescent="0.25">
      <c r="A8" s="11" t="s">
        <v>42</v>
      </c>
      <c r="B8" s="12">
        <v>183</v>
      </c>
      <c r="C8" s="12">
        <v>124</v>
      </c>
      <c r="D8" s="12">
        <v>1008</v>
      </c>
      <c r="E8" s="12">
        <v>806</v>
      </c>
      <c r="F8" s="13">
        <f t="shared" ref="F8:F35" si="0">((E8*100)/D8)-100</f>
        <v>-20.039682539682545</v>
      </c>
      <c r="G8" s="1"/>
      <c r="H8" s="1"/>
      <c r="I8" s="1"/>
    </row>
    <row r="9" spans="1:12" x14ac:dyDescent="0.25">
      <c r="A9" s="8" t="s">
        <v>43</v>
      </c>
      <c r="B9" s="9">
        <v>359</v>
      </c>
      <c r="C9" s="9">
        <v>355</v>
      </c>
      <c r="D9" s="9">
        <v>1690</v>
      </c>
      <c r="E9" s="9">
        <v>1731</v>
      </c>
      <c r="F9" s="10">
        <f t="shared" si="0"/>
        <v>2.4260355029585838</v>
      </c>
      <c r="G9" s="1"/>
      <c r="H9" s="1"/>
      <c r="I9" s="1"/>
    </row>
    <row r="10" spans="1:12" x14ac:dyDescent="0.25">
      <c r="A10" s="11" t="s">
        <v>44</v>
      </c>
      <c r="B10" s="12">
        <v>85</v>
      </c>
      <c r="C10" s="12">
        <v>84</v>
      </c>
      <c r="D10" s="12">
        <v>665</v>
      </c>
      <c r="E10" s="12">
        <v>650</v>
      </c>
      <c r="F10" s="13">
        <f t="shared" si="0"/>
        <v>-2.2556390977443641</v>
      </c>
      <c r="G10" s="1"/>
      <c r="H10" s="1"/>
      <c r="I10" s="1"/>
    </row>
    <row r="11" spans="1:12" x14ac:dyDescent="0.25">
      <c r="A11" s="8" t="s">
        <v>45</v>
      </c>
      <c r="B11" s="9">
        <v>2811</v>
      </c>
      <c r="C11" s="9">
        <v>2592</v>
      </c>
      <c r="D11" s="9">
        <v>17434</v>
      </c>
      <c r="E11" s="9">
        <v>16215</v>
      </c>
      <c r="F11" s="10">
        <f t="shared" si="0"/>
        <v>-6.9920844327176752</v>
      </c>
      <c r="G11" s="1"/>
      <c r="H11" s="1"/>
      <c r="I11" s="1"/>
    </row>
    <row r="12" spans="1:12" x14ac:dyDescent="0.25">
      <c r="A12" s="11" t="s">
        <v>46</v>
      </c>
      <c r="B12" s="12">
        <v>153</v>
      </c>
      <c r="C12" s="12">
        <v>138</v>
      </c>
      <c r="D12" s="12">
        <v>1192</v>
      </c>
      <c r="E12" s="12">
        <v>1210</v>
      </c>
      <c r="F12" s="13">
        <f t="shared" si="0"/>
        <v>1.5100671140939568</v>
      </c>
      <c r="G12" s="1"/>
      <c r="H12" s="1"/>
      <c r="I12" s="1"/>
    </row>
    <row r="13" spans="1:12" x14ac:dyDescent="0.25">
      <c r="A13" s="8" t="s">
        <v>47</v>
      </c>
      <c r="B13" s="9">
        <v>1338</v>
      </c>
      <c r="C13" s="9">
        <v>1003</v>
      </c>
      <c r="D13" s="9">
        <v>8082</v>
      </c>
      <c r="E13" s="9">
        <v>6915</v>
      </c>
      <c r="F13" s="10">
        <f t="shared" si="0"/>
        <v>-14.439495174461769</v>
      </c>
      <c r="G13" s="1"/>
      <c r="H13" s="1"/>
      <c r="I13" s="1"/>
    </row>
    <row r="14" spans="1:12" x14ac:dyDescent="0.25">
      <c r="A14" s="11" t="s">
        <v>48</v>
      </c>
      <c r="B14" s="12">
        <v>1012</v>
      </c>
      <c r="C14" s="12">
        <v>917</v>
      </c>
      <c r="D14" s="12">
        <v>6668</v>
      </c>
      <c r="E14" s="12">
        <v>6638</v>
      </c>
      <c r="F14" s="13">
        <f t="shared" si="0"/>
        <v>-0.44991001799640173</v>
      </c>
      <c r="G14" s="1"/>
      <c r="H14" s="1"/>
      <c r="I14" s="1"/>
    </row>
    <row r="15" spans="1:12" x14ac:dyDescent="0.25">
      <c r="A15" s="8" t="s">
        <v>49</v>
      </c>
      <c r="B15" s="9">
        <v>294</v>
      </c>
      <c r="C15" s="9">
        <v>334</v>
      </c>
      <c r="D15" s="9">
        <v>2305</v>
      </c>
      <c r="E15" s="9">
        <v>2484</v>
      </c>
      <c r="F15" s="10">
        <f t="shared" si="0"/>
        <v>7.7657266811279868</v>
      </c>
      <c r="G15" s="1"/>
      <c r="H15" s="1"/>
      <c r="I15" s="1"/>
    </row>
    <row r="16" spans="1:12" x14ac:dyDescent="0.25">
      <c r="A16" s="11" t="s">
        <v>50</v>
      </c>
      <c r="B16" s="12">
        <v>118</v>
      </c>
      <c r="C16" s="12">
        <v>105</v>
      </c>
      <c r="D16" s="12">
        <v>1001</v>
      </c>
      <c r="E16" s="12">
        <v>920</v>
      </c>
      <c r="F16" s="13">
        <f t="shared" si="0"/>
        <v>-8.0919080919080955</v>
      </c>
      <c r="G16" s="1"/>
      <c r="H16" s="1"/>
      <c r="I16" s="1"/>
    </row>
    <row r="17" spans="1:9" x14ac:dyDescent="0.25">
      <c r="A17" s="8" t="s">
        <v>51</v>
      </c>
      <c r="B17" s="9">
        <v>123</v>
      </c>
      <c r="C17" s="9">
        <v>114</v>
      </c>
      <c r="D17" s="9">
        <v>985</v>
      </c>
      <c r="E17" s="9">
        <v>964</v>
      </c>
      <c r="F17" s="10">
        <f t="shared" si="0"/>
        <v>-2.1319796954314683</v>
      </c>
      <c r="G17" s="1"/>
      <c r="H17" s="1"/>
      <c r="I17" s="1"/>
    </row>
    <row r="18" spans="1:9" x14ac:dyDescent="0.25">
      <c r="A18" s="11" t="s">
        <v>52</v>
      </c>
      <c r="B18" s="12">
        <v>1434</v>
      </c>
      <c r="C18" s="12">
        <v>1147</v>
      </c>
      <c r="D18" s="12">
        <v>9494</v>
      </c>
      <c r="E18" s="12">
        <v>8356</v>
      </c>
      <c r="F18" s="13">
        <f t="shared" si="0"/>
        <v>-11.986517800716243</v>
      </c>
      <c r="G18" s="1"/>
      <c r="H18" s="1"/>
      <c r="I18" s="1"/>
    </row>
    <row r="19" spans="1:9" x14ac:dyDescent="0.25">
      <c r="A19" s="8" t="s">
        <v>53</v>
      </c>
      <c r="B19" s="9">
        <v>106</v>
      </c>
      <c r="C19" s="9">
        <v>100</v>
      </c>
      <c r="D19" s="9">
        <v>859</v>
      </c>
      <c r="E19" s="9">
        <v>843</v>
      </c>
      <c r="F19" s="10">
        <f t="shared" si="0"/>
        <v>-1.8626309662398199</v>
      </c>
      <c r="G19" s="1"/>
      <c r="H19" s="1"/>
      <c r="I19" s="1"/>
    </row>
    <row r="20" spans="1:9" x14ac:dyDescent="0.25">
      <c r="A20" s="11" t="s">
        <v>54</v>
      </c>
      <c r="B20" s="12">
        <v>79</v>
      </c>
      <c r="C20" s="12">
        <v>93</v>
      </c>
      <c r="D20" s="12">
        <v>716</v>
      </c>
      <c r="E20" s="12">
        <v>821</v>
      </c>
      <c r="F20" s="13">
        <f t="shared" si="0"/>
        <v>14.664804469273747</v>
      </c>
      <c r="G20" s="1"/>
      <c r="H20" s="1"/>
      <c r="I20" s="1"/>
    </row>
    <row r="21" spans="1:9" x14ac:dyDescent="0.25">
      <c r="A21" s="8" t="s">
        <v>55</v>
      </c>
      <c r="B21" s="9">
        <v>188</v>
      </c>
      <c r="C21" s="9">
        <v>154</v>
      </c>
      <c r="D21" s="9">
        <v>1096</v>
      </c>
      <c r="E21" s="9">
        <v>1151</v>
      </c>
      <c r="F21" s="10">
        <f t="shared" si="0"/>
        <v>5.0182481751824781</v>
      </c>
      <c r="G21" s="1"/>
      <c r="H21" s="1"/>
      <c r="I21" s="1"/>
    </row>
    <row r="22" spans="1:9" x14ac:dyDescent="0.25">
      <c r="A22" s="11" t="s">
        <v>56</v>
      </c>
      <c r="B22" s="12">
        <v>919</v>
      </c>
      <c r="C22" s="12">
        <v>830</v>
      </c>
      <c r="D22" s="12">
        <v>7033</v>
      </c>
      <c r="E22" s="12">
        <v>7015</v>
      </c>
      <c r="F22" s="13">
        <f t="shared" si="0"/>
        <v>-0.25593630029858616</v>
      </c>
      <c r="G22" s="1"/>
      <c r="H22" s="1"/>
      <c r="I22" s="1"/>
    </row>
    <row r="23" spans="1:9" x14ac:dyDescent="0.25">
      <c r="A23" s="8" t="s">
        <v>57</v>
      </c>
      <c r="B23" s="9">
        <v>194</v>
      </c>
      <c r="C23" s="9">
        <v>189</v>
      </c>
      <c r="D23" s="9">
        <v>1259</v>
      </c>
      <c r="E23" s="9">
        <v>1245</v>
      </c>
      <c r="F23" s="10">
        <f t="shared" si="0"/>
        <v>-1.1119936457506014</v>
      </c>
      <c r="G23" s="1"/>
      <c r="H23" s="1"/>
      <c r="I23" s="1"/>
    </row>
    <row r="24" spans="1:9" x14ac:dyDescent="0.25">
      <c r="A24" s="11" t="s">
        <v>58</v>
      </c>
      <c r="B24" s="12">
        <v>84</v>
      </c>
      <c r="C24" s="12">
        <v>87</v>
      </c>
      <c r="D24" s="12">
        <v>641</v>
      </c>
      <c r="E24" s="12">
        <v>683</v>
      </c>
      <c r="F24" s="13">
        <f t="shared" si="0"/>
        <v>6.5522620904836231</v>
      </c>
      <c r="G24" s="1"/>
      <c r="H24" s="1"/>
      <c r="I24" s="1"/>
    </row>
    <row r="25" spans="1:9" x14ac:dyDescent="0.25">
      <c r="A25" s="8" t="s">
        <v>59</v>
      </c>
      <c r="B25" s="9">
        <v>154</v>
      </c>
      <c r="C25" s="9">
        <v>134</v>
      </c>
      <c r="D25" s="9">
        <v>913</v>
      </c>
      <c r="E25" s="9">
        <v>844</v>
      </c>
      <c r="F25" s="10">
        <f t="shared" si="0"/>
        <v>-7.5575027382256366</v>
      </c>
      <c r="G25" s="1"/>
      <c r="H25" s="1"/>
      <c r="I25" s="1"/>
    </row>
    <row r="26" spans="1:9" x14ac:dyDescent="0.25">
      <c r="A26" s="11" t="s">
        <v>60</v>
      </c>
      <c r="B26" s="12">
        <v>38</v>
      </c>
      <c r="C26" s="12">
        <v>23</v>
      </c>
      <c r="D26" s="12">
        <v>299</v>
      </c>
      <c r="E26" s="12">
        <v>260</v>
      </c>
      <c r="F26" s="13">
        <f t="shared" si="0"/>
        <v>-13.043478260869563</v>
      </c>
      <c r="G26" s="1"/>
      <c r="H26" s="1"/>
      <c r="I26" s="1"/>
    </row>
    <row r="27" spans="1:9" x14ac:dyDescent="0.25">
      <c r="A27" s="8" t="s">
        <v>61</v>
      </c>
      <c r="B27" s="9">
        <v>98</v>
      </c>
      <c r="C27" s="9">
        <v>99</v>
      </c>
      <c r="D27" s="9">
        <v>952</v>
      </c>
      <c r="E27" s="9">
        <v>941</v>
      </c>
      <c r="F27" s="10">
        <f t="shared" si="0"/>
        <v>-1.1554621848739544</v>
      </c>
      <c r="G27" s="1"/>
      <c r="H27" s="1"/>
      <c r="I27" s="1"/>
    </row>
    <row r="28" spans="1:9" x14ac:dyDescent="0.25">
      <c r="A28" s="11" t="s">
        <v>62</v>
      </c>
      <c r="B28" s="12">
        <v>1552</v>
      </c>
      <c r="C28" s="12">
        <v>1519</v>
      </c>
      <c r="D28" s="12">
        <v>11800</v>
      </c>
      <c r="E28" s="12">
        <v>12009</v>
      </c>
      <c r="F28" s="13">
        <f t="shared" si="0"/>
        <v>1.7711864406779654</v>
      </c>
      <c r="G28" s="1"/>
      <c r="H28" s="1"/>
      <c r="I28" s="1"/>
    </row>
    <row r="29" spans="1:9" x14ac:dyDescent="0.25">
      <c r="A29" s="8" t="s">
        <v>63</v>
      </c>
      <c r="B29" s="9">
        <v>115</v>
      </c>
      <c r="C29" s="9">
        <v>121</v>
      </c>
      <c r="D29" s="9">
        <v>1002</v>
      </c>
      <c r="E29" s="9">
        <v>937</v>
      </c>
      <c r="F29" s="10">
        <f t="shared" si="0"/>
        <v>-6.487025948103792</v>
      </c>
      <c r="G29" s="1"/>
      <c r="H29" s="1"/>
      <c r="I29" s="1"/>
    </row>
    <row r="30" spans="1:9" x14ac:dyDescent="0.25">
      <c r="A30" s="11" t="s">
        <v>64</v>
      </c>
      <c r="B30" s="12">
        <v>104</v>
      </c>
      <c r="C30" s="12">
        <v>105</v>
      </c>
      <c r="D30" s="12">
        <v>886</v>
      </c>
      <c r="E30" s="12">
        <v>868</v>
      </c>
      <c r="F30" s="13">
        <f t="shared" si="0"/>
        <v>-2.0316027088036179</v>
      </c>
      <c r="G30" s="1"/>
      <c r="H30" s="1"/>
      <c r="I30" s="1"/>
    </row>
    <row r="31" spans="1:9" x14ac:dyDescent="0.25">
      <c r="A31" s="8" t="s">
        <v>65</v>
      </c>
      <c r="B31" s="9">
        <v>248</v>
      </c>
      <c r="C31" s="9">
        <v>237</v>
      </c>
      <c r="D31" s="9">
        <v>1987</v>
      </c>
      <c r="E31" s="9">
        <v>1800</v>
      </c>
      <c r="F31" s="10">
        <f t="shared" si="0"/>
        <v>-9.4111726220432814</v>
      </c>
      <c r="G31" s="1"/>
      <c r="H31" s="1"/>
      <c r="I31" s="1"/>
    </row>
    <row r="32" spans="1:9" x14ac:dyDescent="0.25">
      <c r="A32" s="11" t="s">
        <v>66</v>
      </c>
      <c r="B32" s="12">
        <v>675</v>
      </c>
      <c r="C32" s="12">
        <v>588</v>
      </c>
      <c r="D32" s="12">
        <v>4861</v>
      </c>
      <c r="E32" s="12">
        <v>4801</v>
      </c>
      <c r="F32" s="13">
        <f t="shared" si="0"/>
        <v>-1.2343139271754779</v>
      </c>
      <c r="G32" s="1"/>
      <c r="H32" s="1"/>
      <c r="I32" s="1"/>
    </row>
    <row r="33" spans="1:9" x14ac:dyDescent="0.25">
      <c r="A33" s="8" t="s">
        <v>67</v>
      </c>
      <c r="B33" s="9">
        <v>180</v>
      </c>
      <c r="C33" s="9">
        <v>172</v>
      </c>
      <c r="D33" s="9">
        <v>1684</v>
      </c>
      <c r="E33" s="9">
        <v>1693</v>
      </c>
      <c r="F33" s="10">
        <f t="shared" si="0"/>
        <v>0.53444180522565432</v>
      </c>
      <c r="G33" s="1"/>
      <c r="H33" s="1"/>
      <c r="I33" s="1"/>
    </row>
    <row r="34" spans="1:9" x14ac:dyDescent="0.25">
      <c r="A34" s="11" t="s">
        <v>68</v>
      </c>
      <c r="B34" s="12">
        <v>23</v>
      </c>
      <c r="C34" s="12">
        <v>34</v>
      </c>
      <c r="D34" s="12">
        <v>206</v>
      </c>
      <c r="E34" s="12">
        <v>204</v>
      </c>
      <c r="F34" s="13">
        <f t="shared" si="0"/>
        <v>-0.97087378640776478</v>
      </c>
      <c r="G34" s="1"/>
      <c r="H34" s="1"/>
      <c r="I34" s="1"/>
    </row>
    <row r="35" spans="1:9" x14ac:dyDescent="0.25">
      <c r="A35" s="14" t="s">
        <v>69</v>
      </c>
      <c r="B35" s="15">
        <f>SUM(B7:B34)</f>
        <v>12786</v>
      </c>
      <c r="C35" s="15">
        <f t="shared" ref="C35:E35" si="1">SUM(C7:C34)</f>
        <v>11514</v>
      </c>
      <c r="D35" s="15">
        <f t="shared" si="1"/>
        <v>87745</v>
      </c>
      <c r="E35" s="15">
        <f t="shared" si="1"/>
        <v>83932</v>
      </c>
      <c r="F35" s="16">
        <f t="shared" si="0"/>
        <v>-4.34554675480085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928</v>
      </c>
      <c r="C38" s="41">
        <f>D7</f>
        <v>1027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16215</v>
      </c>
      <c r="G38" s="42">
        <f>LOOKUP(E38,$A$38:$A$65,$C$38:$C$65)</f>
        <v>17434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806</v>
      </c>
      <c r="C39" s="41">
        <f t="shared" ref="C39:C65" si="5">D8</f>
        <v>1008</v>
      </c>
      <c r="D39" s="41">
        <f t="shared" ref="D39:D65" si="6">_xlfn.RANK.EQ(B39,$B$38:$B$65)+COUNTIF($B$38:$B$65,B39)-1</f>
        <v>24</v>
      </c>
      <c r="E39" s="42" t="str">
        <f t="shared" si="2"/>
        <v>SANTA CRUZ DE TENERIFE</v>
      </c>
      <c r="F39" s="42">
        <f t="shared" ref="F39:F54" si="7">LOOKUP(E39,$A$38:$A$65,$B$38:$B$65)</f>
        <v>12009</v>
      </c>
      <c r="G39" s="42">
        <f t="shared" ref="G39:G65" si="8">LOOKUP(E39,$A$38:$A$65,$C$38:$C$65)</f>
        <v>11800</v>
      </c>
    </row>
    <row r="40" spans="1:9" x14ac:dyDescent="0.25">
      <c r="A40" s="42" t="str">
        <f t="shared" si="3"/>
        <v>ALMERIA</v>
      </c>
      <c r="B40" s="41">
        <f t="shared" si="4"/>
        <v>1731</v>
      </c>
      <c r="C40" s="41">
        <f t="shared" si="5"/>
        <v>1690</v>
      </c>
      <c r="D40" s="41">
        <f t="shared" si="6"/>
        <v>10</v>
      </c>
      <c r="E40" s="42" t="str">
        <f t="shared" si="2"/>
        <v>CEUTA</v>
      </c>
      <c r="F40" s="42">
        <f t="shared" si="7"/>
        <v>8356</v>
      </c>
      <c r="G40" s="42">
        <f t="shared" si="8"/>
        <v>9494</v>
      </c>
    </row>
    <row r="41" spans="1:9" x14ac:dyDescent="0.25">
      <c r="A41" s="42" t="str">
        <f t="shared" si="3"/>
        <v>AVILES</v>
      </c>
      <c r="B41" s="41">
        <f t="shared" si="4"/>
        <v>650</v>
      </c>
      <c r="C41" s="41">
        <f t="shared" si="5"/>
        <v>665</v>
      </c>
      <c r="D41" s="41">
        <f t="shared" si="6"/>
        <v>26</v>
      </c>
      <c r="E41" s="42" t="str">
        <f t="shared" si="2"/>
        <v>LAS PALMAS</v>
      </c>
      <c r="F41" s="42">
        <f t="shared" si="7"/>
        <v>7015</v>
      </c>
      <c r="G41" s="42">
        <f t="shared" si="8"/>
        <v>7033</v>
      </c>
    </row>
    <row r="42" spans="1:9" x14ac:dyDescent="0.25">
      <c r="A42" s="42" t="str">
        <f t="shared" si="3"/>
        <v>BAHIA DE ALGECIRAS</v>
      </c>
      <c r="B42" s="41">
        <f t="shared" si="4"/>
        <v>16215</v>
      </c>
      <c r="C42" s="41">
        <f t="shared" si="5"/>
        <v>17434</v>
      </c>
      <c r="D42" s="41">
        <f t="shared" si="6"/>
        <v>1</v>
      </c>
      <c r="E42" s="42" t="str">
        <f t="shared" si="2"/>
        <v>BALEARES</v>
      </c>
      <c r="F42" s="42">
        <f t="shared" si="7"/>
        <v>6915</v>
      </c>
      <c r="G42" s="42">
        <f t="shared" si="8"/>
        <v>8082</v>
      </c>
    </row>
    <row r="43" spans="1:9" x14ac:dyDescent="0.25">
      <c r="A43" s="42" t="str">
        <f t="shared" si="3"/>
        <v>BAHIA DE CADIZ</v>
      </c>
      <c r="B43" s="41">
        <f t="shared" si="4"/>
        <v>1210</v>
      </c>
      <c r="C43" s="41">
        <f t="shared" si="5"/>
        <v>1192</v>
      </c>
      <c r="D43" s="41">
        <f t="shared" si="6"/>
        <v>13</v>
      </c>
      <c r="E43" s="42" t="str">
        <f t="shared" si="2"/>
        <v>BARCELONA</v>
      </c>
      <c r="F43" s="42">
        <f t="shared" si="7"/>
        <v>6638</v>
      </c>
      <c r="G43" s="42">
        <f t="shared" si="8"/>
        <v>6668</v>
      </c>
    </row>
    <row r="44" spans="1:9" x14ac:dyDescent="0.25">
      <c r="A44" s="42" t="str">
        <f t="shared" si="3"/>
        <v>BALEARES</v>
      </c>
      <c r="B44" s="41">
        <f t="shared" si="4"/>
        <v>6915</v>
      </c>
      <c r="C44" s="41">
        <f t="shared" si="5"/>
        <v>8082</v>
      </c>
      <c r="D44" s="41">
        <f t="shared" si="6"/>
        <v>5</v>
      </c>
      <c r="E44" s="42" t="str">
        <f t="shared" si="2"/>
        <v>VALENCIA</v>
      </c>
      <c r="F44" s="42">
        <f t="shared" si="7"/>
        <v>4801</v>
      </c>
      <c r="G44" s="42">
        <f t="shared" si="8"/>
        <v>4861</v>
      </c>
    </row>
    <row r="45" spans="1:9" x14ac:dyDescent="0.25">
      <c r="A45" s="42" t="str">
        <f t="shared" si="3"/>
        <v>BARCELONA</v>
      </c>
      <c r="B45" s="41">
        <f t="shared" si="4"/>
        <v>6638</v>
      </c>
      <c r="C45" s="41">
        <f t="shared" si="5"/>
        <v>6668</v>
      </c>
      <c r="D45" s="41">
        <f t="shared" si="6"/>
        <v>6</v>
      </c>
      <c r="E45" s="42" t="str">
        <f t="shared" si="2"/>
        <v>BILBAO</v>
      </c>
      <c r="F45" s="42">
        <f t="shared" si="7"/>
        <v>2484</v>
      </c>
      <c r="G45" s="42">
        <f t="shared" si="8"/>
        <v>2305</v>
      </c>
    </row>
    <row r="46" spans="1:9" x14ac:dyDescent="0.25">
      <c r="A46" s="42" t="str">
        <f t="shared" si="3"/>
        <v>BILBAO</v>
      </c>
      <c r="B46" s="41">
        <f t="shared" si="4"/>
        <v>2484</v>
      </c>
      <c r="C46" s="41">
        <f t="shared" si="5"/>
        <v>2305</v>
      </c>
      <c r="D46" s="41">
        <f t="shared" si="6"/>
        <v>8</v>
      </c>
      <c r="E46" s="42" t="str">
        <f t="shared" si="2"/>
        <v>TARRAGONA</v>
      </c>
      <c r="F46" s="42">
        <f t="shared" si="7"/>
        <v>1800</v>
      </c>
      <c r="G46" s="42">
        <f t="shared" si="8"/>
        <v>1987</v>
      </c>
    </row>
    <row r="47" spans="1:9" x14ac:dyDescent="0.25">
      <c r="A47" s="42" t="str">
        <f t="shared" si="3"/>
        <v>CARTAGENA</v>
      </c>
      <c r="B47" s="41">
        <f t="shared" si="4"/>
        <v>920</v>
      </c>
      <c r="C47" s="41">
        <f t="shared" si="5"/>
        <v>1001</v>
      </c>
      <c r="D47" s="41">
        <f t="shared" si="6"/>
        <v>19</v>
      </c>
      <c r="E47" s="42" t="str">
        <f t="shared" si="2"/>
        <v>ALMERIA</v>
      </c>
      <c r="F47" s="42">
        <f t="shared" si="7"/>
        <v>1731</v>
      </c>
      <c r="G47" s="42">
        <f t="shared" si="8"/>
        <v>1690</v>
      </c>
    </row>
    <row r="48" spans="1:9" x14ac:dyDescent="0.25">
      <c r="A48" s="42" t="str">
        <f t="shared" si="3"/>
        <v>CASTELLON</v>
      </c>
      <c r="B48" s="41">
        <f t="shared" si="4"/>
        <v>964</v>
      </c>
      <c r="C48" s="41">
        <f t="shared" si="5"/>
        <v>985</v>
      </c>
      <c r="D48" s="41">
        <f t="shared" si="6"/>
        <v>15</v>
      </c>
      <c r="E48" s="42" t="str">
        <f t="shared" si="2"/>
        <v>VIGO</v>
      </c>
      <c r="F48" s="42">
        <f t="shared" si="7"/>
        <v>1693</v>
      </c>
      <c r="G48" s="42">
        <f t="shared" si="8"/>
        <v>1684</v>
      </c>
    </row>
    <row r="49" spans="1:7" x14ac:dyDescent="0.25">
      <c r="A49" s="42" t="str">
        <f t="shared" si="3"/>
        <v>CEUTA</v>
      </c>
      <c r="B49" s="41">
        <f t="shared" si="4"/>
        <v>8356</v>
      </c>
      <c r="C49" s="41">
        <f t="shared" si="5"/>
        <v>9494</v>
      </c>
      <c r="D49" s="41">
        <f t="shared" si="6"/>
        <v>3</v>
      </c>
      <c r="E49" s="42" t="str">
        <f t="shared" si="2"/>
        <v>MALAGA</v>
      </c>
      <c r="F49" s="42">
        <f t="shared" si="7"/>
        <v>1245</v>
      </c>
      <c r="G49" s="42">
        <f t="shared" si="8"/>
        <v>1259</v>
      </c>
    </row>
    <row r="50" spans="1:7" x14ac:dyDescent="0.25">
      <c r="A50" s="42" t="str">
        <f t="shared" si="3"/>
        <v>FERROL-SAN CIBRAO</v>
      </c>
      <c r="B50" s="41">
        <f t="shared" si="4"/>
        <v>843</v>
      </c>
      <c r="C50" s="41">
        <f t="shared" si="5"/>
        <v>859</v>
      </c>
      <c r="D50" s="41">
        <f t="shared" si="6"/>
        <v>22</v>
      </c>
      <c r="E50" s="42" t="str">
        <f t="shared" si="2"/>
        <v>BAHIA DE CADIZ</v>
      </c>
      <c r="F50" s="42">
        <f t="shared" si="7"/>
        <v>1210</v>
      </c>
      <c r="G50" s="42">
        <f t="shared" si="8"/>
        <v>1192</v>
      </c>
    </row>
    <row r="51" spans="1:7" x14ac:dyDescent="0.25">
      <c r="A51" s="42" t="str">
        <f t="shared" si="3"/>
        <v>GIJON</v>
      </c>
      <c r="B51" s="41">
        <f t="shared" si="4"/>
        <v>821</v>
      </c>
      <c r="C51" s="41">
        <f t="shared" si="5"/>
        <v>716</v>
      </c>
      <c r="D51" s="41">
        <f t="shared" si="6"/>
        <v>23</v>
      </c>
      <c r="E51" s="42" t="str">
        <f t="shared" si="2"/>
        <v>HUELVA</v>
      </c>
      <c r="F51" s="42">
        <f t="shared" si="7"/>
        <v>1151</v>
      </c>
      <c r="G51" s="42">
        <f t="shared" si="8"/>
        <v>1096</v>
      </c>
    </row>
    <row r="52" spans="1:7" x14ac:dyDescent="0.25">
      <c r="A52" s="42" t="str">
        <f t="shared" si="3"/>
        <v>HUELVA</v>
      </c>
      <c r="B52" s="41">
        <f t="shared" si="4"/>
        <v>1151</v>
      </c>
      <c r="C52" s="41">
        <f t="shared" si="5"/>
        <v>1096</v>
      </c>
      <c r="D52" s="41">
        <f t="shared" si="6"/>
        <v>14</v>
      </c>
      <c r="E52" s="42" t="str">
        <f t="shared" si="2"/>
        <v>CASTELLON</v>
      </c>
      <c r="F52" s="42">
        <f t="shared" si="7"/>
        <v>964</v>
      </c>
      <c r="G52" s="42">
        <f t="shared" si="8"/>
        <v>985</v>
      </c>
    </row>
    <row r="53" spans="1:7" x14ac:dyDescent="0.25">
      <c r="A53" s="42" t="str">
        <f t="shared" si="3"/>
        <v>LAS PALMAS</v>
      </c>
      <c r="B53" s="41">
        <f t="shared" si="4"/>
        <v>7015</v>
      </c>
      <c r="C53" s="41">
        <f t="shared" si="5"/>
        <v>7033</v>
      </c>
      <c r="D53" s="41">
        <f t="shared" si="6"/>
        <v>4</v>
      </c>
      <c r="E53" s="42" t="str">
        <f t="shared" si="2"/>
        <v>PASAIA</v>
      </c>
      <c r="F53" s="42">
        <f t="shared" si="7"/>
        <v>941</v>
      </c>
      <c r="G53" s="42">
        <f t="shared" si="8"/>
        <v>952</v>
      </c>
    </row>
    <row r="54" spans="1:7" x14ac:dyDescent="0.25">
      <c r="A54" s="42" t="str">
        <f t="shared" si="3"/>
        <v>MALAGA</v>
      </c>
      <c r="B54" s="41">
        <f t="shared" si="4"/>
        <v>1245</v>
      </c>
      <c r="C54" s="41">
        <f t="shared" si="5"/>
        <v>1259</v>
      </c>
      <c r="D54" s="41">
        <f t="shared" si="6"/>
        <v>12</v>
      </c>
      <c r="E54" s="42" t="str">
        <f t="shared" si="2"/>
        <v>SANTANDER</v>
      </c>
      <c r="F54" s="42">
        <f t="shared" si="7"/>
        <v>937</v>
      </c>
      <c r="G54" s="42">
        <f t="shared" si="8"/>
        <v>1002</v>
      </c>
    </row>
    <row r="55" spans="1:7" x14ac:dyDescent="0.25">
      <c r="A55" s="42" t="str">
        <f t="shared" si="3"/>
        <v>MARIN Y RIA DE PONTEVEDRA</v>
      </c>
      <c r="B55" s="41">
        <f t="shared" si="4"/>
        <v>683</v>
      </c>
      <c r="C55" s="41">
        <f t="shared" si="5"/>
        <v>641</v>
      </c>
      <c r="D55" s="41">
        <f t="shared" si="6"/>
        <v>25</v>
      </c>
      <c r="E55" s="42" t="str">
        <f t="shared" si="2"/>
        <v>A CORUÑA</v>
      </c>
      <c r="F55" s="42">
        <f t="shared" ref="F55:F65" si="9">LOOKUP(E55,$A$38:$A$65,$B$38:$B$65)</f>
        <v>928</v>
      </c>
      <c r="G55" s="42">
        <f t="shared" si="8"/>
        <v>1027</v>
      </c>
    </row>
    <row r="56" spans="1:7" x14ac:dyDescent="0.25">
      <c r="A56" s="42" t="str">
        <f t="shared" si="3"/>
        <v>MELILLA</v>
      </c>
      <c r="B56" s="41">
        <f t="shared" si="4"/>
        <v>844</v>
      </c>
      <c r="C56" s="41">
        <f t="shared" si="5"/>
        <v>913</v>
      </c>
      <c r="D56" s="41">
        <f t="shared" si="6"/>
        <v>21</v>
      </c>
      <c r="E56" s="42" t="str">
        <f t="shared" si="2"/>
        <v>CARTAGENA</v>
      </c>
      <c r="F56" s="42">
        <f t="shared" si="9"/>
        <v>920</v>
      </c>
      <c r="G56" s="42">
        <f t="shared" si="8"/>
        <v>1001</v>
      </c>
    </row>
    <row r="57" spans="1:7" x14ac:dyDescent="0.25">
      <c r="A57" s="42" t="str">
        <f t="shared" si="3"/>
        <v>MOTRIL</v>
      </c>
      <c r="B57" s="41">
        <f t="shared" si="4"/>
        <v>260</v>
      </c>
      <c r="C57" s="41">
        <f t="shared" si="5"/>
        <v>299</v>
      </c>
      <c r="D57" s="41">
        <f t="shared" si="6"/>
        <v>27</v>
      </c>
      <c r="E57" s="42" t="str">
        <f t="shared" si="2"/>
        <v>SEVILLA</v>
      </c>
      <c r="F57" s="42">
        <f t="shared" si="9"/>
        <v>868</v>
      </c>
      <c r="G57" s="42">
        <f t="shared" si="8"/>
        <v>886</v>
      </c>
    </row>
    <row r="58" spans="1:7" x14ac:dyDescent="0.25">
      <c r="A58" s="42" t="str">
        <f t="shared" si="3"/>
        <v>PASAIA</v>
      </c>
      <c r="B58" s="41">
        <f t="shared" si="4"/>
        <v>941</v>
      </c>
      <c r="C58" s="41">
        <f t="shared" si="5"/>
        <v>952</v>
      </c>
      <c r="D58" s="41">
        <f t="shared" si="6"/>
        <v>16</v>
      </c>
      <c r="E58" s="42" t="str">
        <f t="shared" si="2"/>
        <v>MELILLA</v>
      </c>
      <c r="F58" s="42">
        <f t="shared" si="9"/>
        <v>844</v>
      </c>
      <c r="G58" s="42">
        <f t="shared" si="8"/>
        <v>913</v>
      </c>
    </row>
    <row r="59" spans="1:7" x14ac:dyDescent="0.25">
      <c r="A59" s="42" t="str">
        <f t="shared" si="3"/>
        <v>SANTA CRUZ DE TENERIFE</v>
      </c>
      <c r="B59" s="41">
        <f t="shared" si="4"/>
        <v>12009</v>
      </c>
      <c r="C59" s="41">
        <f t="shared" si="5"/>
        <v>11800</v>
      </c>
      <c r="D59" s="41">
        <f t="shared" si="6"/>
        <v>2</v>
      </c>
      <c r="E59" s="42" t="str">
        <f t="shared" si="2"/>
        <v>FERROL-SAN CIBRAO</v>
      </c>
      <c r="F59" s="42">
        <f t="shared" si="9"/>
        <v>843</v>
      </c>
      <c r="G59" s="42">
        <f t="shared" si="8"/>
        <v>859</v>
      </c>
    </row>
    <row r="60" spans="1:7" x14ac:dyDescent="0.25">
      <c r="A60" s="42" t="str">
        <f t="shared" si="3"/>
        <v>SANTANDER</v>
      </c>
      <c r="B60" s="41">
        <f t="shared" si="4"/>
        <v>937</v>
      </c>
      <c r="C60" s="41">
        <f t="shared" si="5"/>
        <v>1002</v>
      </c>
      <c r="D60" s="41">
        <f t="shared" si="6"/>
        <v>17</v>
      </c>
      <c r="E60" s="42" t="str">
        <f t="shared" si="2"/>
        <v>GIJON</v>
      </c>
      <c r="F60" s="42">
        <f t="shared" si="9"/>
        <v>821</v>
      </c>
      <c r="G60" s="42">
        <f t="shared" si="8"/>
        <v>716</v>
      </c>
    </row>
    <row r="61" spans="1:7" x14ac:dyDescent="0.25">
      <c r="A61" s="42" t="str">
        <f t="shared" si="3"/>
        <v>SEVILLA</v>
      </c>
      <c r="B61" s="41">
        <f t="shared" si="4"/>
        <v>868</v>
      </c>
      <c r="C61" s="41">
        <f t="shared" si="5"/>
        <v>886</v>
      </c>
      <c r="D61" s="41">
        <f t="shared" si="6"/>
        <v>20</v>
      </c>
      <c r="E61" s="42" t="str">
        <f t="shared" si="2"/>
        <v>ALICANTE</v>
      </c>
      <c r="F61" s="42">
        <f t="shared" si="9"/>
        <v>806</v>
      </c>
      <c r="G61" s="42">
        <f t="shared" si="8"/>
        <v>1008</v>
      </c>
    </row>
    <row r="62" spans="1:7" x14ac:dyDescent="0.25">
      <c r="A62" s="42" t="str">
        <f t="shared" si="3"/>
        <v>TARRAGONA</v>
      </c>
      <c r="B62" s="41">
        <f t="shared" si="4"/>
        <v>1800</v>
      </c>
      <c r="C62" s="41">
        <f t="shared" si="5"/>
        <v>1987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683</v>
      </c>
      <c r="G62" s="42">
        <f t="shared" si="8"/>
        <v>641</v>
      </c>
    </row>
    <row r="63" spans="1:7" x14ac:dyDescent="0.25">
      <c r="A63" s="42" t="str">
        <f t="shared" si="3"/>
        <v>VALENCIA</v>
      </c>
      <c r="B63" s="41">
        <f t="shared" si="4"/>
        <v>4801</v>
      </c>
      <c r="C63" s="41">
        <f t="shared" si="5"/>
        <v>4861</v>
      </c>
      <c r="D63" s="41">
        <f t="shared" si="6"/>
        <v>7</v>
      </c>
      <c r="E63" s="42" t="str">
        <f t="shared" si="2"/>
        <v>AVILES</v>
      </c>
      <c r="F63" s="42">
        <f t="shared" si="9"/>
        <v>650</v>
      </c>
      <c r="G63" s="42">
        <f t="shared" si="8"/>
        <v>665</v>
      </c>
    </row>
    <row r="64" spans="1:7" x14ac:dyDescent="0.25">
      <c r="A64" s="42" t="str">
        <f t="shared" si="3"/>
        <v>VIGO</v>
      </c>
      <c r="B64" s="41">
        <f t="shared" si="4"/>
        <v>1693</v>
      </c>
      <c r="C64" s="41">
        <f t="shared" si="5"/>
        <v>1684</v>
      </c>
      <c r="D64" s="41">
        <f t="shared" si="6"/>
        <v>11</v>
      </c>
      <c r="E64" s="42" t="str">
        <f t="shared" si="2"/>
        <v>MOTRIL</v>
      </c>
      <c r="F64" s="42">
        <f t="shared" si="9"/>
        <v>260</v>
      </c>
      <c r="G64" s="42">
        <f t="shared" si="8"/>
        <v>299</v>
      </c>
    </row>
    <row r="65" spans="1:7" x14ac:dyDescent="0.25">
      <c r="A65" s="42" t="str">
        <f t="shared" si="3"/>
        <v>VILAGARCIA</v>
      </c>
      <c r="B65" s="41">
        <f t="shared" si="4"/>
        <v>204</v>
      </c>
      <c r="C65" s="41">
        <f t="shared" si="5"/>
        <v>206</v>
      </c>
      <c r="D65" s="41">
        <f t="shared" si="6"/>
        <v>28</v>
      </c>
      <c r="E65" s="42" t="str">
        <f t="shared" si="2"/>
        <v>VILAGARCIA</v>
      </c>
      <c r="F65" s="42">
        <f t="shared" si="9"/>
        <v>204</v>
      </c>
      <c r="G65" s="42">
        <f t="shared" si="8"/>
        <v>206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973396</v>
      </c>
      <c r="C7" s="9">
        <v>1127358</v>
      </c>
      <c r="D7" s="9">
        <v>8249125</v>
      </c>
      <c r="E7" s="9">
        <v>9453855</v>
      </c>
      <c r="F7" s="10">
        <f>((E7*100)/D7)-100</f>
        <v>14.604336823602509</v>
      </c>
      <c r="G7" s="1"/>
      <c r="H7" s="1"/>
      <c r="I7" s="1"/>
    </row>
    <row r="8" spans="1:12" x14ac:dyDescent="0.25">
      <c r="A8" s="11" t="s">
        <v>42</v>
      </c>
      <c r="B8" s="12">
        <v>1963567</v>
      </c>
      <c r="C8" s="12">
        <v>1514341</v>
      </c>
      <c r="D8" s="12">
        <v>9895551</v>
      </c>
      <c r="E8" s="12">
        <v>9960232</v>
      </c>
      <c r="F8" s="13">
        <f t="shared" ref="F8:F35" si="0">((E8*100)/D8)-100</f>
        <v>0.65363717492840578</v>
      </c>
      <c r="G8" s="1"/>
      <c r="H8" s="1"/>
      <c r="I8" s="1"/>
    </row>
    <row r="9" spans="1:12" x14ac:dyDescent="0.25">
      <c r="A9" s="8" t="s">
        <v>43</v>
      </c>
      <c r="B9" s="9">
        <v>4547870</v>
      </c>
      <c r="C9" s="9">
        <v>4811488</v>
      </c>
      <c r="D9" s="9">
        <v>21736667</v>
      </c>
      <c r="E9" s="9">
        <v>23029730</v>
      </c>
      <c r="F9" s="10">
        <f t="shared" si="0"/>
        <v>5.9487639020278493</v>
      </c>
      <c r="G9" s="1"/>
      <c r="H9" s="1"/>
      <c r="I9" s="1"/>
    </row>
    <row r="10" spans="1:12" x14ac:dyDescent="0.25">
      <c r="A10" s="11" t="s">
        <v>44</v>
      </c>
      <c r="B10" s="12">
        <v>573299</v>
      </c>
      <c r="C10" s="12">
        <v>561013</v>
      </c>
      <c r="D10" s="12">
        <v>3763953</v>
      </c>
      <c r="E10" s="12">
        <v>3623933</v>
      </c>
      <c r="F10" s="13">
        <f t="shared" si="0"/>
        <v>-3.7200251969139941</v>
      </c>
      <c r="G10" s="1"/>
      <c r="H10" s="1"/>
      <c r="I10" s="1"/>
    </row>
    <row r="11" spans="1:12" x14ac:dyDescent="0.25">
      <c r="A11" s="8" t="s">
        <v>45</v>
      </c>
      <c r="B11" s="9">
        <v>26361911</v>
      </c>
      <c r="C11" s="9">
        <v>25883176</v>
      </c>
      <c r="D11" s="9">
        <v>172006674</v>
      </c>
      <c r="E11" s="9">
        <v>173130995</v>
      </c>
      <c r="F11" s="10">
        <f t="shared" si="0"/>
        <v>0.65364963687397903</v>
      </c>
      <c r="G11" s="1"/>
      <c r="H11" s="1"/>
      <c r="I11" s="1"/>
    </row>
    <row r="12" spans="1:12" x14ac:dyDescent="0.25">
      <c r="A12" s="11" t="s">
        <v>46</v>
      </c>
      <c r="B12" s="12">
        <v>2040689</v>
      </c>
      <c r="C12" s="12">
        <v>1713689</v>
      </c>
      <c r="D12" s="12">
        <v>14969463</v>
      </c>
      <c r="E12" s="12">
        <v>15662622</v>
      </c>
      <c r="F12" s="13">
        <f t="shared" si="0"/>
        <v>4.6304867449153022</v>
      </c>
      <c r="G12" s="1"/>
      <c r="H12" s="1"/>
      <c r="I12" s="1"/>
    </row>
    <row r="13" spans="1:12" x14ac:dyDescent="0.25">
      <c r="A13" s="8" t="s">
        <v>47</v>
      </c>
      <c r="B13" s="9">
        <v>16492364</v>
      </c>
      <c r="C13" s="9">
        <v>14209128</v>
      </c>
      <c r="D13" s="9">
        <v>96853516</v>
      </c>
      <c r="E13" s="9">
        <v>93364123</v>
      </c>
      <c r="F13" s="10">
        <f t="shared" si="0"/>
        <v>-3.602753048221814</v>
      </c>
      <c r="G13" s="1"/>
      <c r="H13" s="1"/>
      <c r="I13" s="1"/>
    </row>
    <row r="14" spans="1:12" x14ac:dyDescent="0.25">
      <c r="A14" s="11" t="s">
        <v>48</v>
      </c>
      <c r="B14" s="12">
        <v>23844171</v>
      </c>
      <c r="C14" s="12">
        <v>24181203</v>
      </c>
      <c r="D14" s="12">
        <v>156268498</v>
      </c>
      <c r="E14" s="12">
        <v>170267355</v>
      </c>
      <c r="F14" s="13">
        <f t="shared" si="0"/>
        <v>8.9582079428446235</v>
      </c>
      <c r="G14" s="1"/>
      <c r="H14" s="1"/>
      <c r="I14" s="1"/>
    </row>
    <row r="15" spans="1:12" x14ac:dyDescent="0.25">
      <c r="A15" s="8" t="s">
        <v>49</v>
      </c>
      <c r="B15" s="9">
        <v>3909685</v>
      </c>
      <c r="C15" s="9">
        <v>4440035</v>
      </c>
      <c r="D15" s="9">
        <v>31116863</v>
      </c>
      <c r="E15" s="9">
        <v>33187093</v>
      </c>
      <c r="F15" s="10">
        <f t="shared" si="0"/>
        <v>6.6530806784732732</v>
      </c>
      <c r="G15" s="1"/>
      <c r="H15" s="1"/>
      <c r="I15" s="1"/>
    </row>
    <row r="16" spans="1:12" x14ac:dyDescent="0.25">
      <c r="A16" s="11" t="s">
        <v>50</v>
      </c>
      <c r="B16" s="12">
        <v>2246879</v>
      </c>
      <c r="C16" s="12">
        <v>2337184</v>
      </c>
      <c r="D16" s="12">
        <v>16739402</v>
      </c>
      <c r="E16" s="12">
        <v>18743000</v>
      </c>
      <c r="F16" s="13">
        <f t="shared" si="0"/>
        <v>11.96935231019603</v>
      </c>
      <c r="G16" s="1"/>
      <c r="H16" s="1"/>
      <c r="I16" s="1"/>
    </row>
    <row r="17" spans="1:9" x14ac:dyDescent="0.25">
      <c r="A17" s="8" t="s">
        <v>51</v>
      </c>
      <c r="B17" s="9">
        <v>922995</v>
      </c>
      <c r="C17" s="9">
        <v>1038439</v>
      </c>
      <c r="D17" s="9">
        <v>8851681</v>
      </c>
      <c r="E17" s="9">
        <v>9600024</v>
      </c>
      <c r="F17" s="10">
        <f t="shared" si="0"/>
        <v>8.4542472780028959</v>
      </c>
      <c r="G17" s="1"/>
      <c r="H17" s="1"/>
      <c r="I17" s="1"/>
    </row>
    <row r="18" spans="1:9" x14ac:dyDescent="0.25">
      <c r="A18" s="11" t="s">
        <v>52</v>
      </c>
      <c r="B18" s="12">
        <v>7379387</v>
      </c>
      <c r="C18" s="12">
        <v>5904496</v>
      </c>
      <c r="D18" s="12">
        <v>50231334</v>
      </c>
      <c r="E18" s="12">
        <v>45323997</v>
      </c>
      <c r="F18" s="13">
        <f t="shared" si="0"/>
        <v>-9.7694737710927626</v>
      </c>
      <c r="G18" s="1"/>
      <c r="H18" s="1"/>
      <c r="I18" s="1"/>
    </row>
    <row r="19" spans="1:9" x14ac:dyDescent="0.25">
      <c r="A19" s="8" t="s">
        <v>53</v>
      </c>
      <c r="B19" s="9">
        <v>1092661</v>
      </c>
      <c r="C19" s="9">
        <v>1295775</v>
      </c>
      <c r="D19" s="9">
        <v>7999742</v>
      </c>
      <c r="E19" s="9">
        <v>9937658</v>
      </c>
      <c r="F19" s="10">
        <f t="shared" si="0"/>
        <v>24.224731247582739</v>
      </c>
      <c r="G19" s="1"/>
      <c r="H19" s="1"/>
      <c r="I19" s="1"/>
    </row>
    <row r="20" spans="1:9" x14ac:dyDescent="0.25">
      <c r="A20" s="11" t="s">
        <v>54</v>
      </c>
      <c r="B20" s="12">
        <v>1132439</v>
      </c>
      <c r="C20" s="12">
        <v>1176296</v>
      </c>
      <c r="D20" s="12">
        <v>9193119</v>
      </c>
      <c r="E20" s="12">
        <v>10739437</v>
      </c>
      <c r="F20" s="13">
        <f t="shared" si="0"/>
        <v>16.820384898748728</v>
      </c>
      <c r="G20" s="1"/>
      <c r="H20" s="1"/>
      <c r="I20" s="1"/>
    </row>
    <row r="21" spans="1:9" x14ac:dyDescent="0.25">
      <c r="A21" s="8" t="s">
        <v>55</v>
      </c>
      <c r="B21" s="9">
        <v>2191253</v>
      </c>
      <c r="C21" s="9">
        <v>2147438</v>
      </c>
      <c r="D21" s="9">
        <v>14033513</v>
      </c>
      <c r="E21" s="9">
        <v>14994916</v>
      </c>
      <c r="F21" s="10">
        <f t="shared" si="0"/>
        <v>6.8507650222720429</v>
      </c>
      <c r="G21" s="1"/>
      <c r="H21" s="1"/>
      <c r="I21" s="1"/>
    </row>
    <row r="22" spans="1:9" x14ac:dyDescent="0.25">
      <c r="A22" s="11" t="s">
        <v>56</v>
      </c>
      <c r="B22" s="12">
        <v>12245765</v>
      </c>
      <c r="C22" s="12">
        <v>11999994</v>
      </c>
      <c r="D22" s="12">
        <v>89928819</v>
      </c>
      <c r="E22" s="12">
        <v>102462708</v>
      </c>
      <c r="F22" s="13">
        <f t="shared" si="0"/>
        <v>13.937566554721457</v>
      </c>
      <c r="G22" s="1"/>
      <c r="H22" s="1"/>
      <c r="I22" s="1"/>
    </row>
    <row r="23" spans="1:9" x14ac:dyDescent="0.25">
      <c r="A23" s="8" t="s">
        <v>57</v>
      </c>
      <c r="B23" s="9">
        <v>3444515</v>
      </c>
      <c r="C23" s="9">
        <v>3862264</v>
      </c>
      <c r="D23" s="9">
        <v>24749322</v>
      </c>
      <c r="E23" s="9">
        <v>23673346</v>
      </c>
      <c r="F23" s="10">
        <f t="shared" si="0"/>
        <v>-4.347496872843621</v>
      </c>
      <c r="G23" s="1"/>
      <c r="H23" s="1"/>
      <c r="I23" s="1"/>
    </row>
    <row r="24" spans="1:9" x14ac:dyDescent="0.25">
      <c r="A24" s="11" t="s">
        <v>58</v>
      </c>
      <c r="B24" s="12">
        <v>274690</v>
      </c>
      <c r="C24" s="12">
        <v>293465</v>
      </c>
      <c r="D24" s="12">
        <v>2142255</v>
      </c>
      <c r="E24" s="12">
        <v>1922642</v>
      </c>
      <c r="F24" s="13">
        <f t="shared" si="0"/>
        <v>-10.251487334607688</v>
      </c>
      <c r="G24" s="1"/>
      <c r="H24" s="1"/>
      <c r="I24" s="1"/>
    </row>
    <row r="25" spans="1:9" x14ac:dyDescent="0.25">
      <c r="A25" s="8" t="s">
        <v>59</v>
      </c>
      <c r="B25" s="9">
        <v>1596963</v>
      </c>
      <c r="C25" s="9">
        <v>1456606</v>
      </c>
      <c r="D25" s="9">
        <v>10381517</v>
      </c>
      <c r="E25" s="9">
        <v>9881707</v>
      </c>
      <c r="F25" s="10">
        <f t="shared" si="0"/>
        <v>-4.8144216302877538</v>
      </c>
      <c r="G25" s="1"/>
      <c r="H25" s="1"/>
      <c r="I25" s="1"/>
    </row>
    <row r="26" spans="1:9" x14ac:dyDescent="0.25">
      <c r="A26" s="11" t="s">
        <v>60</v>
      </c>
      <c r="B26" s="12">
        <v>318418</v>
      </c>
      <c r="C26" s="12">
        <v>220804</v>
      </c>
      <c r="D26" s="12">
        <v>2596601</v>
      </c>
      <c r="E26" s="12">
        <v>2243265</v>
      </c>
      <c r="F26" s="13">
        <f t="shared" si="0"/>
        <v>-13.607635520436133</v>
      </c>
      <c r="G26" s="1"/>
      <c r="H26" s="1"/>
      <c r="I26" s="1"/>
    </row>
    <row r="27" spans="1:9" x14ac:dyDescent="0.25">
      <c r="A27" s="8" t="s">
        <v>61</v>
      </c>
      <c r="B27" s="9">
        <v>509444</v>
      </c>
      <c r="C27" s="9">
        <v>466058</v>
      </c>
      <c r="D27" s="9">
        <v>5287169</v>
      </c>
      <c r="E27" s="9">
        <v>5243784</v>
      </c>
      <c r="F27" s="10">
        <f t="shared" si="0"/>
        <v>-0.8205714627241889</v>
      </c>
      <c r="G27" s="1"/>
      <c r="H27" s="1"/>
      <c r="I27" s="1"/>
    </row>
    <row r="28" spans="1:9" x14ac:dyDescent="0.25">
      <c r="A28" s="11" t="s">
        <v>62</v>
      </c>
      <c r="B28" s="12">
        <v>15686015</v>
      </c>
      <c r="C28" s="12">
        <v>14387635</v>
      </c>
      <c r="D28" s="12">
        <v>108891655</v>
      </c>
      <c r="E28" s="12">
        <v>118297209</v>
      </c>
      <c r="F28" s="13">
        <f t="shared" si="0"/>
        <v>8.6375342536579183</v>
      </c>
      <c r="G28" s="1"/>
      <c r="H28" s="1"/>
      <c r="I28" s="1"/>
    </row>
    <row r="29" spans="1:9" x14ac:dyDescent="0.25">
      <c r="A29" s="8" t="s">
        <v>63</v>
      </c>
      <c r="B29" s="9">
        <v>1897545</v>
      </c>
      <c r="C29" s="9">
        <v>1624189</v>
      </c>
      <c r="D29" s="9">
        <v>16319145</v>
      </c>
      <c r="E29" s="9">
        <v>14644014</v>
      </c>
      <c r="F29" s="10">
        <f t="shared" si="0"/>
        <v>-10.264820859181043</v>
      </c>
      <c r="G29" s="1"/>
      <c r="H29" s="1"/>
      <c r="I29" s="1"/>
    </row>
    <row r="30" spans="1:9" x14ac:dyDescent="0.25">
      <c r="A30" s="11" t="s">
        <v>64</v>
      </c>
      <c r="B30" s="12">
        <v>422065</v>
      </c>
      <c r="C30" s="12">
        <v>449164</v>
      </c>
      <c r="D30" s="12">
        <v>3483173</v>
      </c>
      <c r="E30" s="12">
        <v>3662875</v>
      </c>
      <c r="F30" s="13">
        <f t="shared" si="0"/>
        <v>5.1591465597603161</v>
      </c>
      <c r="G30" s="1"/>
      <c r="H30" s="1"/>
      <c r="I30" s="1"/>
    </row>
    <row r="31" spans="1:9" x14ac:dyDescent="0.25">
      <c r="A31" s="8" t="s">
        <v>65</v>
      </c>
      <c r="B31" s="9">
        <v>3679065</v>
      </c>
      <c r="C31" s="9">
        <v>3151426</v>
      </c>
      <c r="D31" s="9">
        <v>28725465</v>
      </c>
      <c r="E31" s="9">
        <v>24708328</v>
      </c>
      <c r="F31" s="10">
        <f t="shared" si="0"/>
        <v>-13.984584757809841</v>
      </c>
      <c r="G31" s="1"/>
      <c r="H31" s="1"/>
      <c r="I31" s="1"/>
    </row>
    <row r="32" spans="1:9" x14ac:dyDescent="0.25">
      <c r="A32" s="11" t="s">
        <v>66</v>
      </c>
      <c r="B32" s="12">
        <v>13987224</v>
      </c>
      <c r="C32" s="12">
        <v>13953260</v>
      </c>
      <c r="D32" s="12">
        <v>100735123</v>
      </c>
      <c r="E32" s="12">
        <v>108293272</v>
      </c>
      <c r="F32" s="13">
        <f t="shared" si="0"/>
        <v>7.5029927744268434</v>
      </c>
      <c r="G32" s="1"/>
      <c r="H32" s="1"/>
      <c r="I32" s="1"/>
    </row>
    <row r="33" spans="1:9" x14ac:dyDescent="0.25">
      <c r="A33" s="8" t="s">
        <v>67</v>
      </c>
      <c r="B33" s="9">
        <v>2464094</v>
      </c>
      <c r="C33" s="9">
        <v>2755388</v>
      </c>
      <c r="D33" s="9">
        <v>23362302</v>
      </c>
      <c r="E33" s="9">
        <v>25277283</v>
      </c>
      <c r="F33" s="10">
        <f t="shared" si="0"/>
        <v>8.1968848788959292</v>
      </c>
      <c r="G33" s="1"/>
      <c r="H33" s="1"/>
      <c r="I33" s="1"/>
    </row>
    <row r="34" spans="1:9" x14ac:dyDescent="0.25">
      <c r="A34" s="11" t="s">
        <v>68</v>
      </c>
      <c r="B34" s="12">
        <v>140112</v>
      </c>
      <c r="C34" s="12">
        <v>177312</v>
      </c>
      <c r="D34" s="12">
        <v>1266524</v>
      </c>
      <c r="E34" s="12">
        <v>1186065</v>
      </c>
      <c r="F34" s="13">
        <f t="shared" si="0"/>
        <v>-6.3527418351330027</v>
      </c>
      <c r="G34" s="1"/>
      <c r="H34" s="1"/>
      <c r="I34" s="1"/>
    </row>
    <row r="35" spans="1:9" x14ac:dyDescent="0.25">
      <c r="A35" s="14" t="s">
        <v>69</v>
      </c>
      <c r="B35" s="15">
        <f>SUM(B7:B34)</f>
        <v>152338481</v>
      </c>
      <c r="C35" s="15">
        <f t="shared" ref="C35:E35" si="1">SUM(C7:C34)</f>
        <v>147138624</v>
      </c>
      <c r="D35" s="15">
        <f t="shared" si="1"/>
        <v>1039778171</v>
      </c>
      <c r="E35" s="15">
        <f t="shared" si="1"/>
        <v>1082515468</v>
      </c>
      <c r="F35" s="16">
        <f t="shared" si="0"/>
        <v>4.1102321814370981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9453855</v>
      </c>
      <c r="C38" s="41">
        <f>D7</f>
        <v>8249125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173130995</v>
      </c>
      <c r="G38" s="42">
        <f>LOOKUP(E38,$A$38:$A$65,$C$38:$C$65)</f>
        <v>172006674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9960232</v>
      </c>
      <c r="C39" s="41">
        <f t="shared" ref="C39:C65" si="5">D8</f>
        <v>9895551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170267355</v>
      </c>
      <c r="G39" s="42">
        <f t="shared" ref="G39:G65" si="8">LOOKUP(E39,$A$38:$A$65,$C$38:$C$65)</f>
        <v>156268498</v>
      </c>
    </row>
    <row r="40" spans="1:9" x14ac:dyDescent="0.25">
      <c r="A40" s="42" t="str">
        <f t="shared" si="3"/>
        <v>ALMERIA</v>
      </c>
      <c r="B40" s="41">
        <f t="shared" si="4"/>
        <v>23029730</v>
      </c>
      <c r="C40" s="41">
        <f t="shared" si="5"/>
        <v>21736667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118297209</v>
      </c>
      <c r="G40" s="42">
        <f t="shared" si="8"/>
        <v>108891655</v>
      </c>
    </row>
    <row r="41" spans="1:9" x14ac:dyDescent="0.25">
      <c r="A41" s="42" t="str">
        <f t="shared" si="3"/>
        <v>AVILES</v>
      </c>
      <c r="B41" s="41">
        <f t="shared" si="4"/>
        <v>3623933</v>
      </c>
      <c r="C41" s="41">
        <f t="shared" si="5"/>
        <v>3763953</v>
      </c>
      <c r="D41" s="41">
        <f t="shared" si="6"/>
        <v>25</v>
      </c>
      <c r="E41" s="42" t="str">
        <f t="shared" si="2"/>
        <v>VALENCIA</v>
      </c>
      <c r="F41" s="42">
        <f t="shared" si="7"/>
        <v>108293272</v>
      </c>
      <c r="G41" s="42">
        <f t="shared" si="8"/>
        <v>100735123</v>
      </c>
    </row>
    <row r="42" spans="1:9" x14ac:dyDescent="0.25">
      <c r="A42" s="42" t="str">
        <f t="shared" si="3"/>
        <v>BAHIA DE ALGECIRAS</v>
      </c>
      <c r="B42" s="41">
        <f t="shared" si="4"/>
        <v>173130995</v>
      </c>
      <c r="C42" s="41">
        <f t="shared" si="5"/>
        <v>172006674</v>
      </c>
      <c r="D42" s="41">
        <f t="shared" si="6"/>
        <v>1</v>
      </c>
      <c r="E42" s="42" t="str">
        <f t="shared" si="2"/>
        <v>LAS PALMAS</v>
      </c>
      <c r="F42" s="42">
        <f t="shared" si="7"/>
        <v>102462708</v>
      </c>
      <c r="G42" s="42">
        <f t="shared" si="8"/>
        <v>89928819</v>
      </c>
    </row>
    <row r="43" spans="1:9" x14ac:dyDescent="0.25">
      <c r="A43" s="42" t="str">
        <f t="shared" si="3"/>
        <v>BAHIA DE CADIZ</v>
      </c>
      <c r="B43" s="41">
        <f t="shared" si="4"/>
        <v>15662622</v>
      </c>
      <c r="C43" s="41">
        <f t="shared" si="5"/>
        <v>14969463</v>
      </c>
      <c r="D43" s="41">
        <f t="shared" si="6"/>
        <v>14</v>
      </c>
      <c r="E43" s="42" t="str">
        <f t="shared" si="2"/>
        <v>BALEARES</v>
      </c>
      <c r="F43" s="42">
        <f t="shared" si="7"/>
        <v>93364123</v>
      </c>
      <c r="G43" s="42">
        <f t="shared" si="8"/>
        <v>96853516</v>
      </c>
    </row>
    <row r="44" spans="1:9" x14ac:dyDescent="0.25">
      <c r="A44" s="42" t="str">
        <f t="shared" si="3"/>
        <v>BALEARES</v>
      </c>
      <c r="B44" s="41">
        <f t="shared" si="4"/>
        <v>93364123</v>
      </c>
      <c r="C44" s="41">
        <f t="shared" si="5"/>
        <v>96853516</v>
      </c>
      <c r="D44" s="41">
        <f t="shared" si="6"/>
        <v>6</v>
      </c>
      <c r="E44" s="42" t="str">
        <f t="shared" si="2"/>
        <v>CEUTA</v>
      </c>
      <c r="F44" s="42">
        <f t="shared" si="7"/>
        <v>45323997</v>
      </c>
      <c r="G44" s="42">
        <f t="shared" si="8"/>
        <v>50231334</v>
      </c>
    </row>
    <row r="45" spans="1:9" x14ac:dyDescent="0.25">
      <c r="A45" s="42" t="str">
        <f t="shared" si="3"/>
        <v>BARCELONA</v>
      </c>
      <c r="B45" s="41">
        <f t="shared" si="4"/>
        <v>170267355</v>
      </c>
      <c r="C45" s="41">
        <f t="shared" si="5"/>
        <v>156268498</v>
      </c>
      <c r="D45" s="41">
        <f t="shared" si="6"/>
        <v>2</v>
      </c>
      <c r="E45" s="42" t="str">
        <f t="shared" si="2"/>
        <v>BILBAO</v>
      </c>
      <c r="F45" s="42">
        <f t="shared" si="7"/>
        <v>33187093</v>
      </c>
      <c r="G45" s="42">
        <f t="shared" si="8"/>
        <v>31116863</v>
      </c>
    </row>
    <row r="46" spans="1:9" x14ac:dyDescent="0.25">
      <c r="A46" s="42" t="str">
        <f t="shared" si="3"/>
        <v>BILBAO</v>
      </c>
      <c r="B46" s="41">
        <f t="shared" si="4"/>
        <v>33187093</v>
      </c>
      <c r="C46" s="41">
        <f t="shared" si="5"/>
        <v>31116863</v>
      </c>
      <c r="D46" s="41">
        <f t="shared" si="6"/>
        <v>8</v>
      </c>
      <c r="E46" s="42" t="str">
        <f t="shared" si="2"/>
        <v>VIGO</v>
      </c>
      <c r="F46" s="42">
        <f t="shared" si="7"/>
        <v>25277283</v>
      </c>
      <c r="G46" s="42">
        <f t="shared" si="8"/>
        <v>23362302</v>
      </c>
    </row>
    <row r="47" spans="1:9" x14ac:dyDescent="0.25">
      <c r="A47" s="42" t="str">
        <f t="shared" si="3"/>
        <v>CARTAGENA</v>
      </c>
      <c r="B47" s="41">
        <f t="shared" si="4"/>
        <v>18743000</v>
      </c>
      <c r="C47" s="41">
        <f t="shared" si="5"/>
        <v>16739402</v>
      </c>
      <c r="D47" s="41">
        <f t="shared" si="6"/>
        <v>13</v>
      </c>
      <c r="E47" s="42" t="str">
        <f t="shared" si="2"/>
        <v>TARRAGONA</v>
      </c>
      <c r="F47" s="42">
        <f t="shared" si="7"/>
        <v>24708328</v>
      </c>
      <c r="G47" s="42">
        <f t="shared" si="8"/>
        <v>28725465</v>
      </c>
    </row>
    <row r="48" spans="1:9" x14ac:dyDescent="0.25">
      <c r="A48" s="42" t="str">
        <f t="shared" si="3"/>
        <v>CASTELLON</v>
      </c>
      <c r="B48" s="41">
        <f t="shared" si="4"/>
        <v>9600024</v>
      </c>
      <c r="C48" s="41">
        <f t="shared" si="5"/>
        <v>8851681</v>
      </c>
      <c r="D48" s="41">
        <f t="shared" si="6"/>
        <v>21</v>
      </c>
      <c r="E48" s="42" t="str">
        <f t="shared" si="2"/>
        <v>MALAGA</v>
      </c>
      <c r="F48" s="42">
        <f t="shared" si="7"/>
        <v>23673346</v>
      </c>
      <c r="G48" s="42">
        <f t="shared" si="8"/>
        <v>24749322</v>
      </c>
    </row>
    <row r="49" spans="1:7" x14ac:dyDescent="0.25">
      <c r="A49" s="42" t="str">
        <f t="shared" si="3"/>
        <v>CEUTA</v>
      </c>
      <c r="B49" s="41">
        <f t="shared" si="4"/>
        <v>45323997</v>
      </c>
      <c r="C49" s="41">
        <f t="shared" si="5"/>
        <v>50231334</v>
      </c>
      <c r="D49" s="41">
        <f t="shared" si="6"/>
        <v>7</v>
      </c>
      <c r="E49" s="42" t="str">
        <f t="shared" si="2"/>
        <v>ALMERIA</v>
      </c>
      <c r="F49" s="42">
        <f t="shared" si="7"/>
        <v>23029730</v>
      </c>
      <c r="G49" s="42">
        <f t="shared" si="8"/>
        <v>21736667</v>
      </c>
    </row>
    <row r="50" spans="1:7" x14ac:dyDescent="0.25">
      <c r="A50" s="42" t="str">
        <f t="shared" si="3"/>
        <v>FERROL-SAN CIBRAO</v>
      </c>
      <c r="B50" s="41">
        <f t="shared" si="4"/>
        <v>9937658</v>
      </c>
      <c r="C50" s="41">
        <f t="shared" si="5"/>
        <v>7999742</v>
      </c>
      <c r="D50" s="41">
        <f t="shared" si="6"/>
        <v>19</v>
      </c>
      <c r="E50" s="42" t="str">
        <f t="shared" si="2"/>
        <v>CARTAGENA</v>
      </c>
      <c r="F50" s="42">
        <f t="shared" si="7"/>
        <v>18743000</v>
      </c>
      <c r="G50" s="42">
        <f t="shared" si="8"/>
        <v>16739402</v>
      </c>
    </row>
    <row r="51" spans="1:7" x14ac:dyDescent="0.25">
      <c r="A51" s="42" t="str">
        <f t="shared" si="3"/>
        <v>GIJON</v>
      </c>
      <c r="B51" s="41">
        <f t="shared" si="4"/>
        <v>10739437</v>
      </c>
      <c r="C51" s="41">
        <f t="shared" si="5"/>
        <v>9193119</v>
      </c>
      <c r="D51" s="41">
        <f t="shared" si="6"/>
        <v>17</v>
      </c>
      <c r="E51" s="42" t="str">
        <f t="shared" si="2"/>
        <v>BAHIA DE CADIZ</v>
      </c>
      <c r="F51" s="42">
        <f t="shared" si="7"/>
        <v>15662622</v>
      </c>
      <c r="G51" s="42">
        <f t="shared" si="8"/>
        <v>14969463</v>
      </c>
    </row>
    <row r="52" spans="1:7" x14ac:dyDescent="0.25">
      <c r="A52" s="42" t="str">
        <f t="shared" si="3"/>
        <v>HUELVA</v>
      </c>
      <c r="B52" s="41">
        <f t="shared" si="4"/>
        <v>14994916</v>
      </c>
      <c r="C52" s="41">
        <f t="shared" si="5"/>
        <v>14033513</v>
      </c>
      <c r="D52" s="41">
        <f t="shared" si="6"/>
        <v>15</v>
      </c>
      <c r="E52" s="42" t="str">
        <f t="shared" si="2"/>
        <v>HUELVA</v>
      </c>
      <c r="F52" s="42">
        <f t="shared" si="7"/>
        <v>14994916</v>
      </c>
      <c r="G52" s="42">
        <f t="shared" si="8"/>
        <v>14033513</v>
      </c>
    </row>
    <row r="53" spans="1:7" x14ac:dyDescent="0.25">
      <c r="A53" s="42" t="str">
        <f t="shared" si="3"/>
        <v>LAS PALMAS</v>
      </c>
      <c r="B53" s="41">
        <f t="shared" si="4"/>
        <v>102462708</v>
      </c>
      <c r="C53" s="41">
        <f t="shared" si="5"/>
        <v>89928819</v>
      </c>
      <c r="D53" s="41">
        <f t="shared" si="6"/>
        <v>5</v>
      </c>
      <c r="E53" s="42" t="str">
        <f t="shared" si="2"/>
        <v>SANTANDER</v>
      </c>
      <c r="F53" s="42">
        <f t="shared" si="7"/>
        <v>14644014</v>
      </c>
      <c r="G53" s="42">
        <f t="shared" si="8"/>
        <v>16319145</v>
      </c>
    </row>
    <row r="54" spans="1:7" x14ac:dyDescent="0.25">
      <c r="A54" s="42" t="str">
        <f t="shared" si="3"/>
        <v>MALAGA</v>
      </c>
      <c r="B54" s="41">
        <f t="shared" si="4"/>
        <v>23673346</v>
      </c>
      <c r="C54" s="41">
        <f t="shared" si="5"/>
        <v>24749322</v>
      </c>
      <c r="D54" s="41">
        <f t="shared" si="6"/>
        <v>11</v>
      </c>
      <c r="E54" s="42" t="str">
        <f t="shared" si="2"/>
        <v>GIJON</v>
      </c>
      <c r="F54" s="42">
        <f t="shared" si="7"/>
        <v>10739437</v>
      </c>
      <c r="G54" s="42">
        <f t="shared" si="8"/>
        <v>9193119</v>
      </c>
    </row>
    <row r="55" spans="1:7" x14ac:dyDescent="0.25">
      <c r="A55" s="42" t="str">
        <f t="shared" si="3"/>
        <v>MARIN Y RIA DE PONTEVEDRA</v>
      </c>
      <c r="B55" s="41">
        <f t="shared" si="4"/>
        <v>1922642</v>
      </c>
      <c r="C55" s="41">
        <f t="shared" si="5"/>
        <v>2142255</v>
      </c>
      <c r="D55" s="41">
        <f t="shared" si="6"/>
        <v>27</v>
      </c>
      <c r="E55" s="42" t="str">
        <f t="shared" si="2"/>
        <v>ALICANTE</v>
      </c>
      <c r="F55" s="42">
        <f t="shared" ref="F55:F65" si="9">LOOKUP(E55,$A$38:$A$65,$B$38:$B$65)</f>
        <v>9960232</v>
      </c>
      <c r="G55" s="42">
        <f t="shared" si="8"/>
        <v>9895551</v>
      </c>
    </row>
    <row r="56" spans="1:7" x14ac:dyDescent="0.25">
      <c r="A56" s="42" t="str">
        <f t="shared" si="3"/>
        <v>MELILLA</v>
      </c>
      <c r="B56" s="41">
        <f t="shared" si="4"/>
        <v>9881707</v>
      </c>
      <c r="C56" s="41">
        <f t="shared" si="5"/>
        <v>10381517</v>
      </c>
      <c r="D56" s="41">
        <f t="shared" si="6"/>
        <v>20</v>
      </c>
      <c r="E56" s="42" t="str">
        <f t="shared" si="2"/>
        <v>FERROL-SAN CIBRAO</v>
      </c>
      <c r="F56" s="42">
        <f t="shared" si="9"/>
        <v>9937658</v>
      </c>
      <c r="G56" s="42">
        <f t="shared" si="8"/>
        <v>7999742</v>
      </c>
    </row>
    <row r="57" spans="1:7" x14ac:dyDescent="0.25">
      <c r="A57" s="42" t="str">
        <f t="shared" si="3"/>
        <v>MOTRIL</v>
      </c>
      <c r="B57" s="41">
        <f t="shared" si="4"/>
        <v>2243265</v>
      </c>
      <c r="C57" s="41">
        <f t="shared" si="5"/>
        <v>2596601</v>
      </c>
      <c r="D57" s="41">
        <f t="shared" si="6"/>
        <v>26</v>
      </c>
      <c r="E57" s="42" t="str">
        <f t="shared" si="2"/>
        <v>MELILLA</v>
      </c>
      <c r="F57" s="42">
        <f t="shared" si="9"/>
        <v>9881707</v>
      </c>
      <c r="G57" s="42">
        <f t="shared" si="8"/>
        <v>10381517</v>
      </c>
    </row>
    <row r="58" spans="1:7" x14ac:dyDescent="0.25">
      <c r="A58" s="42" t="str">
        <f t="shared" si="3"/>
        <v>PASAIA</v>
      </c>
      <c r="B58" s="41">
        <f t="shared" si="4"/>
        <v>5243784</v>
      </c>
      <c r="C58" s="41">
        <f t="shared" si="5"/>
        <v>5287169</v>
      </c>
      <c r="D58" s="41">
        <f t="shared" si="6"/>
        <v>23</v>
      </c>
      <c r="E58" s="42" t="str">
        <f t="shared" si="2"/>
        <v>CASTELLON</v>
      </c>
      <c r="F58" s="42">
        <f t="shared" si="9"/>
        <v>9600024</v>
      </c>
      <c r="G58" s="42">
        <f t="shared" si="8"/>
        <v>8851681</v>
      </c>
    </row>
    <row r="59" spans="1:7" x14ac:dyDescent="0.25">
      <c r="A59" s="42" t="str">
        <f t="shared" si="3"/>
        <v>SANTA CRUZ DE TENERIFE</v>
      </c>
      <c r="B59" s="41">
        <f t="shared" si="4"/>
        <v>118297209</v>
      </c>
      <c r="C59" s="41">
        <f t="shared" si="5"/>
        <v>108891655</v>
      </c>
      <c r="D59" s="41">
        <f t="shared" si="6"/>
        <v>3</v>
      </c>
      <c r="E59" s="42" t="str">
        <f t="shared" si="2"/>
        <v>A CORUÑA</v>
      </c>
      <c r="F59" s="42">
        <f t="shared" si="9"/>
        <v>9453855</v>
      </c>
      <c r="G59" s="42">
        <f t="shared" si="8"/>
        <v>8249125</v>
      </c>
    </row>
    <row r="60" spans="1:7" x14ac:dyDescent="0.25">
      <c r="A60" s="42" t="str">
        <f t="shared" si="3"/>
        <v>SANTANDER</v>
      </c>
      <c r="B60" s="41">
        <f t="shared" si="4"/>
        <v>14644014</v>
      </c>
      <c r="C60" s="41">
        <f t="shared" si="5"/>
        <v>16319145</v>
      </c>
      <c r="D60" s="41">
        <f t="shared" si="6"/>
        <v>16</v>
      </c>
      <c r="E60" s="42" t="str">
        <f t="shared" si="2"/>
        <v>PASAIA</v>
      </c>
      <c r="F60" s="42">
        <f t="shared" si="9"/>
        <v>5243784</v>
      </c>
      <c r="G60" s="42">
        <f t="shared" si="8"/>
        <v>5287169</v>
      </c>
    </row>
    <row r="61" spans="1:7" x14ac:dyDescent="0.25">
      <c r="A61" s="42" t="str">
        <f t="shared" si="3"/>
        <v>SEVILLA</v>
      </c>
      <c r="B61" s="41">
        <f t="shared" si="4"/>
        <v>3662875</v>
      </c>
      <c r="C61" s="41">
        <f t="shared" si="5"/>
        <v>3483173</v>
      </c>
      <c r="D61" s="41">
        <f t="shared" si="6"/>
        <v>24</v>
      </c>
      <c r="E61" s="42" t="str">
        <f t="shared" si="2"/>
        <v>SEVILLA</v>
      </c>
      <c r="F61" s="42">
        <f t="shared" si="9"/>
        <v>3662875</v>
      </c>
      <c r="G61" s="42">
        <f t="shared" si="8"/>
        <v>3483173</v>
      </c>
    </row>
    <row r="62" spans="1:7" x14ac:dyDescent="0.25">
      <c r="A62" s="42" t="str">
        <f t="shared" si="3"/>
        <v>TARRAGONA</v>
      </c>
      <c r="B62" s="41">
        <f t="shared" si="4"/>
        <v>24708328</v>
      </c>
      <c r="C62" s="41">
        <f t="shared" si="5"/>
        <v>28725465</v>
      </c>
      <c r="D62" s="41">
        <f t="shared" si="6"/>
        <v>10</v>
      </c>
      <c r="E62" s="42" t="str">
        <f t="shared" si="2"/>
        <v>AVILES</v>
      </c>
      <c r="F62" s="42">
        <f t="shared" si="9"/>
        <v>3623933</v>
      </c>
      <c r="G62" s="42">
        <f t="shared" si="8"/>
        <v>3763953</v>
      </c>
    </row>
    <row r="63" spans="1:7" x14ac:dyDescent="0.25">
      <c r="A63" s="42" t="str">
        <f t="shared" si="3"/>
        <v>VALENCIA</v>
      </c>
      <c r="B63" s="41">
        <f t="shared" si="4"/>
        <v>108293272</v>
      </c>
      <c r="C63" s="41">
        <f t="shared" si="5"/>
        <v>100735123</v>
      </c>
      <c r="D63" s="41">
        <f t="shared" si="6"/>
        <v>4</v>
      </c>
      <c r="E63" s="42" t="str">
        <f t="shared" si="2"/>
        <v>MOTRIL</v>
      </c>
      <c r="F63" s="42">
        <f t="shared" si="9"/>
        <v>2243265</v>
      </c>
      <c r="G63" s="42">
        <f t="shared" si="8"/>
        <v>2596601</v>
      </c>
    </row>
    <row r="64" spans="1:7" x14ac:dyDescent="0.25">
      <c r="A64" s="42" t="str">
        <f t="shared" si="3"/>
        <v>VIGO</v>
      </c>
      <c r="B64" s="41">
        <f t="shared" si="4"/>
        <v>25277283</v>
      </c>
      <c r="C64" s="41">
        <f t="shared" si="5"/>
        <v>23362302</v>
      </c>
      <c r="D64" s="41">
        <f t="shared" si="6"/>
        <v>9</v>
      </c>
      <c r="E64" s="42" t="str">
        <f t="shared" si="2"/>
        <v>MARIN Y RIA DE PONTEVEDRA</v>
      </c>
      <c r="F64" s="42">
        <f t="shared" si="9"/>
        <v>1922642</v>
      </c>
      <c r="G64" s="42">
        <f t="shared" si="8"/>
        <v>2142255</v>
      </c>
    </row>
    <row r="65" spans="1:7" x14ac:dyDescent="0.25">
      <c r="A65" s="42" t="str">
        <f t="shared" si="3"/>
        <v>VILAGARCIA</v>
      </c>
      <c r="B65" s="41">
        <f t="shared" si="4"/>
        <v>1186065</v>
      </c>
      <c r="C65" s="41">
        <f t="shared" si="5"/>
        <v>1266524</v>
      </c>
      <c r="D65" s="41">
        <f t="shared" si="6"/>
        <v>28</v>
      </c>
      <c r="E65" s="42" t="str">
        <f t="shared" si="2"/>
        <v>VILAGARCIA</v>
      </c>
      <c r="F65" s="42">
        <f t="shared" si="9"/>
        <v>1186065</v>
      </c>
      <c r="G65" s="42">
        <f t="shared" si="8"/>
        <v>1266524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Agosto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39723</v>
      </c>
    </row>
    <row r="6" spans="1:12" x14ac:dyDescent="0.25">
      <c r="A6" s="48"/>
      <c r="B6" s="7">
        <f>'Resumen general'!D7</f>
        <v>2007</v>
      </c>
      <c r="C6" s="7">
        <f>'Resumen general'!E7</f>
        <v>2008</v>
      </c>
      <c r="D6" s="7">
        <f>'Resumen general'!F7</f>
        <v>2007</v>
      </c>
      <c r="E6" s="7">
        <f>'Resumen general'!G7</f>
        <v>2008</v>
      </c>
      <c r="F6" s="7" t="s">
        <v>40</v>
      </c>
    </row>
    <row r="7" spans="1:12" x14ac:dyDescent="0.25">
      <c r="A7" s="8" t="s">
        <v>41</v>
      </c>
      <c r="B7" s="9">
        <v>4</v>
      </c>
      <c r="C7" s="9">
        <v>4</v>
      </c>
      <c r="D7" s="9">
        <v>30</v>
      </c>
      <c r="E7" s="9">
        <v>28</v>
      </c>
      <c r="F7" s="10">
        <f>((E7*100)/D7)-100</f>
        <v>-6.6666666666666714</v>
      </c>
      <c r="G7" s="1"/>
      <c r="H7" s="1"/>
      <c r="I7" s="1"/>
    </row>
    <row r="8" spans="1:12" x14ac:dyDescent="0.25">
      <c r="A8" s="11" t="s">
        <v>42</v>
      </c>
      <c r="B8" s="12">
        <v>6</v>
      </c>
      <c r="C8" s="12">
        <v>1</v>
      </c>
      <c r="D8" s="12">
        <v>36</v>
      </c>
      <c r="E8" s="12">
        <v>37</v>
      </c>
      <c r="F8" s="13">
        <f t="shared" ref="F8:F35" si="0">((E8*100)/D8)-100</f>
        <v>2.7777777777777715</v>
      </c>
      <c r="G8" s="1"/>
      <c r="H8" s="1"/>
      <c r="I8" s="1"/>
    </row>
    <row r="9" spans="1:12" x14ac:dyDescent="0.25">
      <c r="A9" s="8" t="s">
        <v>43</v>
      </c>
      <c r="B9" s="9">
        <v>4</v>
      </c>
      <c r="C9" s="9">
        <v>6</v>
      </c>
      <c r="D9" s="9">
        <v>28</v>
      </c>
      <c r="E9" s="9">
        <v>41</v>
      </c>
      <c r="F9" s="10">
        <f t="shared" si="0"/>
        <v>46.428571428571416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1</v>
      </c>
      <c r="E11" s="9">
        <v>2</v>
      </c>
      <c r="F11" s="18">
        <f t="shared" si="0"/>
        <v>100</v>
      </c>
      <c r="G11" s="1"/>
      <c r="H11" s="1"/>
      <c r="I11" s="1"/>
    </row>
    <row r="12" spans="1:12" x14ac:dyDescent="0.25">
      <c r="A12" s="11" t="s">
        <v>46</v>
      </c>
      <c r="B12" s="12">
        <v>18</v>
      </c>
      <c r="C12" s="12">
        <v>18</v>
      </c>
      <c r="D12" s="12">
        <v>133</v>
      </c>
      <c r="E12" s="12">
        <v>153</v>
      </c>
      <c r="F12" s="13">
        <f t="shared" si="0"/>
        <v>15.037593984962399</v>
      </c>
      <c r="G12" s="1"/>
      <c r="H12" s="1"/>
      <c r="I12" s="1"/>
    </row>
    <row r="13" spans="1:12" x14ac:dyDescent="0.25">
      <c r="A13" s="8" t="s">
        <v>47</v>
      </c>
      <c r="B13" s="9">
        <v>95</v>
      </c>
      <c r="C13" s="9">
        <v>91</v>
      </c>
      <c r="D13" s="9">
        <v>478</v>
      </c>
      <c r="E13" s="9">
        <v>489</v>
      </c>
      <c r="F13" s="10">
        <f t="shared" si="0"/>
        <v>2.3012552301255198</v>
      </c>
      <c r="G13" s="1"/>
      <c r="H13" s="1"/>
      <c r="I13" s="1"/>
    </row>
    <row r="14" spans="1:12" x14ac:dyDescent="0.25">
      <c r="A14" s="11" t="s">
        <v>48</v>
      </c>
      <c r="B14" s="12">
        <v>99</v>
      </c>
      <c r="C14" s="12">
        <v>100</v>
      </c>
      <c r="D14" s="12">
        <v>511</v>
      </c>
      <c r="E14" s="12">
        <v>551</v>
      </c>
      <c r="F14" s="13">
        <f t="shared" si="0"/>
        <v>7.8277886497064628</v>
      </c>
      <c r="G14" s="1"/>
      <c r="H14" s="1"/>
      <c r="I14" s="1"/>
    </row>
    <row r="15" spans="1:12" x14ac:dyDescent="0.25">
      <c r="A15" s="8" t="s">
        <v>49</v>
      </c>
      <c r="B15" s="9">
        <v>3</v>
      </c>
      <c r="C15" s="9">
        <v>7</v>
      </c>
      <c r="D15" s="9">
        <v>16</v>
      </c>
      <c r="E15" s="9">
        <v>26</v>
      </c>
      <c r="F15" s="10">
        <f t="shared" si="0"/>
        <v>62.5</v>
      </c>
      <c r="G15" s="1"/>
      <c r="H15" s="1"/>
      <c r="I15" s="1"/>
    </row>
    <row r="16" spans="1:12" x14ac:dyDescent="0.25">
      <c r="A16" s="11" t="s">
        <v>50</v>
      </c>
      <c r="B16" s="12">
        <v>4</v>
      </c>
      <c r="C16" s="12">
        <v>3</v>
      </c>
      <c r="D16" s="12">
        <v>24</v>
      </c>
      <c r="E16" s="12">
        <v>21</v>
      </c>
      <c r="F16" s="13">
        <f t="shared" si="0"/>
        <v>-12.5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1</v>
      </c>
      <c r="E17" s="9">
        <v>0</v>
      </c>
      <c r="F17" s="10">
        <f t="shared" si="0"/>
        <v>-100</v>
      </c>
      <c r="G17" s="1"/>
      <c r="H17" s="1"/>
      <c r="I17" s="1"/>
    </row>
    <row r="18" spans="1:9" x14ac:dyDescent="0.25">
      <c r="A18" s="11" t="s">
        <v>52</v>
      </c>
      <c r="B18" s="12">
        <v>2</v>
      </c>
      <c r="C18" s="12">
        <v>1</v>
      </c>
      <c r="D18" s="12">
        <v>8</v>
      </c>
      <c r="E18" s="12">
        <v>8</v>
      </c>
      <c r="F18" s="13">
        <f t="shared" si="0"/>
        <v>0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2</v>
      </c>
      <c r="D19" s="9">
        <v>2</v>
      </c>
      <c r="E19" s="9">
        <v>2</v>
      </c>
      <c r="F19" s="10">
        <f t="shared" si="0"/>
        <v>0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2</v>
      </c>
      <c r="E20" s="12">
        <v>4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</v>
      </c>
      <c r="F21" s="18">
        <f t="shared" si="0"/>
        <v>-50</v>
      </c>
      <c r="G21" s="1"/>
      <c r="H21" s="1"/>
      <c r="I21" s="1"/>
    </row>
    <row r="22" spans="1:9" x14ac:dyDescent="0.25">
      <c r="A22" s="11" t="s">
        <v>56</v>
      </c>
      <c r="B22" s="12">
        <v>20</v>
      </c>
      <c r="C22" s="12">
        <v>24</v>
      </c>
      <c r="D22" s="12">
        <v>251</v>
      </c>
      <c r="E22" s="12">
        <v>228</v>
      </c>
      <c r="F22" s="13">
        <f t="shared" si="0"/>
        <v>-9.1633466135458121</v>
      </c>
      <c r="G22" s="1"/>
      <c r="H22" s="1"/>
      <c r="I22" s="1"/>
    </row>
    <row r="23" spans="1:9" x14ac:dyDescent="0.25">
      <c r="A23" s="8" t="s">
        <v>57</v>
      </c>
      <c r="B23" s="9">
        <v>11</v>
      </c>
      <c r="C23" s="9">
        <v>20</v>
      </c>
      <c r="D23" s="9">
        <v>116</v>
      </c>
      <c r="E23" s="9">
        <v>138</v>
      </c>
      <c r="F23" s="10">
        <f t="shared" si="0"/>
        <v>18.965517241379317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1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</v>
      </c>
      <c r="E25" s="9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2</v>
      </c>
      <c r="C26" s="12">
        <v>1</v>
      </c>
      <c r="D26" s="12">
        <v>16</v>
      </c>
      <c r="E26" s="12">
        <v>15</v>
      </c>
      <c r="F26" s="13">
        <f t="shared" si="0"/>
        <v>-6.25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10</v>
      </c>
      <c r="C28" s="12">
        <v>5</v>
      </c>
      <c r="D28" s="12">
        <v>186</v>
      </c>
      <c r="E28" s="12">
        <v>161</v>
      </c>
      <c r="F28" s="13">
        <f t="shared" si="0"/>
        <v>-13.44086021505376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0</v>
      </c>
      <c r="D29" s="9">
        <v>7</v>
      </c>
      <c r="E29" s="9">
        <v>4</v>
      </c>
      <c r="F29" s="10">
        <f t="shared" si="0"/>
        <v>-42.857142857142854</v>
      </c>
      <c r="G29" s="1"/>
      <c r="H29" s="1"/>
      <c r="I29" s="1"/>
    </row>
    <row r="30" spans="1:9" x14ac:dyDescent="0.25">
      <c r="A30" s="11" t="s">
        <v>64</v>
      </c>
      <c r="B30" s="12">
        <v>10</v>
      </c>
      <c r="C30" s="12">
        <v>9</v>
      </c>
      <c r="D30" s="12">
        <v>51</v>
      </c>
      <c r="E30" s="12">
        <v>57</v>
      </c>
      <c r="F30" s="13">
        <f t="shared" si="0"/>
        <v>11.764705882352942</v>
      </c>
      <c r="G30" s="1"/>
      <c r="H30" s="1"/>
      <c r="I30" s="1"/>
    </row>
    <row r="31" spans="1:9" x14ac:dyDescent="0.25">
      <c r="A31" s="8" t="s">
        <v>65</v>
      </c>
      <c r="B31" s="9">
        <v>2</v>
      </c>
      <c r="C31" s="9">
        <v>2</v>
      </c>
      <c r="D31" s="9">
        <v>9</v>
      </c>
      <c r="E31" s="9">
        <v>9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66</v>
      </c>
      <c r="B32" s="12">
        <v>16</v>
      </c>
      <c r="C32" s="12">
        <v>19</v>
      </c>
      <c r="D32" s="12">
        <v>104</v>
      </c>
      <c r="E32" s="12">
        <v>107</v>
      </c>
      <c r="F32" s="13">
        <f t="shared" si="0"/>
        <v>2.8846153846153868</v>
      </c>
      <c r="G32" s="1"/>
      <c r="H32" s="1"/>
      <c r="I32" s="1"/>
    </row>
    <row r="33" spans="1:9" x14ac:dyDescent="0.25">
      <c r="A33" s="8" t="s">
        <v>67</v>
      </c>
      <c r="B33" s="9">
        <v>6</v>
      </c>
      <c r="C33" s="9">
        <v>12</v>
      </c>
      <c r="D33" s="9">
        <v>49</v>
      </c>
      <c r="E33" s="9">
        <v>67</v>
      </c>
      <c r="F33" s="10">
        <f t="shared" si="0"/>
        <v>36.734693877551024</v>
      </c>
      <c r="G33" s="1"/>
      <c r="H33" s="1"/>
      <c r="I33" s="1"/>
    </row>
    <row r="34" spans="1:9" x14ac:dyDescent="0.25">
      <c r="A34" s="11" t="s">
        <v>68</v>
      </c>
      <c r="B34" s="12">
        <v>1</v>
      </c>
      <c r="C34" s="12">
        <v>1</v>
      </c>
      <c r="D34" s="12">
        <v>7</v>
      </c>
      <c r="E34" s="12">
        <v>6</v>
      </c>
      <c r="F34" s="13">
        <f t="shared" si="0"/>
        <v>-14.285714285714292</v>
      </c>
      <c r="G34" s="1"/>
      <c r="H34" s="1"/>
      <c r="I34" s="1"/>
    </row>
    <row r="35" spans="1:9" x14ac:dyDescent="0.25">
      <c r="A35" s="14" t="s">
        <v>69</v>
      </c>
      <c r="B35" s="15">
        <f>SUM(B7:B34)</f>
        <v>313</v>
      </c>
      <c r="C35" s="15">
        <f t="shared" ref="C35:E35" si="1">SUM(C7:C34)</f>
        <v>326</v>
      </c>
      <c r="D35" s="15">
        <f t="shared" si="1"/>
        <v>2069</v>
      </c>
      <c r="E35" s="15">
        <f t="shared" si="1"/>
        <v>2157</v>
      </c>
      <c r="F35" s="16">
        <f t="shared" si="0"/>
        <v>4.2532624456259072</v>
      </c>
      <c r="G35" s="1"/>
      <c r="H35" s="1"/>
      <c r="I35" s="1"/>
    </row>
    <row r="37" spans="1:9" x14ac:dyDescent="0.25">
      <c r="A37" s="42"/>
      <c r="B37" s="42">
        <f>E6</f>
        <v>2008</v>
      </c>
      <c r="C37" s="42">
        <f>D6</f>
        <v>2007</v>
      </c>
      <c r="D37" s="42"/>
      <c r="E37" s="42"/>
      <c r="F37" s="42">
        <f>B37</f>
        <v>2008</v>
      </c>
      <c r="G37" s="42">
        <f>C37</f>
        <v>2007</v>
      </c>
    </row>
    <row r="38" spans="1:9" x14ac:dyDescent="0.25">
      <c r="A38" s="42" t="str">
        <f>A7</f>
        <v>A CORUÑA</v>
      </c>
      <c r="B38" s="41">
        <f>E7</f>
        <v>28</v>
      </c>
      <c r="C38" s="41">
        <f>D7</f>
        <v>30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BARCELONA</v>
      </c>
      <c r="F38" s="42">
        <f>LOOKUP(E38,$A$38:$A$65,$B$38:$B$65)</f>
        <v>551</v>
      </c>
      <c r="G38" s="42">
        <f>LOOKUP(E38,$A$38:$A$65,$C$38:$C$65)</f>
        <v>511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37</v>
      </c>
      <c r="C39" s="41">
        <f t="shared" ref="C39:C65" si="5">D8</f>
        <v>36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489</v>
      </c>
      <c r="G39" s="42">
        <f t="shared" ref="G39:G65" si="8">LOOKUP(E39,$A$38:$A$65,$C$38:$C$65)</f>
        <v>478</v>
      </c>
    </row>
    <row r="40" spans="1:9" x14ac:dyDescent="0.25">
      <c r="A40" s="42" t="str">
        <f t="shared" si="3"/>
        <v>ALMERIA</v>
      </c>
      <c r="B40" s="41">
        <f t="shared" si="4"/>
        <v>41</v>
      </c>
      <c r="C40" s="41">
        <f t="shared" si="5"/>
        <v>28</v>
      </c>
      <c r="D40" s="41">
        <f t="shared" si="6"/>
        <v>10</v>
      </c>
      <c r="E40" s="42" t="str">
        <f t="shared" si="2"/>
        <v>LAS PALMAS</v>
      </c>
      <c r="F40" s="42">
        <f t="shared" si="7"/>
        <v>228</v>
      </c>
      <c r="G40" s="42">
        <f t="shared" si="8"/>
        <v>251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161</v>
      </c>
      <c r="G41" s="42">
        <f t="shared" si="8"/>
        <v>186</v>
      </c>
    </row>
    <row r="42" spans="1:9" x14ac:dyDescent="0.25">
      <c r="A42" s="42" t="str">
        <f t="shared" si="3"/>
        <v>BAHIA DE ALGECIRAS</v>
      </c>
      <c r="B42" s="41">
        <f t="shared" si="4"/>
        <v>2</v>
      </c>
      <c r="C42" s="41">
        <f t="shared" si="5"/>
        <v>1</v>
      </c>
      <c r="D42" s="41">
        <f t="shared" si="6"/>
        <v>22</v>
      </c>
      <c r="E42" s="42" t="str">
        <f t="shared" si="2"/>
        <v>BAHIA DE CADIZ</v>
      </c>
      <c r="F42" s="42">
        <f t="shared" si="7"/>
        <v>153</v>
      </c>
      <c r="G42" s="42">
        <f t="shared" si="8"/>
        <v>133</v>
      </c>
    </row>
    <row r="43" spans="1:9" x14ac:dyDescent="0.25">
      <c r="A43" s="42" t="str">
        <f t="shared" si="3"/>
        <v>BAHIA DE CADIZ</v>
      </c>
      <c r="B43" s="41">
        <f t="shared" si="4"/>
        <v>153</v>
      </c>
      <c r="C43" s="41">
        <f t="shared" si="5"/>
        <v>133</v>
      </c>
      <c r="D43" s="41">
        <f t="shared" si="6"/>
        <v>5</v>
      </c>
      <c r="E43" s="42" t="str">
        <f t="shared" si="2"/>
        <v>MALAGA</v>
      </c>
      <c r="F43" s="42">
        <f t="shared" si="7"/>
        <v>138</v>
      </c>
      <c r="G43" s="42">
        <f t="shared" si="8"/>
        <v>116</v>
      </c>
    </row>
    <row r="44" spans="1:9" x14ac:dyDescent="0.25">
      <c r="A44" s="42" t="str">
        <f t="shared" si="3"/>
        <v>BALEARES</v>
      </c>
      <c r="B44" s="41">
        <f t="shared" si="4"/>
        <v>489</v>
      </c>
      <c r="C44" s="41">
        <f t="shared" si="5"/>
        <v>478</v>
      </c>
      <c r="D44" s="41">
        <f t="shared" si="6"/>
        <v>2</v>
      </c>
      <c r="E44" s="42" t="str">
        <f t="shared" si="2"/>
        <v>VALENCIA</v>
      </c>
      <c r="F44" s="42">
        <f t="shared" si="7"/>
        <v>107</v>
      </c>
      <c r="G44" s="42">
        <f t="shared" si="8"/>
        <v>104</v>
      </c>
    </row>
    <row r="45" spans="1:9" x14ac:dyDescent="0.25">
      <c r="A45" s="42" t="str">
        <f t="shared" si="3"/>
        <v>BARCELONA</v>
      </c>
      <c r="B45" s="41">
        <f t="shared" si="4"/>
        <v>551</v>
      </c>
      <c r="C45" s="41">
        <f t="shared" si="5"/>
        <v>511</v>
      </c>
      <c r="D45" s="41">
        <f t="shared" si="6"/>
        <v>1</v>
      </c>
      <c r="E45" s="42" t="str">
        <f t="shared" si="2"/>
        <v>VIGO</v>
      </c>
      <c r="F45" s="42">
        <f t="shared" si="7"/>
        <v>67</v>
      </c>
      <c r="G45" s="42">
        <f t="shared" si="8"/>
        <v>49</v>
      </c>
    </row>
    <row r="46" spans="1:9" x14ac:dyDescent="0.25">
      <c r="A46" s="42" t="str">
        <f t="shared" si="3"/>
        <v>BILBAO</v>
      </c>
      <c r="B46" s="41">
        <f t="shared" si="4"/>
        <v>26</v>
      </c>
      <c r="C46" s="41">
        <f t="shared" si="5"/>
        <v>16</v>
      </c>
      <c r="D46" s="41">
        <f t="shared" si="6"/>
        <v>13</v>
      </c>
      <c r="E46" s="42" t="str">
        <f t="shared" si="2"/>
        <v>SEVILLA</v>
      </c>
      <c r="F46" s="42">
        <f t="shared" si="7"/>
        <v>57</v>
      </c>
      <c r="G46" s="42">
        <f t="shared" si="8"/>
        <v>51</v>
      </c>
    </row>
    <row r="47" spans="1:9" x14ac:dyDescent="0.25">
      <c r="A47" s="42" t="str">
        <f t="shared" si="3"/>
        <v>CARTAGENA</v>
      </c>
      <c r="B47" s="41">
        <f t="shared" si="4"/>
        <v>21</v>
      </c>
      <c r="C47" s="41">
        <f t="shared" si="5"/>
        <v>24</v>
      </c>
      <c r="D47" s="41">
        <f t="shared" si="6"/>
        <v>14</v>
      </c>
      <c r="E47" s="42" t="str">
        <f t="shared" si="2"/>
        <v>ALMERIA</v>
      </c>
      <c r="F47" s="42">
        <f t="shared" si="7"/>
        <v>41</v>
      </c>
      <c r="G47" s="42">
        <f t="shared" si="8"/>
        <v>28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1</v>
      </c>
      <c r="D48" s="41">
        <f t="shared" si="6"/>
        <v>28</v>
      </c>
      <c r="E48" s="42" t="str">
        <f t="shared" si="2"/>
        <v>ALICANTE</v>
      </c>
      <c r="F48" s="42">
        <f t="shared" si="7"/>
        <v>37</v>
      </c>
      <c r="G48" s="42">
        <f t="shared" si="8"/>
        <v>36</v>
      </c>
    </row>
    <row r="49" spans="1:7" x14ac:dyDescent="0.25">
      <c r="A49" s="42" t="str">
        <f t="shared" si="3"/>
        <v>CEUTA</v>
      </c>
      <c r="B49" s="41">
        <f t="shared" si="4"/>
        <v>8</v>
      </c>
      <c r="C49" s="41">
        <f t="shared" si="5"/>
        <v>8</v>
      </c>
      <c r="D49" s="41">
        <f t="shared" si="6"/>
        <v>17</v>
      </c>
      <c r="E49" s="42" t="str">
        <f t="shared" si="2"/>
        <v>A CORUÑA</v>
      </c>
      <c r="F49" s="42">
        <f t="shared" si="7"/>
        <v>28</v>
      </c>
      <c r="G49" s="42">
        <f t="shared" si="8"/>
        <v>30</v>
      </c>
    </row>
    <row r="50" spans="1:7" x14ac:dyDescent="0.25">
      <c r="A50" s="42" t="str">
        <f t="shared" si="3"/>
        <v>FERROL-SAN CIBRAO</v>
      </c>
      <c r="B50" s="41">
        <f t="shared" si="4"/>
        <v>2</v>
      </c>
      <c r="C50" s="41">
        <f t="shared" si="5"/>
        <v>2</v>
      </c>
      <c r="D50" s="41">
        <f t="shared" si="6"/>
        <v>22</v>
      </c>
      <c r="E50" s="42" t="str">
        <f t="shared" si="2"/>
        <v>BILBAO</v>
      </c>
      <c r="F50" s="42">
        <f t="shared" si="7"/>
        <v>26</v>
      </c>
      <c r="G50" s="42">
        <f t="shared" si="8"/>
        <v>16</v>
      </c>
    </row>
    <row r="51" spans="1:7" x14ac:dyDescent="0.25">
      <c r="A51" s="42" t="str">
        <f t="shared" si="3"/>
        <v>GIJON</v>
      </c>
      <c r="B51" s="41">
        <f t="shared" si="4"/>
        <v>4</v>
      </c>
      <c r="C51" s="41">
        <f t="shared" si="5"/>
        <v>2</v>
      </c>
      <c r="D51" s="41">
        <f t="shared" si="6"/>
        <v>20</v>
      </c>
      <c r="E51" s="42" t="str">
        <f t="shared" si="2"/>
        <v>CARTAGENA</v>
      </c>
      <c r="F51" s="42">
        <f t="shared" si="7"/>
        <v>21</v>
      </c>
      <c r="G51" s="42">
        <f t="shared" si="8"/>
        <v>24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2</v>
      </c>
      <c r="D52" s="41">
        <f t="shared" si="6"/>
        <v>25</v>
      </c>
      <c r="E52" s="42" t="str">
        <f t="shared" si="2"/>
        <v>MOTRIL</v>
      </c>
      <c r="F52" s="42">
        <f t="shared" si="7"/>
        <v>15</v>
      </c>
      <c r="G52" s="42">
        <f t="shared" si="8"/>
        <v>16</v>
      </c>
    </row>
    <row r="53" spans="1:7" x14ac:dyDescent="0.25">
      <c r="A53" s="42" t="str">
        <f t="shared" si="3"/>
        <v>LAS PALMAS</v>
      </c>
      <c r="B53" s="41">
        <f t="shared" si="4"/>
        <v>228</v>
      </c>
      <c r="C53" s="41">
        <f t="shared" si="5"/>
        <v>251</v>
      </c>
      <c r="D53" s="41">
        <f t="shared" si="6"/>
        <v>3</v>
      </c>
      <c r="E53" s="42" t="str">
        <f t="shared" si="2"/>
        <v>TARRAGONA</v>
      </c>
      <c r="F53" s="42">
        <f t="shared" si="7"/>
        <v>9</v>
      </c>
      <c r="G53" s="42">
        <f t="shared" si="8"/>
        <v>9</v>
      </c>
    </row>
    <row r="54" spans="1:7" x14ac:dyDescent="0.25">
      <c r="A54" s="42" t="str">
        <f t="shared" si="3"/>
        <v>MALAGA</v>
      </c>
      <c r="B54" s="41">
        <f t="shared" si="4"/>
        <v>138</v>
      </c>
      <c r="C54" s="41">
        <f t="shared" si="5"/>
        <v>116</v>
      </c>
      <c r="D54" s="41">
        <f t="shared" si="6"/>
        <v>6</v>
      </c>
      <c r="E54" s="42" t="str">
        <f t="shared" si="2"/>
        <v>CEUTA</v>
      </c>
      <c r="F54" s="42">
        <f t="shared" si="7"/>
        <v>8</v>
      </c>
      <c r="G54" s="42">
        <f t="shared" si="8"/>
        <v>8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0</v>
      </c>
      <c r="D55" s="41">
        <f t="shared" si="6"/>
        <v>25</v>
      </c>
      <c r="E55" s="42" t="str">
        <f t="shared" si="2"/>
        <v>VILAGARCIA</v>
      </c>
      <c r="F55" s="42">
        <f t="shared" ref="F55:F65" si="9">LOOKUP(E55,$A$38:$A$65,$B$38:$B$65)</f>
        <v>6</v>
      </c>
      <c r="G55" s="42">
        <f t="shared" si="8"/>
        <v>7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1</v>
      </c>
      <c r="D56" s="41">
        <f t="shared" si="6"/>
        <v>25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15</v>
      </c>
      <c r="C57" s="41">
        <f t="shared" si="5"/>
        <v>16</v>
      </c>
      <c r="D57" s="41">
        <f t="shared" si="6"/>
        <v>15</v>
      </c>
      <c r="E57" s="42" t="str">
        <f t="shared" si="2"/>
        <v>GIJON</v>
      </c>
      <c r="F57" s="42">
        <f t="shared" si="9"/>
        <v>4</v>
      </c>
      <c r="G57" s="42">
        <f t="shared" si="8"/>
        <v>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161</v>
      </c>
      <c r="C59" s="41">
        <f t="shared" si="5"/>
        <v>186</v>
      </c>
      <c r="D59" s="41">
        <f t="shared" si="6"/>
        <v>4</v>
      </c>
      <c r="E59" s="42" t="str">
        <f t="shared" si="2"/>
        <v>BAHIA DE ALGECIRAS</v>
      </c>
      <c r="F59" s="42">
        <f t="shared" si="9"/>
        <v>2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4</v>
      </c>
      <c r="C60" s="41">
        <f t="shared" si="5"/>
        <v>7</v>
      </c>
      <c r="D60" s="41">
        <f t="shared" si="6"/>
        <v>20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57</v>
      </c>
      <c r="C61" s="41">
        <f t="shared" si="5"/>
        <v>51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9</v>
      </c>
      <c r="C62" s="41">
        <f t="shared" si="5"/>
        <v>9</v>
      </c>
      <c r="D62" s="41">
        <f t="shared" si="6"/>
        <v>16</v>
      </c>
      <c r="E62" s="42" t="str">
        <f t="shared" si="2"/>
        <v>HUELVA</v>
      </c>
      <c r="F62" s="42">
        <f t="shared" si="9"/>
        <v>1</v>
      </c>
      <c r="G62" s="42">
        <f t="shared" si="8"/>
        <v>2</v>
      </c>
    </row>
    <row r="63" spans="1:7" x14ac:dyDescent="0.25">
      <c r="A63" s="42" t="str">
        <f t="shared" si="3"/>
        <v>VALENCIA</v>
      </c>
      <c r="B63" s="41">
        <f t="shared" si="4"/>
        <v>107</v>
      </c>
      <c r="C63" s="41">
        <f t="shared" si="5"/>
        <v>104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67</v>
      </c>
      <c r="C64" s="41">
        <f t="shared" si="5"/>
        <v>49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</v>
      </c>
      <c r="C65" s="41">
        <f t="shared" si="5"/>
        <v>7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3</A_x00f1_o>
  </documentManagement>
</p:properties>
</file>

<file path=customXml/itemProps1.xml><?xml version="1.0" encoding="utf-8"?>
<ds:datastoreItem xmlns:ds="http://schemas.openxmlformats.org/officeDocument/2006/customXml" ds:itemID="{DB8439ED-E7D0-4EFE-9667-C9633D84E618}"/>
</file>

<file path=customXml/itemProps2.xml><?xml version="1.0" encoding="utf-8"?>
<ds:datastoreItem xmlns:ds="http://schemas.openxmlformats.org/officeDocument/2006/customXml" ds:itemID="{C4296BFD-2403-4FC4-BE90-F5EE36BE6750}"/>
</file>

<file path=customXml/itemProps3.xml><?xml version="1.0" encoding="utf-8"?>
<ds:datastoreItem xmlns:ds="http://schemas.openxmlformats.org/officeDocument/2006/customXml" ds:itemID="{5E7966F4-04C9-40BA-ACBC-24E08BB445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2017-10-05T08:36:14Z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