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8" i="4" l="1"/>
  <c r="G19" i="4" s="1"/>
  <c r="F18" i="4"/>
  <c r="E18" i="4"/>
  <c r="D18" i="4"/>
  <c r="D19" i="4" s="1"/>
  <c r="H17" i="4"/>
  <c r="H16" i="4"/>
  <c r="H15" i="4"/>
  <c r="H18" i="4" s="1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<sst xmlns="http://schemas.openxmlformats.org/spreadsheetml/2006/main" count="653" uniqueCount="92">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</sst>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68661549</c:v>
                </c:pt>
                <c:pt idx="1">
                  <c:v>55332535</c:v>
                </c:pt>
                <c:pt idx="2">
                  <c:v>48299657</c:v>
                </c:pt>
                <c:pt idx="3">
                  <c:v>35743225</c:v>
                </c:pt>
                <c:pt idx="4">
                  <c:v>30301704</c:v>
                </c:pt>
                <c:pt idx="5">
                  <c:v>23847395</c:v>
                </c:pt>
                <c:pt idx="6">
                  <c:v>22345536</c:v>
                </c:pt>
                <c:pt idx="7">
                  <c:v>18241008</c:v>
                </c:pt>
                <c:pt idx="8">
                  <c:v>18213752</c:v>
                </c:pt>
                <c:pt idx="9">
                  <c:v>16873755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68071889</c:v>
                </c:pt>
                <c:pt idx="1">
                  <c:v>49305118</c:v>
                </c:pt>
                <c:pt idx="2">
                  <c:v>47217068</c:v>
                </c:pt>
                <c:pt idx="3">
                  <c:v>35790214</c:v>
                </c:pt>
                <c:pt idx="4">
                  <c:v>33446685</c:v>
                </c:pt>
                <c:pt idx="5">
                  <c:v>21652227</c:v>
                </c:pt>
                <c:pt idx="6">
                  <c:v>25439863</c:v>
                </c:pt>
                <c:pt idx="7">
                  <c:v>18746972</c:v>
                </c:pt>
                <c:pt idx="8">
                  <c:v>19125322</c:v>
                </c:pt>
                <c:pt idx="9">
                  <c:v>18050857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64030380</c:v>
                </c:pt>
                <c:pt idx="1">
                  <c:v>55043034</c:v>
                </c:pt>
                <c:pt idx="2">
                  <c:v>47104913</c:v>
                </c:pt>
                <c:pt idx="3">
                  <c:v>34621331</c:v>
                </c:pt>
                <c:pt idx="4">
                  <c:v>30170203</c:v>
                </c:pt>
                <c:pt idx="5">
                  <c:v>23755104</c:v>
                </c:pt>
                <c:pt idx="6">
                  <c:v>20340646</c:v>
                </c:pt>
                <c:pt idx="7">
                  <c:v>18183078</c:v>
                </c:pt>
                <c:pt idx="8">
                  <c:v>18115110</c:v>
                </c:pt>
                <c:pt idx="9">
                  <c:v>15846333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63218318</c:v>
                </c:pt>
                <c:pt idx="1">
                  <c:v>48992762</c:v>
                </c:pt>
                <c:pt idx="2">
                  <c:v>45961069</c:v>
                </c:pt>
                <c:pt idx="3">
                  <c:v>34585518</c:v>
                </c:pt>
                <c:pt idx="4">
                  <c:v>33279506</c:v>
                </c:pt>
                <c:pt idx="5">
                  <c:v>21558864</c:v>
                </c:pt>
                <c:pt idx="6">
                  <c:v>23452769</c:v>
                </c:pt>
                <c:pt idx="7">
                  <c:v>18644456</c:v>
                </c:pt>
                <c:pt idx="8">
                  <c:v>18905970</c:v>
                </c:pt>
                <c:pt idx="9">
                  <c:v>17045246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20917357</c:v>
                </c:pt>
                <c:pt idx="1">
                  <c:v>18865119</c:v>
                </c:pt>
                <c:pt idx="2">
                  <c:v>18568645</c:v>
                </c:pt>
                <c:pt idx="3">
                  <c:v>17417411</c:v>
                </c:pt>
                <c:pt idx="4">
                  <c:v>12110976</c:v>
                </c:pt>
                <c:pt idx="5">
                  <c:v>11105809</c:v>
                </c:pt>
                <c:pt idx="6">
                  <c:v>8697929</c:v>
                </c:pt>
                <c:pt idx="7">
                  <c:v>7007413</c:v>
                </c:pt>
                <c:pt idx="8">
                  <c:v>6727114</c:v>
                </c:pt>
                <c:pt idx="9">
                  <c:v>5494680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20495695</c:v>
                </c:pt>
                <c:pt idx="1">
                  <c:v>17656889</c:v>
                </c:pt>
                <c:pt idx="2">
                  <c:v>15609193</c:v>
                </c:pt>
                <c:pt idx="3">
                  <c:v>19251484</c:v>
                </c:pt>
                <c:pt idx="4">
                  <c:v>11591769</c:v>
                </c:pt>
                <c:pt idx="5">
                  <c:v>9872679</c:v>
                </c:pt>
                <c:pt idx="6">
                  <c:v>8664389</c:v>
                </c:pt>
                <c:pt idx="7">
                  <c:v>6724871</c:v>
                </c:pt>
                <c:pt idx="8">
                  <c:v>7566324</c:v>
                </c:pt>
                <c:pt idx="9">
                  <c:v>5027752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15984756</c:v>
                </c:pt>
                <c:pt idx="1">
                  <c:v>11321803</c:v>
                </c:pt>
                <c:pt idx="2">
                  <c:v>9257811</c:v>
                </c:pt>
                <c:pt idx="3">
                  <c:v>5661084</c:v>
                </c:pt>
                <c:pt idx="4">
                  <c:v>4853521</c:v>
                </c:pt>
                <c:pt idx="5">
                  <c:v>4791135</c:v>
                </c:pt>
                <c:pt idx="6">
                  <c:v>4347553</c:v>
                </c:pt>
                <c:pt idx="7">
                  <c:v>4312068</c:v>
                </c:pt>
                <c:pt idx="8">
                  <c:v>3834900</c:v>
                </c:pt>
                <c:pt idx="9">
                  <c:v>3515020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16888897</c:v>
                </c:pt>
                <c:pt idx="1">
                  <c:v>12445162</c:v>
                </c:pt>
                <c:pt idx="2">
                  <c:v>8056531</c:v>
                </c:pt>
                <c:pt idx="3">
                  <c:v>6392530</c:v>
                </c:pt>
                <c:pt idx="4">
                  <c:v>6725177</c:v>
                </c:pt>
                <c:pt idx="5">
                  <c:v>5188177</c:v>
                </c:pt>
                <c:pt idx="6">
                  <c:v>4982576</c:v>
                </c:pt>
                <c:pt idx="7">
                  <c:v>5484933</c:v>
                </c:pt>
                <c:pt idx="8">
                  <c:v>3677361</c:v>
                </c:pt>
                <c:pt idx="9">
                  <c:v>4097575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44694833</c:v>
                </c:pt>
                <c:pt idx="1">
                  <c:v>43763063</c:v>
                </c:pt>
                <c:pt idx="2">
                  <c:v>32827894</c:v>
                </c:pt>
                <c:pt idx="3">
                  <c:v>15036451</c:v>
                </c:pt>
                <c:pt idx="4">
                  <c:v>8912839</c:v>
                </c:pt>
                <c:pt idx="5">
                  <c:v>8473639</c:v>
                </c:pt>
                <c:pt idx="6">
                  <c:v>5877646</c:v>
                </c:pt>
                <c:pt idx="7">
                  <c:v>3837716</c:v>
                </c:pt>
                <c:pt idx="8">
                  <c:v>3015652</c:v>
                </c:pt>
                <c:pt idx="9">
                  <c:v>2447059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37239833</c:v>
                </c:pt>
                <c:pt idx="1">
                  <c:v>43139536</c:v>
                </c:pt>
                <c:pt idx="2">
                  <c:v>32457190</c:v>
                </c:pt>
                <c:pt idx="3">
                  <c:v>17199914</c:v>
                </c:pt>
                <c:pt idx="4">
                  <c:v>8901646</c:v>
                </c:pt>
                <c:pt idx="5">
                  <c:v>9261580</c:v>
                </c:pt>
                <c:pt idx="6">
                  <c:v>6880903</c:v>
                </c:pt>
                <c:pt idx="7">
                  <c:v>3984099</c:v>
                </c:pt>
                <c:pt idx="8">
                  <c:v>4286927</c:v>
                </c:pt>
                <c:pt idx="9">
                  <c:v>2421655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76749</c:v>
                </c:pt>
                <c:pt idx="1">
                  <c:v>29778</c:v>
                </c:pt>
                <c:pt idx="2">
                  <c:v>16298</c:v>
                </c:pt>
                <c:pt idx="3">
                  <c:v>11634</c:v>
                </c:pt>
                <c:pt idx="4">
                  <c:v>10466</c:v>
                </c:pt>
                <c:pt idx="5">
                  <c:v>7203</c:v>
                </c:pt>
                <c:pt idx="6">
                  <c:v>6143</c:v>
                </c:pt>
                <c:pt idx="7">
                  <c:v>5667</c:v>
                </c:pt>
                <c:pt idx="8">
                  <c:v>5050</c:v>
                </c:pt>
                <c:pt idx="9">
                  <c:v>4238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77897</c:v>
                </c:pt>
                <c:pt idx="1">
                  <c:v>29168</c:v>
                </c:pt>
                <c:pt idx="2">
                  <c:v>20348</c:v>
                </c:pt>
                <c:pt idx="3">
                  <c:v>10083</c:v>
                </c:pt>
                <c:pt idx="4">
                  <c:v>9381</c:v>
                </c:pt>
                <c:pt idx="5">
                  <c:v>8354</c:v>
                </c:pt>
                <c:pt idx="6">
                  <c:v>3715</c:v>
                </c:pt>
                <c:pt idx="7">
                  <c:v>10565</c:v>
                </c:pt>
                <c:pt idx="8">
                  <c:v>5362</c:v>
                </c:pt>
                <c:pt idx="9">
                  <c:v>5418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2880516</c:v>
                </c:pt>
                <c:pt idx="1">
                  <c:v>2002202</c:v>
                </c:pt>
                <c:pt idx="2">
                  <c:v>1194744</c:v>
                </c:pt>
                <c:pt idx="3">
                  <c:v>958045</c:v>
                </c:pt>
                <c:pt idx="4">
                  <c:v>532031</c:v>
                </c:pt>
                <c:pt idx="5">
                  <c:v>321312</c:v>
                </c:pt>
                <c:pt idx="6">
                  <c:v>288350</c:v>
                </c:pt>
                <c:pt idx="7">
                  <c:v>226956</c:v>
                </c:pt>
                <c:pt idx="8">
                  <c:v>156050</c:v>
                </c:pt>
                <c:pt idx="9">
                  <c:v>140498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2877969</c:v>
                </c:pt>
                <c:pt idx="1">
                  <c:v>1983689</c:v>
                </c:pt>
                <c:pt idx="2">
                  <c:v>1253310</c:v>
                </c:pt>
                <c:pt idx="3">
                  <c:v>968915</c:v>
                </c:pt>
                <c:pt idx="4">
                  <c:v>518706</c:v>
                </c:pt>
                <c:pt idx="5">
                  <c:v>372698</c:v>
                </c:pt>
                <c:pt idx="6">
                  <c:v>311353</c:v>
                </c:pt>
                <c:pt idx="7">
                  <c:v>217330</c:v>
                </c:pt>
                <c:pt idx="8">
                  <c:v>138403</c:v>
                </c:pt>
                <c:pt idx="9">
                  <c:v>137451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37723743</c:v>
                </c:pt>
                <c:pt idx="1">
                  <c:v>21448925</c:v>
                </c:pt>
                <c:pt idx="2">
                  <c:v>11599001</c:v>
                </c:pt>
                <c:pt idx="3">
                  <c:v>9398615</c:v>
                </c:pt>
                <c:pt idx="4">
                  <c:v>3859553</c:v>
                </c:pt>
                <c:pt idx="5">
                  <c:v>2458755</c:v>
                </c:pt>
                <c:pt idx="6">
                  <c:v>832689</c:v>
                </c:pt>
                <c:pt idx="7">
                  <c:v>622336</c:v>
                </c:pt>
                <c:pt idx="8">
                  <c:v>438547</c:v>
                </c:pt>
                <c:pt idx="9">
                  <c:v>205220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37084348</c:v>
                </c:pt>
                <c:pt idx="1">
                  <c:v>13061594</c:v>
                </c:pt>
                <c:pt idx="2">
                  <c:v>11097871</c:v>
                </c:pt>
                <c:pt idx="3">
                  <c:v>10146387</c:v>
                </c:pt>
                <c:pt idx="4">
                  <c:v>3405576</c:v>
                </c:pt>
                <c:pt idx="5">
                  <c:v>2064164</c:v>
                </c:pt>
                <c:pt idx="6">
                  <c:v>802636</c:v>
                </c:pt>
                <c:pt idx="7">
                  <c:v>990893</c:v>
                </c:pt>
                <c:pt idx="8">
                  <c:v>255592</c:v>
                </c:pt>
                <c:pt idx="9">
                  <c:v>131377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37630226</c:v>
                </c:pt>
                <c:pt idx="1">
                  <c:v>21398811</c:v>
                </c:pt>
                <c:pt idx="2">
                  <c:v>11014053</c:v>
                </c:pt>
                <c:pt idx="3">
                  <c:v>9281355</c:v>
                </c:pt>
                <c:pt idx="4">
                  <c:v>2457171</c:v>
                </c:pt>
                <c:pt idx="5">
                  <c:v>210056</c:v>
                </c:pt>
                <c:pt idx="6">
                  <c:v>96251</c:v>
                </c:pt>
                <c:pt idx="7">
                  <c:v>37486</c:v>
                </c:pt>
                <c:pt idx="8">
                  <c:v>6029</c:v>
                </c:pt>
                <c:pt idx="9">
                  <c:v>5044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36917150</c:v>
                </c:pt>
                <c:pt idx="1">
                  <c:v>13029191</c:v>
                </c:pt>
                <c:pt idx="2">
                  <c:v>10593051</c:v>
                </c:pt>
                <c:pt idx="3">
                  <c:v>9785354</c:v>
                </c:pt>
                <c:pt idx="4">
                  <c:v>2064164</c:v>
                </c:pt>
                <c:pt idx="5">
                  <c:v>60677</c:v>
                </c:pt>
                <c:pt idx="6">
                  <c:v>317295</c:v>
                </c:pt>
                <c:pt idx="7">
                  <c:v>28456</c:v>
                </c:pt>
                <c:pt idx="8">
                  <c:v>41242</c:v>
                </c:pt>
                <c:pt idx="9">
                  <c:v>1247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39442098</c:v>
                </c:pt>
                <c:pt idx="1">
                  <c:v>37872744</c:v>
                </c:pt>
                <c:pt idx="2">
                  <c:v>23658781</c:v>
                </c:pt>
                <c:pt idx="3">
                  <c:v>12367576</c:v>
                </c:pt>
                <c:pt idx="4">
                  <c:v>5671734</c:v>
                </c:pt>
                <c:pt idx="5">
                  <c:v>2837642</c:v>
                </c:pt>
                <c:pt idx="6">
                  <c:v>2591762</c:v>
                </c:pt>
                <c:pt idx="7">
                  <c:v>2195170</c:v>
                </c:pt>
                <c:pt idx="8">
                  <c:v>1157554</c:v>
                </c:pt>
                <c:pt idx="9">
                  <c:v>1141715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38857206</c:v>
                </c:pt>
                <c:pt idx="1">
                  <c:v>29901325</c:v>
                </c:pt>
                <c:pt idx="2">
                  <c:v>23357354</c:v>
                </c:pt>
                <c:pt idx="3">
                  <c:v>13575450</c:v>
                </c:pt>
                <c:pt idx="4">
                  <c:v>5331814</c:v>
                </c:pt>
                <c:pt idx="5">
                  <c:v>3482840</c:v>
                </c:pt>
                <c:pt idx="6">
                  <c:v>3852310</c:v>
                </c:pt>
                <c:pt idx="7">
                  <c:v>2244418</c:v>
                </c:pt>
                <c:pt idx="8">
                  <c:v>1207808</c:v>
                </c:pt>
                <c:pt idx="9">
                  <c:v>1222651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9508848</c:v>
                </c:pt>
                <c:pt idx="1">
                  <c:v>8368528</c:v>
                </c:pt>
                <c:pt idx="2">
                  <c:v>4504193</c:v>
                </c:pt>
                <c:pt idx="3">
                  <c:v>4038207</c:v>
                </c:pt>
                <c:pt idx="4">
                  <c:v>3229539</c:v>
                </c:pt>
                <c:pt idx="5">
                  <c:v>2287043</c:v>
                </c:pt>
                <c:pt idx="6">
                  <c:v>1281805</c:v>
                </c:pt>
                <c:pt idx="7">
                  <c:v>1265702</c:v>
                </c:pt>
                <c:pt idx="8">
                  <c:v>967085</c:v>
                </c:pt>
                <c:pt idx="9">
                  <c:v>945957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9608762</c:v>
                </c:pt>
                <c:pt idx="1">
                  <c:v>9134322</c:v>
                </c:pt>
                <c:pt idx="2">
                  <c:v>4479611</c:v>
                </c:pt>
                <c:pt idx="3">
                  <c:v>4041089</c:v>
                </c:pt>
                <c:pt idx="4">
                  <c:v>3557606</c:v>
                </c:pt>
                <c:pt idx="5">
                  <c:v>2644365</c:v>
                </c:pt>
                <c:pt idx="6">
                  <c:v>1253674</c:v>
                </c:pt>
                <c:pt idx="7">
                  <c:v>1229433</c:v>
                </c:pt>
                <c:pt idx="8">
                  <c:v>871445</c:v>
                </c:pt>
                <c:pt idx="9">
                  <c:v>901605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3322814</c:v>
                </c:pt>
                <c:pt idx="1">
                  <c:v>3051500.02</c:v>
                </c:pt>
                <c:pt idx="2">
                  <c:v>2409145.5</c:v>
                </c:pt>
                <c:pt idx="3">
                  <c:v>1099227</c:v>
                </c:pt>
                <c:pt idx="4">
                  <c:v>513997.5</c:v>
                </c:pt>
                <c:pt idx="5">
                  <c:v>401210</c:v>
                </c:pt>
                <c:pt idx="6">
                  <c:v>370143</c:v>
                </c:pt>
                <c:pt idx="7">
                  <c:v>231700</c:v>
                </c:pt>
                <c:pt idx="8">
                  <c:v>166365</c:v>
                </c:pt>
                <c:pt idx="9">
                  <c:v>142602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2804516</c:v>
                </c:pt>
                <c:pt idx="1">
                  <c:v>3152325</c:v>
                </c:pt>
                <c:pt idx="2">
                  <c:v>2401481</c:v>
                </c:pt>
                <c:pt idx="3">
                  <c:v>1230171</c:v>
                </c:pt>
                <c:pt idx="4">
                  <c:v>500434</c:v>
                </c:pt>
                <c:pt idx="5">
                  <c:v>508065</c:v>
                </c:pt>
                <c:pt idx="6">
                  <c:v>447697</c:v>
                </c:pt>
                <c:pt idx="7">
                  <c:v>223887</c:v>
                </c:pt>
                <c:pt idx="8">
                  <c:v>182452</c:v>
                </c:pt>
                <c:pt idx="9">
                  <c:v>164636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2904074.54</c:v>
                </c:pt>
                <c:pt idx="1">
                  <c:v>1447952</c:v>
                </c:pt>
                <c:pt idx="2">
                  <c:v>941717.5</c:v>
                </c:pt>
                <c:pt idx="3">
                  <c:v>685972</c:v>
                </c:pt>
                <c:pt idx="4">
                  <c:v>384349</c:v>
                </c:pt>
                <c:pt idx="5">
                  <c:v>12919</c:v>
                </c:pt>
                <c:pt idx="6">
                  <c:v>7853</c:v>
                </c:pt>
                <c:pt idx="7">
                  <c:v>2898</c:v>
                </c:pt>
                <c:pt idx="8">
                  <c:v>1302</c:v>
                </c:pt>
                <c:pt idx="9">
                  <c:v>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3000395</c:v>
                </c:pt>
                <c:pt idx="1">
                  <c:v>945984</c:v>
                </c:pt>
                <c:pt idx="2">
                  <c:v>903181.5</c:v>
                </c:pt>
                <c:pt idx="3">
                  <c:v>736282</c:v>
                </c:pt>
                <c:pt idx="4">
                  <c:v>494029</c:v>
                </c:pt>
                <c:pt idx="5">
                  <c:v>4307</c:v>
                </c:pt>
                <c:pt idx="6">
                  <c:v>23700</c:v>
                </c:pt>
                <c:pt idx="7">
                  <c:v>2245</c:v>
                </c:pt>
                <c:pt idx="8">
                  <c:v>0</c:v>
                </c:pt>
                <c:pt idx="9">
                  <c:v>8439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ALMERIA</c:v>
                </c:pt>
                <c:pt idx="7">
                  <c:v>LAS PALMAS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5253380</c:v>
                </c:pt>
                <c:pt idx="1">
                  <c:v>4644656</c:v>
                </c:pt>
                <c:pt idx="2">
                  <c:v>4241151</c:v>
                </c:pt>
                <c:pt idx="3">
                  <c:v>3126741</c:v>
                </c:pt>
                <c:pt idx="4">
                  <c:v>2284740</c:v>
                </c:pt>
                <c:pt idx="5">
                  <c:v>1184425</c:v>
                </c:pt>
                <c:pt idx="6">
                  <c:v>1094299</c:v>
                </c:pt>
                <c:pt idx="7">
                  <c:v>1065941</c:v>
                </c:pt>
                <c:pt idx="8">
                  <c:v>589689</c:v>
                </c:pt>
                <c:pt idx="9">
                  <c:v>494462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ALMERIA</c:v>
                </c:pt>
                <c:pt idx="7">
                  <c:v>LAS PALMAS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5755326</c:v>
                </c:pt>
                <c:pt idx="1">
                  <c:v>4804471</c:v>
                </c:pt>
                <c:pt idx="2">
                  <c:v>4513019</c:v>
                </c:pt>
                <c:pt idx="3">
                  <c:v>2764517</c:v>
                </c:pt>
                <c:pt idx="4">
                  <c:v>2343242</c:v>
                </c:pt>
                <c:pt idx="5">
                  <c:v>143249</c:v>
                </c:pt>
                <c:pt idx="6">
                  <c:v>1040703</c:v>
                </c:pt>
                <c:pt idx="7">
                  <c:v>568702</c:v>
                </c:pt>
                <c:pt idx="8">
                  <c:v>553305</c:v>
                </c:pt>
                <c:pt idx="9">
                  <c:v>477163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2014012</c:v>
                </c:pt>
                <c:pt idx="1">
                  <c:v>1307877</c:v>
                </c:pt>
                <c:pt idx="2">
                  <c:v>465555</c:v>
                </c:pt>
                <c:pt idx="3">
                  <c:v>458090</c:v>
                </c:pt>
                <c:pt idx="4">
                  <c:v>320657</c:v>
                </c:pt>
                <c:pt idx="5">
                  <c:v>213598</c:v>
                </c:pt>
                <c:pt idx="6">
                  <c:v>209813</c:v>
                </c:pt>
                <c:pt idx="7">
                  <c:v>196787</c:v>
                </c:pt>
                <c:pt idx="8">
                  <c:v>76754</c:v>
                </c:pt>
                <c:pt idx="9">
                  <c:v>58149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1698028</c:v>
                </c:pt>
                <c:pt idx="1">
                  <c:v>1214926</c:v>
                </c:pt>
                <c:pt idx="2">
                  <c:v>411849</c:v>
                </c:pt>
                <c:pt idx="3">
                  <c:v>319458</c:v>
                </c:pt>
                <c:pt idx="4">
                  <c:v>255782</c:v>
                </c:pt>
                <c:pt idx="5">
                  <c:v>173197</c:v>
                </c:pt>
                <c:pt idx="6">
                  <c:v>143249</c:v>
                </c:pt>
                <c:pt idx="7">
                  <c:v>178514</c:v>
                </c:pt>
                <c:pt idx="8">
                  <c:v>63226</c:v>
                </c:pt>
                <c:pt idx="9">
                  <c:v>34277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1202839</c:v>
                </c:pt>
                <c:pt idx="1">
                  <c:v>654084</c:v>
                </c:pt>
                <c:pt idx="2">
                  <c:v>576180</c:v>
                </c:pt>
                <c:pt idx="3">
                  <c:v>467061</c:v>
                </c:pt>
                <c:pt idx="4">
                  <c:v>256341</c:v>
                </c:pt>
                <c:pt idx="5">
                  <c:v>227996</c:v>
                </c:pt>
                <c:pt idx="6">
                  <c:v>184747</c:v>
                </c:pt>
                <c:pt idx="7">
                  <c:v>82519</c:v>
                </c:pt>
                <c:pt idx="8">
                  <c:v>67341</c:v>
                </c:pt>
                <c:pt idx="9">
                  <c:v>57370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1171379</c:v>
                </c:pt>
                <c:pt idx="1">
                  <c:v>707470</c:v>
                </c:pt>
                <c:pt idx="2">
                  <c:v>522376</c:v>
                </c:pt>
                <c:pt idx="3">
                  <c:v>541999</c:v>
                </c:pt>
                <c:pt idx="4">
                  <c:v>248978</c:v>
                </c:pt>
                <c:pt idx="5">
                  <c:v>231361</c:v>
                </c:pt>
                <c:pt idx="6">
                  <c:v>113525</c:v>
                </c:pt>
                <c:pt idx="7">
                  <c:v>85729</c:v>
                </c:pt>
                <c:pt idx="8">
                  <c:v>72674</c:v>
                </c:pt>
                <c:pt idx="9">
                  <c:v>62086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22379</c:v>
                </c:pt>
                <c:pt idx="1">
                  <c:v>16038</c:v>
                </c:pt>
                <c:pt idx="2">
                  <c:v>11802</c:v>
                </c:pt>
                <c:pt idx="3">
                  <c:v>9636</c:v>
                </c:pt>
                <c:pt idx="4">
                  <c:v>9046</c:v>
                </c:pt>
                <c:pt idx="5">
                  <c:v>8283</c:v>
                </c:pt>
                <c:pt idx="6">
                  <c:v>6447</c:v>
                </c:pt>
                <c:pt idx="7">
                  <c:v>3306</c:v>
                </c:pt>
                <c:pt idx="8">
                  <c:v>2409</c:v>
                </c:pt>
                <c:pt idx="9">
                  <c:v>2309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24056</c:v>
                </c:pt>
                <c:pt idx="1">
                  <c:v>16488</c:v>
                </c:pt>
                <c:pt idx="2">
                  <c:v>13202</c:v>
                </c:pt>
                <c:pt idx="3">
                  <c:v>9899</c:v>
                </c:pt>
                <c:pt idx="4">
                  <c:v>10755</c:v>
                </c:pt>
                <c:pt idx="5">
                  <c:v>9219</c:v>
                </c:pt>
                <c:pt idx="6">
                  <c:v>6698</c:v>
                </c:pt>
                <c:pt idx="7">
                  <c:v>3252</c:v>
                </c:pt>
                <c:pt idx="8">
                  <c:v>2724</c:v>
                </c:pt>
                <c:pt idx="9">
                  <c:v>2300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239507174</c:v>
                </c:pt>
                <c:pt idx="1">
                  <c:v>224015672</c:v>
                </c:pt>
                <c:pt idx="2">
                  <c:v>164684339</c:v>
                </c:pt>
                <c:pt idx="3">
                  <c:v>150334665</c:v>
                </c:pt>
                <c:pt idx="4">
                  <c:v>143305295</c:v>
                </c:pt>
                <c:pt idx="5">
                  <c:v>129430783</c:v>
                </c:pt>
                <c:pt idx="6">
                  <c:v>62955158</c:v>
                </c:pt>
                <c:pt idx="7">
                  <c:v>44792819</c:v>
                </c:pt>
                <c:pt idx="8">
                  <c:v>36344928</c:v>
                </c:pt>
                <c:pt idx="9">
                  <c:v>35372278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239693931</c:v>
                </c:pt>
                <c:pt idx="1">
                  <c:v>222603981</c:v>
                </c:pt>
                <c:pt idx="2">
                  <c:v>156913439</c:v>
                </c:pt>
                <c:pt idx="3">
                  <c:v>141658686</c:v>
                </c:pt>
                <c:pt idx="4">
                  <c:v>130676790</c:v>
                </c:pt>
                <c:pt idx="5">
                  <c:v>134724921</c:v>
                </c:pt>
                <c:pt idx="6">
                  <c:v>69609835</c:v>
                </c:pt>
                <c:pt idx="7">
                  <c:v>42747257</c:v>
                </c:pt>
                <c:pt idx="8">
                  <c:v>36533263</c:v>
                </c:pt>
                <c:pt idx="9">
                  <c:v>32796964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859</c:v>
                </c:pt>
                <c:pt idx="1">
                  <c:v>713</c:v>
                </c:pt>
                <c:pt idx="2">
                  <c:v>345</c:v>
                </c:pt>
                <c:pt idx="3">
                  <c:v>265</c:v>
                </c:pt>
                <c:pt idx="4">
                  <c:v>250</c:v>
                </c:pt>
                <c:pt idx="5">
                  <c:v>249</c:v>
                </c:pt>
                <c:pt idx="6">
                  <c:v>162</c:v>
                </c:pt>
                <c:pt idx="7">
                  <c:v>105</c:v>
                </c:pt>
                <c:pt idx="8">
                  <c:v>83</c:v>
                </c:pt>
                <c:pt idx="9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791</c:v>
                </c:pt>
                <c:pt idx="1">
                  <c:v>703</c:v>
                </c:pt>
                <c:pt idx="2">
                  <c:v>308</c:v>
                </c:pt>
                <c:pt idx="3">
                  <c:v>313</c:v>
                </c:pt>
                <c:pt idx="4">
                  <c:v>218</c:v>
                </c:pt>
                <c:pt idx="5">
                  <c:v>216</c:v>
                </c:pt>
                <c:pt idx="6">
                  <c:v>154</c:v>
                </c:pt>
                <c:pt idx="7">
                  <c:v>83</c:v>
                </c:pt>
                <c:pt idx="8">
                  <c:v>74</c:v>
                </c:pt>
                <c:pt idx="9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C33" sqref="C33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39827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2007</v>
      </c>
      <c r="E7" s="58">
        <v>2008</v>
      </c>
      <c r="F7" s="58">
        <v>2007</v>
      </c>
      <c r="G7" s="58">
        <v>2008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12126859</v>
      </c>
      <c r="E8" s="61">
        <v>11393037</v>
      </c>
      <c r="F8" s="61">
        <v>136223048</v>
      </c>
      <c r="G8" s="61">
        <v>140465682</v>
      </c>
      <c r="H8" s="61">
        <v>4242634</v>
      </c>
      <c r="I8" s="62">
        <f>((G8*100/F8)-100)</f>
        <v>3.1144758998491966</v>
      </c>
    </row>
    <row r="9" spans="1:9" x14ac:dyDescent="0.25">
      <c r="A9" s="63"/>
      <c r="B9" s="64"/>
      <c r="C9" s="60" t="s">
        <v>15</v>
      </c>
      <c r="D9" s="61">
        <v>10993277</v>
      </c>
      <c r="E9" s="61">
        <v>6695021</v>
      </c>
      <c r="F9" s="61">
        <v>107112634</v>
      </c>
      <c r="G9" s="61">
        <v>93814779</v>
      </c>
      <c r="H9" s="61">
        <v>-13297855</v>
      </c>
      <c r="I9" s="62">
        <f t="shared" ref="I9:I19" si="0">((G9*100/F9)-100)</f>
        <v>-12.414833342628839</v>
      </c>
    </row>
    <row r="10" spans="1:9" x14ac:dyDescent="0.25">
      <c r="A10" s="63"/>
      <c r="B10" s="59" t="s">
        <v>16</v>
      </c>
      <c r="C10" s="60" t="s">
        <v>17</v>
      </c>
      <c r="D10" s="61">
        <v>5276731</v>
      </c>
      <c r="E10" s="61">
        <v>4329224</v>
      </c>
      <c r="F10" s="61">
        <v>57197913</v>
      </c>
      <c r="G10" s="61">
        <v>54313049</v>
      </c>
      <c r="H10" s="61">
        <v>-2884864</v>
      </c>
      <c r="I10" s="62">
        <f t="shared" si="0"/>
        <v>-5.0436525542461652</v>
      </c>
    </row>
    <row r="11" spans="1:9" x14ac:dyDescent="0.25">
      <c r="A11" s="63"/>
      <c r="B11" s="63"/>
      <c r="C11" s="60" t="s">
        <v>18</v>
      </c>
      <c r="D11" s="61">
        <v>11788185</v>
      </c>
      <c r="E11" s="61">
        <v>11760733</v>
      </c>
      <c r="F11" s="61">
        <v>127900760</v>
      </c>
      <c r="G11" s="61">
        <v>133393719</v>
      </c>
      <c r="H11" s="61">
        <v>5492959</v>
      </c>
      <c r="I11" s="62">
        <f t="shared" si="0"/>
        <v>4.2947039564112117</v>
      </c>
    </row>
    <row r="12" spans="1:9" x14ac:dyDescent="0.25">
      <c r="A12" s="64"/>
      <c r="B12" s="64"/>
      <c r="C12" s="60" t="s">
        <v>2</v>
      </c>
      <c r="D12" s="61">
        <v>17064916</v>
      </c>
      <c r="E12" s="61">
        <v>16089957</v>
      </c>
      <c r="F12" s="61">
        <v>185098673</v>
      </c>
      <c r="G12" s="61">
        <v>187706768</v>
      </c>
      <c r="H12" s="61">
        <v>2608095</v>
      </c>
      <c r="I12" s="62">
        <f t="shared" si="0"/>
        <v>1.4090295504171451</v>
      </c>
    </row>
    <row r="13" spans="1:9" x14ac:dyDescent="0.25">
      <c r="A13" s="65"/>
      <c r="B13" s="65"/>
      <c r="C13" s="66" t="s">
        <v>2</v>
      </c>
      <c r="D13" s="67">
        <v>40185052</v>
      </c>
      <c r="E13" s="67">
        <v>34178015</v>
      </c>
      <c r="F13" s="67">
        <v>428434355</v>
      </c>
      <c r="G13" s="67">
        <v>421987229</v>
      </c>
      <c r="H13" s="67">
        <v>-6447126</v>
      </c>
      <c r="I13" s="68">
        <f t="shared" si="0"/>
        <v>-1.5048106961450429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19104</v>
      </c>
      <c r="E14" s="61">
        <v>14840</v>
      </c>
      <c r="F14" s="61">
        <v>211531</v>
      </c>
      <c r="G14" s="61">
        <v>195667</v>
      </c>
      <c r="H14" s="61">
        <v>-15864</v>
      </c>
      <c r="I14" s="62">
        <f t="shared" si="0"/>
        <v>-7.4996099862431578</v>
      </c>
    </row>
    <row r="15" spans="1:9" x14ac:dyDescent="0.25">
      <c r="A15" s="63"/>
      <c r="B15" s="59" t="s">
        <v>7</v>
      </c>
      <c r="C15" s="60" t="s">
        <v>8</v>
      </c>
      <c r="D15" s="61">
        <v>472014</v>
      </c>
      <c r="E15" s="61">
        <v>637253</v>
      </c>
      <c r="F15" s="61">
        <v>6959836</v>
      </c>
      <c r="G15" s="61">
        <v>6757559</v>
      </c>
      <c r="H15" s="61">
        <f>G15-F15</f>
        <v>-202277</v>
      </c>
      <c r="I15" s="62">
        <f t="shared" si="0"/>
        <v>-2.9063472185264203</v>
      </c>
    </row>
    <row r="16" spans="1:9" x14ac:dyDescent="0.25">
      <c r="A16" s="63"/>
      <c r="B16" s="64"/>
      <c r="C16" s="60" t="s">
        <v>9</v>
      </c>
      <c r="D16" s="61">
        <v>265883</v>
      </c>
      <c r="E16" s="61">
        <v>257914</v>
      </c>
      <c r="F16" s="61">
        <v>2972237</v>
      </c>
      <c r="G16" s="61">
        <v>2803330</v>
      </c>
      <c r="H16" s="61">
        <f>G16-F16</f>
        <v>-168907</v>
      </c>
      <c r="I16" s="62">
        <f t="shared" si="0"/>
        <v>-5.6828240816597031</v>
      </c>
    </row>
    <row r="17" spans="1:9" x14ac:dyDescent="0.25">
      <c r="A17" s="64"/>
      <c r="B17" s="69" t="s">
        <v>10</v>
      </c>
      <c r="C17" s="60" t="s">
        <v>11</v>
      </c>
      <c r="D17" s="61">
        <v>319567</v>
      </c>
      <c r="E17" s="61">
        <v>522507</v>
      </c>
      <c r="F17" s="61">
        <v>3390000</v>
      </c>
      <c r="G17" s="61">
        <v>3136349</v>
      </c>
      <c r="H17" s="61">
        <f>G17-F17</f>
        <v>-253651</v>
      </c>
      <c r="I17" s="62">
        <f t="shared" si="0"/>
        <v>-7.4823303834808286</v>
      </c>
    </row>
    <row r="18" spans="1:9" x14ac:dyDescent="0.25">
      <c r="A18" s="70"/>
      <c r="B18" s="70"/>
      <c r="C18" s="66" t="s">
        <v>2</v>
      </c>
      <c r="D18" s="67">
        <f>SUM(D13:D17)</f>
        <v>41261620</v>
      </c>
      <c r="E18" s="67">
        <f>SUM(E13:E17)</f>
        <v>35610529</v>
      </c>
      <c r="F18" s="67">
        <f>SUM(F13:F17)</f>
        <v>441967959</v>
      </c>
      <c r="G18" s="67">
        <f>SUM(G13:G17)</f>
        <v>434880134</v>
      </c>
      <c r="H18" s="67">
        <f>SUM(H13:H17)</f>
        <v>-7087825</v>
      </c>
      <c r="I18" s="68">
        <f t="shared" si="0"/>
        <v>-1.6036965702303263</v>
      </c>
    </row>
    <row r="19" spans="1:9" x14ac:dyDescent="0.25">
      <c r="A19" s="71"/>
      <c r="B19" s="71"/>
      <c r="C19" s="72" t="s">
        <v>1</v>
      </c>
      <c r="D19" s="73">
        <f>+D13+D18</f>
        <v>81446672</v>
      </c>
      <c r="E19" s="73">
        <f t="shared" ref="E19:G19" si="1">+E13+E18</f>
        <v>69788544</v>
      </c>
      <c r="F19" s="73">
        <f t="shared" si="1"/>
        <v>870402314</v>
      </c>
      <c r="G19" s="73">
        <f t="shared" si="1"/>
        <v>856867363</v>
      </c>
      <c r="H19" s="73">
        <f t="shared" ref="H19" si="2">G19-F19</f>
        <v>-13534951</v>
      </c>
      <c r="I19" s="74">
        <f t="shared" si="0"/>
        <v>-1.5550224054206723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7819333</v>
      </c>
      <c r="E21" s="61">
        <v>8019344</v>
      </c>
      <c r="F21" s="61">
        <v>81390038</v>
      </c>
      <c r="G21" s="61">
        <v>89152965</v>
      </c>
      <c r="H21" s="61">
        <v>7762927</v>
      </c>
      <c r="I21" s="62">
        <f t="shared" ref="I21:I31" si="3">((G21*100/F21)-100)</f>
        <v>9.5379326398643514</v>
      </c>
    </row>
    <row r="22" spans="1:9" x14ac:dyDescent="0.25">
      <c r="A22" s="63"/>
      <c r="B22" s="64"/>
      <c r="C22" s="60" t="s">
        <v>22</v>
      </c>
      <c r="D22" s="61">
        <v>6955533</v>
      </c>
      <c r="E22" s="61">
        <v>7525031</v>
      </c>
      <c r="F22" s="61">
        <v>72854405</v>
      </c>
      <c r="G22" s="61">
        <v>82149269</v>
      </c>
      <c r="H22" s="61">
        <v>9294864</v>
      </c>
      <c r="I22" s="62">
        <f t="shared" si="3"/>
        <v>12.758135901322646</v>
      </c>
    </row>
    <row r="23" spans="1:9" x14ac:dyDescent="0.25">
      <c r="A23" s="63"/>
      <c r="B23" s="69" t="s">
        <v>23</v>
      </c>
      <c r="C23" s="60" t="s">
        <v>24</v>
      </c>
      <c r="D23" s="61">
        <v>3745424</v>
      </c>
      <c r="E23" s="61">
        <v>3189474</v>
      </c>
      <c r="F23" s="61">
        <v>41556307</v>
      </c>
      <c r="G23" s="61">
        <v>40057144</v>
      </c>
      <c r="H23" s="61">
        <v>-1499163</v>
      </c>
      <c r="I23" s="62">
        <f t="shared" si="3"/>
        <v>-3.6075462624722689</v>
      </c>
    </row>
    <row r="24" spans="1:9" x14ac:dyDescent="0.25">
      <c r="A24" s="63"/>
      <c r="B24" s="59" t="s">
        <v>25</v>
      </c>
      <c r="C24" s="60" t="s">
        <v>26</v>
      </c>
      <c r="D24" s="61">
        <v>1110398</v>
      </c>
      <c r="E24" s="61">
        <v>1084118</v>
      </c>
      <c r="F24" s="61">
        <v>12161314.5</v>
      </c>
      <c r="G24" s="61">
        <v>12232770.52</v>
      </c>
      <c r="H24" s="61">
        <v>71456.019999999553</v>
      </c>
      <c r="I24" s="62">
        <f t="shared" si="3"/>
        <v>0.58756822710242318</v>
      </c>
    </row>
    <row r="25" spans="1:9" x14ac:dyDescent="0.25">
      <c r="A25" s="63"/>
      <c r="B25" s="63"/>
      <c r="C25" s="60" t="s">
        <v>21</v>
      </c>
      <c r="D25" s="61">
        <v>551598.5</v>
      </c>
      <c r="E25" s="61">
        <v>592582</v>
      </c>
      <c r="F25" s="61">
        <v>6120837.5</v>
      </c>
      <c r="G25" s="61">
        <v>6392106.04</v>
      </c>
      <c r="H25" s="61">
        <v>271268.54000000004</v>
      </c>
      <c r="I25" s="62">
        <f t="shared" si="3"/>
        <v>4.4318859959931984</v>
      </c>
    </row>
    <row r="26" spans="1:9" x14ac:dyDescent="0.25">
      <c r="A26" s="63"/>
      <c r="B26" s="59" t="s">
        <v>27</v>
      </c>
      <c r="C26" s="60" t="s">
        <v>28</v>
      </c>
      <c r="D26" s="61">
        <v>1535665</v>
      </c>
      <c r="E26" s="61">
        <v>1620410</v>
      </c>
      <c r="F26" s="61">
        <v>24405644</v>
      </c>
      <c r="G26" s="61">
        <v>25429322</v>
      </c>
      <c r="H26" s="61">
        <v>1023678</v>
      </c>
      <c r="I26" s="62">
        <f t="shared" si="3"/>
        <v>4.1944314192241734</v>
      </c>
    </row>
    <row r="27" spans="1:9" x14ac:dyDescent="0.25">
      <c r="A27" s="63"/>
      <c r="B27" s="64"/>
      <c r="C27" s="60" t="s">
        <v>29</v>
      </c>
      <c r="D27" s="61">
        <v>413621</v>
      </c>
      <c r="E27" s="61">
        <v>535680</v>
      </c>
      <c r="F27" s="61">
        <v>4646109</v>
      </c>
      <c r="G27" s="61">
        <v>5535804</v>
      </c>
      <c r="H27" s="61">
        <v>889695</v>
      </c>
      <c r="I27" s="62">
        <f t="shared" si="3"/>
        <v>19.149249404178846</v>
      </c>
    </row>
    <row r="28" spans="1:9" x14ac:dyDescent="0.25">
      <c r="A28" s="63"/>
      <c r="B28" s="69" t="s">
        <v>30</v>
      </c>
      <c r="C28" s="60" t="s">
        <v>31</v>
      </c>
      <c r="D28" s="61">
        <v>242155</v>
      </c>
      <c r="E28" s="61">
        <v>211925</v>
      </c>
      <c r="F28" s="61">
        <v>3902353</v>
      </c>
      <c r="G28" s="61">
        <v>3913467</v>
      </c>
      <c r="H28" s="61">
        <v>11114</v>
      </c>
      <c r="I28" s="62">
        <f t="shared" si="3"/>
        <v>0.28480252811573337</v>
      </c>
    </row>
    <row r="29" spans="1:9" x14ac:dyDescent="0.25">
      <c r="A29" s="63"/>
      <c r="B29" s="59" t="s">
        <v>32</v>
      </c>
      <c r="C29" s="60" t="s">
        <v>33</v>
      </c>
      <c r="D29" s="61">
        <v>10553</v>
      </c>
      <c r="E29" s="61">
        <v>9365</v>
      </c>
      <c r="F29" s="61">
        <v>121300</v>
      </c>
      <c r="G29" s="61">
        <v>113390</v>
      </c>
      <c r="H29" s="61">
        <v>-7910</v>
      </c>
      <c r="I29" s="62">
        <f t="shared" si="3"/>
        <v>-6.521022258862331</v>
      </c>
    </row>
    <row r="30" spans="1:9" x14ac:dyDescent="0.25">
      <c r="A30" s="63"/>
      <c r="B30" s="63"/>
      <c r="C30" s="60" t="s">
        <v>34</v>
      </c>
      <c r="D30" s="61">
        <v>136639970</v>
      </c>
      <c r="E30" s="61">
        <v>136255144</v>
      </c>
      <c r="F30" s="61">
        <v>1468836126</v>
      </c>
      <c r="G30" s="61">
        <v>1489554508</v>
      </c>
      <c r="H30" s="61">
        <v>20718382</v>
      </c>
      <c r="I30" s="62">
        <f t="shared" si="3"/>
        <v>1.4105305304834275</v>
      </c>
    </row>
    <row r="31" spans="1:9" x14ac:dyDescent="0.25">
      <c r="A31" s="76"/>
      <c r="B31" s="77"/>
      <c r="C31" s="60" t="s">
        <v>35</v>
      </c>
      <c r="D31" s="61">
        <v>310</v>
      </c>
      <c r="E31" s="61">
        <v>374</v>
      </c>
      <c r="F31" s="61">
        <v>3196</v>
      </c>
      <c r="G31" s="61">
        <v>3374</v>
      </c>
      <c r="H31" s="61">
        <v>178</v>
      </c>
      <c r="I31" s="62">
        <f t="shared" si="3"/>
        <v>5.5694618272841012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G13" sqref="G13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1207622</v>
      </c>
      <c r="C7" s="37">
        <v>998902</v>
      </c>
      <c r="D7" s="37">
        <v>13104210</v>
      </c>
      <c r="E7" s="37">
        <v>11633762</v>
      </c>
      <c r="F7" s="10">
        <f>((E7*100)/D7)-100</f>
        <v>-11.221187694641642</v>
      </c>
      <c r="G7" s="1"/>
      <c r="H7" s="1"/>
      <c r="I7" s="1"/>
    </row>
    <row r="8" spans="1:12" x14ac:dyDescent="0.25">
      <c r="A8" s="11" t="s">
        <v>42</v>
      </c>
      <c r="B8" s="38">
        <v>233184</v>
      </c>
      <c r="C8" s="38">
        <v>202473</v>
      </c>
      <c r="D8" s="38">
        <v>3441161</v>
      </c>
      <c r="E8" s="38">
        <v>2650435</v>
      </c>
      <c r="F8" s="13">
        <f t="shared" ref="F8:F35" si="0">((E8*100)/D8)-100</f>
        <v>-22.978465698059466</v>
      </c>
      <c r="G8" s="1"/>
      <c r="H8" s="1"/>
      <c r="I8" s="1"/>
    </row>
    <row r="9" spans="1:12" x14ac:dyDescent="0.25">
      <c r="A9" s="8" t="s">
        <v>43</v>
      </c>
      <c r="B9" s="37">
        <v>784075</v>
      </c>
      <c r="C9" s="37">
        <v>521205</v>
      </c>
      <c r="D9" s="37">
        <v>6211853</v>
      </c>
      <c r="E9" s="37">
        <v>5192843</v>
      </c>
      <c r="F9" s="10">
        <f t="shared" si="0"/>
        <v>-16.404283874715006</v>
      </c>
      <c r="G9" s="1"/>
      <c r="H9" s="1"/>
      <c r="I9" s="1"/>
    </row>
    <row r="10" spans="1:12" x14ac:dyDescent="0.25">
      <c r="A10" s="11" t="s">
        <v>44</v>
      </c>
      <c r="B10" s="38">
        <v>470272</v>
      </c>
      <c r="C10" s="38">
        <v>325195</v>
      </c>
      <c r="D10" s="38">
        <v>5185812</v>
      </c>
      <c r="E10" s="38">
        <v>4688378</v>
      </c>
      <c r="F10" s="13">
        <f t="shared" si="0"/>
        <v>-9.5922104387895217</v>
      </c>
      <c r="G10" s="1"/>
      <c r="H10" s="1"/>
      <c r="I10" s="1"/>
    </row>
    <row r="11" spans="1:12" x14ac:dyDescent="0.25">
      <c r="A11" s="8" t="s">
        <v>45</v>
      </c>
      <c r="B11" s="37">
        <v>6269775</v>
      </c>
      <c r="C11" s="37">
        <v>6212526</v>
      </c>
      <c r="D11" s="37">
        <v>68071889</v>
      </c>
      <c r="E11" s="37">
        <v>68661549</v>
      </c>
      <c r="F11" s="10">
        <f t="shared" si="0"/>
        <v>0.8662312867503914</v>
      </c>
      <c r="G11" s="1"/>
      <c r="H11" s="1"/>
      <c r="I11" s="1"/>
    </row>
    <row r="12" spans="1:12" x14ac:dyDescent="0.25">
      <c r="A12" s="11" t="s">
        <v>46</v>
      </c>
      <c r="B12" s="38">
        <v>691584</v>
      </c>
      <c r="C12" s="38">
        <v>380710</v>
      </c>
      <c r="D12" s="38">
        <v>6835255</v>
      </c>
      <c r="E12" s="38">
        <v>4624106</v>
      </c>
      <c r="F12" s="13">
        <f t="shared" si="0"/>
        <v>-32.349180827928151</v>
      </c>
      <c r="G12" s="1"/>
      <c r="H12" s="1"/>
      <c r="I12" s="1"/>
    </row>
    <row r="13" spans="1:12" x14ac:dyDescent="0.25">
      <c r="A13" s="8" t="s">
        <v>47</v>
      </c>
      <c r="B13" s="37">
        <v>1111701</v>
      </c>
      <c r="C13" s="37">
        <v>853622</v>
      </c>
      <c r="D13" s="37">
        <v>13675913</v>
      </c>
      <c r="E13" s="37">
        <v>12584754</v>
      </c>
      <c r="F13" s="10">
        <f t="shared" si="0"/>
        <v>-7.9786921721423596</v>
      </c>
      <c r="G13" s="1"/>
      <c r="H13" s="1"/>
      <c r="I13" s="1"/>
    </row>
    <row r="14" spans="1:12" x14ac:dyDescent="0.25">
      <c r="A14" s="11" t="s">
        <v>48</v>
      </c>
      <c r="B14" s="38">
        <v>4328026</v>
      </c>
      <c r="C14" s="38">
        <v>3655302</v>
      </c>
      <c r="D14" s="38">
        <v>47217068</v>
      </c>
      <c r="E14" s="38">
        <v>48299657</v>
      </c>
      <c r="F14" s="13">
        <f t="shared" si="0"/>
        <v>2.2927916659289451</v>
      </c>
      <c r="G14" s="1"/>
      <c r="H14" s="1"/>
      <c r="I14" s="1"/>
    </row>
    <row r="15" spans="1:12" x14ac:dyDescent="0.25">
      <c r="A15" s="8" t="s">
        <v>49</v>
      </c>
      <c r="B15" s="37">
        <v>3430452</v>
      </c>
      <c r="C15" s="37">
        <v>2808060</v>
      </c>
      <c r="D15" s="37">
        <v>35790214</v>
      </c>
      <c r="E15" s="37">
        <v>35743225</v>
      </c>
      <c r="F15" s="10">
        <f t="shared" si="0"/>
        <v>-0.13129007834376694</v>
      </c>
      <c r="G15" s="1"/>
      <c r="H15" s="1"/>
      <c r="I15" s="1"/>
    </row>
    <row r="16" spans="1:12" x14ac:dyDescent="0.25">
      <c r="A16" s="11" t="s">
        <v>50</v>
      </c>
      <c r="B16" s="38">
        <v>2159488</v>
      </c>
      <c r="C16" s="38">
        <v>1740241</v>
      </c>
      <c r="D16" s="38">
        <v>21652227</v>
      </c>
      <c r="E16" s="38">
        <v>23847395</v>
      </c>
      <c r="F16" s="13">
        <f t="shared" si="0"/>
        <v>10.138301247257388</v>
      </c>
      <c r="G16" s="1"/>
      <c r="H16" s="1"/>
      <c r="I16" s="1"/>
    </row>
    <row r="17" spans="1:9" x14ac:dyDescent="0.25">
      <c r="A17" s="8" t="s">
        <v>51</v>
      </c>
      <c r="B17" s="37">
        <v>1201570</v>
      </c>
      <c r="C17" s="37">
        <v>939898</v>
      </c>
      <c r="D17" s="37">
        <v>12132885</v>
      </c>
      <c r="E17" s="37">
        <v>12528216</v>
      </c>
      <c r="F17" s="10">
        <f t="shared" si="0"/>
        <v>3.2583429250339009</v>
      </c>
      <c r="G17" s="1"/>
      <c r="H17" s="1"/>
      <c r="I17" s="1"/>
    </row>
    <row r="18" spans="1:9" x14ac:dyDescent="0.25">
      <c r="A18" s="11" t="s">
        <v>52</v>
      </c>
      <c r="B18" s="38">
        <v>196870</v>
      </c>
      <c r="C18" s="38">
        <v>183192</v>
      </c>
      <c r="D18" s="38">
        <v>2395793</v>
      </c>
      <c r="E18" s="38">
        <v>2476170</v>
      </c>
      <c r="F18" s="13">
        <f t="shared" si="0"/>
        <v>3.3549225663485913</v>
      </c>
      <c r="G18" s="1"/>
      <c r="H18" s="1"/>
      <c r="I18" s="1"/>
    </row>
    <row r="19" spans="1:9" x14ac:dyDescent="0.25">
      <c r="A19" s="8" t="s">
        <v>53</v>
      </c>
      <c r="B19" s="37">
        <v>1021623</v>
      </c>
      <c r="C19" s="37">
        <v>1177763</v>
      </c>
      <c r="D19" s="37">
        <v>10177205</v>
      </c>
      <c r="E19" s="37">
        <v>12130158</v>
      </c>
      <c r="F19" s="10">
        <f t="shared" si="0"/>
        <v>19.189482770564211</v>
      </c>
      <c r="G19" s="1"/>
      <c r="H19" s="1"/>
      <c r="I19" s="1"/>
    </row>
    <row r="20" spans="1:9" x14ac:dyDescent="0.25">
      <c r="A20" s="11" t="s">
        <v>54</v>
      </c>
      <c r="B20" s="38">
        <v>1838722</v>
      </c>
      <c r="C20" s="38">
        <v>1334930</v>
      </c>
      <c r="D20" s="38">
        <v>19125322</v>
      </c>
      <c r="E20" s="38">
        <v>18213752</v>
      </c>
      <c r="F20" s="13">
        <f t="shared" si="0"/>
        <v>-4.7662988366940908</v>
      </c>
      <c r="G20" s="1"/>
      <c r="H20" s="1"/>
      <c r="I20" s="1"/>
    </row>
    <row r="21" spans="1:9" x14ac:dyDescent="0.25">
      <c r="A21" s="8" t="s">
        <v>55</v>
      </c>
      <c r="B21" s="37">
        <v>1673811</v>
      </c>
      <c r="C21" s="37">
        <v>1358318</v>
      </c>
      <c r="D21" s="37">
        <v>18746972</v>
      </c>
      <c r="E21" s="37">
        <v>18241008</v>
      </c>
      <c r="F21" s="10">
        <f t="shared" si="0"/>
        <v>-2.6989105227233523</v>
      </c>
      <c r="G21" s="1"/>
      <c r="H21" s="1"/>
      <c r="I21" s="1"/>
    </row>
    <row r="22" spans="1:9" x14ac:dyDescent="0.25">
      <c r="A22" s="11" t="s">
        <v>56</v>
      </c>
      <c r="B22" s="38">
        <v>2607835</v>
      </c>
      <c r="C22" s="38">
        <v>2134817</v>
      </c>
      <c r="D22" s="38">
        <v>25439863</v>
      </c>
      <c r="E22" s="38">
        <v>22345536</v>
      </c>
      <c r="F22" s="13">
        <f t="shared" si="0"/>
        <v>-12.16330056494408</v>
      </c>
      <c r="G22" s="1"/>
      <c r="H22" s="1"/>
      <c r="I22" s="1"/>
    </row>
    <row r="23" spans="1:9" x14ac:dyDescent="0.25">
      <c r="A23" s="8" t="s">
        <v>57</v>
      </c>
      <c r="B23" s="37">
        <v>402125</v>
      </c>
      <c r="C23" s="37">
        <v>269883</v>
      </c>
      <c r="D23" s="37">
        <v>5983025</v>
      </c>
      <c r="E23" s="37">
        <v>4495446</v>
      </c>
      <c r="F23" s="10">
        <f t="shared" si="0"/>
        <v>-24.86332582598267</v>
      </c>
      <c r="G23" s="1"/>
      <c r="H23" s="1"/>
      <c r="I23" s="1"/>
    </row>
    <row r="24" spans="1:9" x14ac:dyDescent="0.25">
      <c r="A24" s="11" t="s">
        <v>58</v>
      </c>
      <c r="B24" s="38">
        <v>146966</v>
      </c>
      <c r="C24" s="38">
        <v>125771</v>
      </c>
      <c r="D24" s="38">
        <v>1812609</v>
      </c>
      <c r="E24" s="38">
        <v>1544350</v>
      </c>
      <c r="F24" s="13">
        <f t="shared" si="0"/>
        <v>-14.799606534007054</v>
      </c>
      <c r="G24" s="1"/>
      <c r="H24" s="1"/>
      <c r="I24" s="1"/>
    </row>
    <row r="25" spans="1:9" x14ac:dyDescent="0.25">
      <c r="A25" s="8" t="s">
        <v>59</v>
      </c>
      <c r="B25" s="37">
        <v>63183</v>
      </c>
      <c r="C25" s="37">
        <v>63702</v>
      </c>
      <c r="D25" s="37">
        <v>769661</v>
      </c>
      <c r="E25" s="37">
        <v>694880</v>
      </c>
      <c r="F25" s="10">
        <f t="shared" si="0"/>
        <v>-9.7160957876259744</v>
      </c>
      <c r="G25" s="1"/>
      <c r="H25" s="1"/>
      <c r="I25" s="1"/>
    </row>
    <row r="26" spans="1:9" x14ac:dyDescent="0.25">
      <c r="A26" s="11" t="s">
        <v>60</v>
      </c>
      <c r="B26" s="38">
        <v>173760</v>
      </c>
      <c r="C26" s="38">
        <v>217248</v>
      </c>
      <c r="D26" s="38">
        <v>2502016</v>
      </c>
      <c r="E26" s="38">
        <v>2272307</v>
      </c>
      <c r="F26" s="13">
        <f t="shared" si="0"/>
        <v>-9.1809564766971903</v>
      </c>
      <c r="G26" s="1"/>
      <c r="H26" s="1"/>
      <c r="I26" s="1"/>
    </row>
    <row r="27" spans="1:9" x14ac:dyDescent="0.25">
      <c r="A27" s="8" t="s">
        <v>61</v>
      </c>
      <c r="B27" s="37">
        <v>454241</v>
      </c>
      <c r="C27" s="37">
        <v>254370</v>
      </c>
      <c r="D27" s="37">
        <v>4619117</v>
      </c>
      <c r="E27" s="37">
        <v>4426267</v>
      </c>
      <c r="F27" s="10">
        <f t="shared" si="0"/>
        <v>-4.1750403810944761</v>
      </c>
      <c r="G27" s="1"/>
      <c r="H27" s="1"/>
      <c r="I27" s="1"/>
    </row>
    <row r="28" spans="1:9" x14ac:dyDescent="0.25">
      <c r="A28" s="11" t="s">
        <v>62</v>
      </c>
      <c r="B28" s="38">
        <v>1529835</v>
      </c>
      <c r="C28" s="38">
        <v>1491110</v>
      </c>
      <c r="D28" s="38">
        <v>18050857</v>
      </c>
      <c r="E28" s="38">
        <v>16873755</v>
      </c>
      <c r="F28" s="13">
        <f t="shared" si="0"/>
        <v>-6.5210311067225177</v>
      </c>
      <c r="G28" s="1"/>
      <c r="H28" s="1"/>
      <c r="I28" s="1"/>
    </row>
    <row r="29" spans="1:9" x14ac:dyDescent="0.25">
      <c r="A29" s="8" t="s">
        <v>63</v>
      </c>
      <c r="B29" s="37">
        <v>604898</v>
      </c>
      <c r="C29" s="37">
        <v>497369</v>
      </c>
      <c r="D29" s="37">
        <v>5834166</v>
      </c>
      <c r="E29" s="37">
        <v>5130953</v>
      </c>
      <c r="F29" s="10">
        <f t="shared" si="0"/>
        <v>-12.053359469031221</v>
      </c>
      <c r="G29" s="1"/>
      <c r="H29" s="1"/>
      <c r="I29" s="1"/>
    </row>
    <row r="30" spans="1:9" x14ac:dyDescent="0.25">
      <c r="A30" s="11" t="s">
        <v>64</v>
      </c>
      <c r="B30" s="38">
        <v>379720</v>
      </c>
      <c r="C30" s="38">
        <v>365241</v>
      </c>
      <c r="D30" s="38">
        <v>4291969</v>
      </c>
      <c r="E30" s="38">
        <v>4171529</v>
      </c>
      <c r="F30" s="13">
        <f t="shared" si="0"/>
        <v>-2.8061712468100239</v>
      </c>
      <c r="G30" s="1"/>
      <c r="H30" s="1"/>
      <c r="I30" s="1"/>
    </row>
    <row r="31" spans="1:9" x14ac:dyDescent="0.25">
      <c r="A31" s="8" t="s">
        <v>65</v>
      </c>
      <c r="B31" s="37">
        <v>3067354</v>
      </c>
      <c r="C31" s="37">
        <v>2135097</v>
      </c>
      <c r="D31" s="37">
        <v>33446685</v>
      </c>
      <c r="E31" s="37">
        <v>30301704</v>
      </c>
      <c r="F31" s="10">
        <f t="shared" si="0"/>
        <v>-9.4029677380583507</v>
      </c>
      <c r="G31" s="1"/>
      <c r="H31" s="1"/>
      <c r="I31" s="1"/>
    </row>
    <row r="32" spans="1:9" x14ac:dyDescent="0.25">
      <c r="A32" s="11" t="s">
        <v>66</v>
      </c>
      <c r="B32" s="38">
        <v>4642127</v>
      </c>
      <c r="C32" s="38">
        <v>4891862</v>
      </c>
      <c r="D32" s="38">
        <v>49305118</v>
      </c>
      <c r="E32" s="38">
        <v>55332535</v>
      </c>
      <c r="F32" s="13">
        <f t="shared" si="0"/>
        <v>12.224728881086946</v>
      </c>
      <c r="G32" s="1"/>
      <c r="H32" s="1"/>
      <c r="I32" s="1"/>
    </row>
    <row r="33" spans="1:9" x14ac:dyDescent="0.25">
      <c r="A33" s="8" t="s">
        <v>67</v>
      </c>
      <c r="B33" s="37">
        <v>445561</v>
      </c>
      <c r="C33" s="37">
        <v>369537</v>
      </c>
      <c r="D33" s="37">
        <v>5085673</v>
      </c>
      <c r="E33" s="37">
        <v>4720253</v>
      </c>
      <c r="F33" s="10">
        <f t="shared" si="0"/>
        <v>-7.1852830490674506</v>
      </c>
      <c r="G33" s="1"/>
      <c r="H33" s="1"/>
      <c r="I33" s="1"/>
    </row>
    <row r="34" spans="1:9" x14ac:dyDescent="0.25">
      <c r="A34" s="11" t="s">
        <v>68</v>
      </c>
      <c r="B34" s="38">
        <v>125240</v>
      </c>
      <c r="C34" s="38">
        <v>102185</v>
      </c>
      <c r="D34" s="38">
        <v>1063421</v>
      </c>
      <c r="E34" s="38">
        <v>1055211</v>
      </c>
      <c r="F34" s="13">
        <f t="shared" si="0"/>
        <v>-0.77203666280804839</v>
      </c>
      <c r="G34" s="1"/>
      <c r="H34" s="1"/>
      <c r="I34" s="1"/>
    </row>
    <row r="35" spans="1:9" x14ac:dyDescent="0.25">
      <c r="A35" s="14" t="s">
        <v>69</v>
      </c>
      <c r="B35" s="15">
        <f>SUM(B7:B34)</f>
        <v>41261620</v>
      </c>
      <c r="C35" s="15">
        <f t="shared" ref="C35:E35" si="1">SUM(C7:C34)</f>
        <v>35610529</v>
      </c>
      <c r="D35" s="15">
        <f t="shared" si="1"/>
        <v>441967959</v>
      </c>
      <c r="E35" s="15">
        <f t="shared" si="1"/>
        <v>434880134</v>
      </c>
      <c r="F35" s="16">
        <f t="shared" si="0"/>
        <v>-1.6036965702303263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11633762</v>
      </c>
      <c r="C38" s="41">
        <f>D7</f>
        <v>13104210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68661549</v>
      </c>
      <c r="G38" s="42">
        <f>LOOKUP(E38,$A$38:$A$65,$C$38:$C$65)</f>
        <v>68071889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2650435</v>
      </c>
      <c r="C39" s="41">
        <f t="shared" ref="C39:C65" si="5">D8</f>
        <v>3441161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55332535</v>
      </c>
      <c r="G39" s="42">
        <f t="shared" ref="G39:G65" si="8">LOOKUP(E39,$A$38:$A$65,$C$38:$C$65)</f>
        <v>49305118</v>
      </c>
    </row>
    <row r="40" spans="1:9" x14ac:dyDescent="0.25">
      <c r="A40" s="42" t="str">
        <f t="shared" si="3"/>
        <v>ALMERIA</v>
      </c>
      <c r="B40" s="41">
        <f t="shared" si="4"/>
        <v>5192843</v>
      </c>
      <c r="C40" s="41">
        <f t="shared" si="5"/>
        <v>6211853</v>
      </c>
      <c r="D40" s="41">
        <f t="shared" si="6"/>
        <v>15</v>
      </c>
      <c r="E40" s="42" t="str">
        <f t="shared" si="2"/>
        <v>BARCELONA</v>
      </c>
      <c r="F40" s="42">
        <f t="shared" si="7"/>
        <v>48299657</v>
      </c>
      <c r="G40" s="42">
        <f t="shared" si="8"/>
        <v>47217068</v>
      </c>
    </row>
    <row r="41" spans="1:9" x14ac:dyDescent="0.25">
      <c r="A41" s="42" t="str">
        <f t="shared" si="3"/>
        <v>AVILES</v>
      </c>
      <c r="B41" s="41">
        <f t="shared" si="4"/>
        <v>4688378</v>
      </c>
      <c r="C41" s="41">
        <f t="shared" si="5"/>
        <v>5185812</v>
      </c>
      <c r="D41" s="41">
        <f t="shared" si="6"/>
        <v>18</v>
      </c>
      <c r="E41" s="42" t="str">
        <f t="shared" si="2"/>
        <v>BILBAO</v>
      </c>
      <c r="F41" s="42">
        <f t="shared" si="7"/>
        <v>35743225</v>
      </c>
      <c r="G41" s="42">
        <f t="shared" si="8"/>
        <v>35790214</v>
      </c>
    </row>
    <row r="42" spans="1:9" x14ac:dyDescent="0.25">
      <c r="A42" s="42" t="str">
        <f t="shared" si="3"/>
        <v>BAHIA DE ALGECIRAS</v>
      </c>
      <c r="B42" s="41">
        <f t="shared" si="4"/>
        <v>68661549</v>
      </c>
      <c r="C42" s="41">
        <f t="shared" si="5"/>
        <v>68071889</v>
      </c>
      <c r="D42" s="41">
        <f t="shared" si="6"/>
        <v>1</v>
      </c>
      <c r="E42" s="42" t="str">
        <f t="shared" si="2"/>
        <v>TARRAGONA</v>
      </c>
      <c r="F42" s="42">
        <f t="shared" si="7"/>
        <v>30301704</v>
      </c>
      <c r="G42" s="42">
        <f t="shared" si="8"/>
        <v>33446685</v>
      </c>
    </row>
    <row r="43" spans="1:9" x14ac:dyDescent="0.25">
      <c r="A43" s="42" t="str">
        <f t="shared" si="3"/>
        <v>BAHIA DE CADIZ</v>
      </c>
      <c r="B43" s="41">
        <f t="shared" si="4"/>
        <v>4624106</v>
      </c>
      <c r="C43" s="41">
        <f t="shared" si="5"/>
        <v>6835255</v>
      </c>
      <c r="D43" s="41">
        <f t="shared" si="6"/>
        <v>19</v>
      </c>
      <c r="E43" s="42" t="str">
        <f t="shared" si="2"/>
        <v>CARTAGENA</v>
      </c>
      <c r="F43" s="42">
        <f t="shared" si="7"/>
        <v>23847395</v>
      </c>
      <c r="G43" s="42">
        <f t="shared" si="8"/>
        <v>21652227</v>
      </c>
    </row>
    <row r="44" spans="1:9" x14ac:dyDescent="0.25">
      <c r="A44" s="42" t="str">
        <f t="shared" si="3"/>
        <v>BALEARES</v>
      </c>
      <c r="B44" s="41">
        <f t="shared" si="4"/>
        <v>12584754</v>
      </c>
      <c r="C44" s="41">
        <f t="shared" si="5"/>
        <v>13675913</v>
      </c>
      <c r="D44" s="41">
        <f t="shared" si="6"/>
        <v>11</v>
      </c>
      <c r="E44" s="42" t="str">
        <f t="shared" si="2"/>
        <v>LAS PALMAS</v>
      </c>
      <c r="F44" s="42">
        <f t="shared" si="7"/>
        <v>22345536</v>
      </c>
      <c r="G44" s="42">
        <f t="shared" si="8"/>
        <v>25439863</v>
      </c>
    </row>
    <row r="45" spans="1:9" x14ac:dyDescent="0.25">
      <c r="A45" s="42" t="str">
        <f t="shared" si="3"/>
        <v>BARCELONA</v>
      </c>
      <c r="B45" s="41">
        <f t="shared" si="4"/>
        <v>48299657</v>
      </c>
      <c r="C45" s="41">
        <f t="shared" si="5"/>
        <v>47217068</v>
      </c>
      <c r="D45" s="41">
        <f t="shared" si="6"/>
        <v>3</v>
      </c>
      <c r="E45" s="42" t="str">
        <f t="shared" si="2"/>
        <v>HUELVA</v>
      </c>
      <c r="F45" s="42">
        <f t="shared" si="7"/>
        <v>18241008</v>
      </c>
      <c r="G45" s="42">
        <f t="shared" si="8"/>
        <v>18746972</v>
      </c>
    </row>
    <row r="46" spans="1:9" x14ac:dyDescent="0.25">
      <c r="A46" s="42" t="str">
        <f t="shared" si="3"/>
        <v>BILBAO</v>
      </c>
      <c r="B46" s="41">
        <f t="shared" si="4"/>
        <v>35743225</v>
      </c>
      <c r="C46" s="41">
        <f t="shared" si="5"/>
        <v>35790214</v>
      </c>
      <c r="D46" s="41">
        <f t="shared" si="6"/>
        <v>4</v>
      </c>
      <c r="E46" s="42" t="str">
        <f t="shared" si="2"/>
        <v>GIJON</v>
      </c>
      <c r="F46" s="42">
        <f t="shared" si="7"/>
        <v>18213752</v>
      </c>
      <c r="G46" s="42">
        <f t="shared" si="8"/>
        <v>19125322</v>
      </c>
    </row>
    <row r="47" spans="1:9" x14ac:dyDescent="0.25">
      <c r="A47" s="42" t="str">
        <f t="shared" si="3"/>
        <v>CARTAGENA</v>
      </c>
      <c r="B47" s="41">
        <f t="shared" si="4"/>
        <v>23847395</v>
      </c>
      <c r="C47" s="41">
        <f t="shared" si="5"/>
        <v>21652227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16873755</v>
      </c>
      <c r="G47" s="42">
        <f t="shared" si="8"/>
        <v>18050857</v>
      </c>
    </row>
    <row r="48" spans="1:9" x14ac:dyDescent="0.25">
      <c r="A48" s="42" t="str">
        <f t="shared" si="3"/>
        <v>CASTELLON</v>
      </c>
      <c r="B48" s="41">
        <f t="shared" si="4"/>
        <v>12528216</v>
      </c>
      <c r="C48" s="41">
        <f t="shared" si="5"/>
        <v>12132885</v>
      </c>
      <c r="D48" s="41">
        <f t="shared" si="6"/>
        <v>12</v>
      </c>
      <c r="E48" s="42" t="str">
        <f t="shared" si="2"/>
        <v>BALEARES</v>
      </c>
      <c r="F48" s="42">
        <f t="shared" si="7"/>
        <v>12584754</v>
      </c>
      <c r="G48" s="42">
        <f t="shared" si="8"/>
        <v>13675913</v>
      </c>
    </row>
    <row r="49" spans="1:7" x14ac:dyDescent="0.25">
      <c r="A49" s="42" t="str">
        <f t="shared" si="3"/>
        <v>CEUTA</v>
      </c>
      <c r="B49" s="41">
        <f t="shared" si="4"/>
        <v>2476170</v>
      </c>
      <c r="C49" s="41">
        <f t="shared" si="5"/>
        <v>2395793</v>
      </c>
      <c r="D49" s="41">
        <f t="shared" si="6"/>
        <v>24</v>
      </c>
      <c r="E49" s="42" t="str">
        <f t="shared" si="2"/>
        <v>CASTELLON</v>
      </c>
      <c r="F49" s="42">
        <f t="shared" si="7"/>
        <v>12528216</v>
      </c>
      <c r="G49" s="42">
        <f t="shared" si="8"/>
        <v>12132885</v>
      </c>
    </row>
    <row r="50" spans="1:7" x14ac:dyDescent="0.25">
      <c r="A50" s="42" t="str">
        <f t="shared" si="3"/>
        <v>FERROL-SAN CIBRAO</v>
      </c>
      <c r="B50" s="41">
        <f t="shared" si="4"/>
        <v>12130158</v>
      </c>
      <c r="C50" s="41">
        <f t="shared" si="5"/>
        <v>10177205</v>
      </c>
      <c r="D50" s="41">
        <f t="shared" si="6"/>
        <v>13</v>
      </c>
      <c r="E50" s="42" t="str">
        <f t="shared" si="2"/>
        <v>FERROL-SAN CIBRAO</v>
      </c>
      <c r="F50" s="42">
        <f t="shared" si="7"/>
        <v>12130158</v>
      </c>
      <c r="G50" s="42">
        <f t="shared" si="8"/>
        <v>10177205</v>
      </c>
    </row>
    <row r="51" spans="1:7" x14ac:dyDescent="0.25">
      <c r="A51" s="42" t="str">
        <f t="shared" si="3"/>
        <v>GIJON</v>
      </c>
      <c r="B51" s="41">
        <f t="shared" si="4"/>
        <v>18213752</v>
      </c>
      <c r="C51" s="41">
        <f t="shared" si="5"/>
        <v>19125322</v>
      </c>
      <c r="D51" s="41">
        <f t="shared" si="6"/>
        <v>9</v>
      </c>
      <c r="E51" s="42" t="str">
        <f t="shared" si="2"/>
        <v>A CORUÑA</v>
      </c>
      <c r="F51" s="42">
        <f t="shared" si="7"/>
        <v>11633762</v>
      </c>
      <c r="G51" s="42">
        <f t="shared" si="8"/>
        <v>13104210</v>
      </c>
    </row>
    <row r="52" spans="1:7" x14ac:dyDescent="0.25">
      <c r="A52" s="42" t="str">
        <f t="shared" si="3"/>
        <v>HUELVA</v>
      </c>
      <c r="B52" s="41">
        <f t="shared" si="4"/>
        <v>18241008</v>
      </c>
      <c r="C52" s="41">
        <f t="shared" si="5"/>
        <v>18746972</v>
      </c>
      <c r="D52" s="41">
        <f t="shared" si="6"/>
        <v>8</v>
      </c>
      <c r="E52" s="42" t="str">
        <f t="shared" si="2"/>
        <v>ALMERIA</v>
      </c>
      <c r="F52" s="42">
        <f t="shared" si="7"/>
        <v>5192843</v>
      </c>
      <c r="G52" s="42">
        <f t="shared" si="8"/>
        <v>6211853</v>
      </c>
    </row>
    <row r="53" spans="1:7" x14ac:dyDescent="0.25">
      <c r="A53" s="42" t="str">
        <f t="shared" si="3"/>
        <v>LAS PALMAS</v>
      </c>
      <c r="B53" s="41">
        <f t="shared" si="4"/>
        <v>22345536</v>
      </c>
      <c r="C53" s="41">
        <f t="shared" si="5"/>
        <v>25439863</v>
      </c>
      <c r="D53" s="41">
        <f t="shared" si="6"/>
        <v>7</v>
      </c>
      <c r="E53" s="42" t="str">
        <f t="shared" si="2"/>
        <v>SANTANDER</v>
      </c>
      <c r="F53" s="42">
        <f t="shared" si="7"/>
        <v>5130953</v>
      </c>
      <c r="G53" s="42">
        <f t="shared" si="8"/>
        <v>5834166</v>
      </c>
    </row>
    <row r="54" spans="1:7" x14ac:dyDescent="0.25">
      <c r="A54" s="42" t="str">
        <f t="shared" si="3"/>
        <v>MALAGA</v>
      </c>
      <c r="B54" s="41">
        <f t="shared" si="4"/>
        <v>4495446</v>
      </c>
      <c r="C54" s="41">
        <f t="shared" si="5"/>
        <v>5983025</v>
      </c>
      <c r="D54" s="41">
        <f t="shared" si="6"/>
        <v>20</v>
      </c>
      <c r="E54" s="42" t="str">
        <f t="shared" si="2"/>
        <v>VIGO</v>
      </c>
      <c r="F54" s="42">
        <f t="shared" si="7"/>
        <v>4720253</v>
      </c>
      <c r="G54" s="42">
        <f t="shared" si="8"/>
        <v>5085673</v>
      </c>
    </row>
    <row r="55" spans="1:7" x14ac:dyDescent="0.25">
      <c r="A55" s="42" t="str">
        <f t="shared" si="3"/>
        <v>MARIN Y RIA DE PONTEVEDRA</v>
      </c>
      <c r="B55" s="41">
        <f t="shared" si="4"/>
        <v>1544350</v>
      </c>
      <c r="C55" s="41">
        <f t="shared" si="5"/>
        <v>1812609</v>
      </c>
      <c r="D55" s="41">
        <f t="shared" si="6"/>
        <v>26</v>
      </c>
      <c r="E55" s="42" t="str">
        <f t="shared" si="2"/>
        <v>AVILES</v>
      </c>
      <c r="F55" s="42">
        <f t="shared" si="7"/>
        <v>4688378</v>
      </c>
      <c r="G55" s="42">
        <f t="shared" si="8"/>
        <v>5185812</v>
      </c>
    </row>
    <row r="56" spans="1:7" x14ac:dyDescent="0.25">
      <c r="A56" s="42" t="str">
        <f t="shared" si="3"/>
        <v>MELILLA</v>
      </c>
      <c r="B56" s="41">
        <f t="shared" si="4"/>
        <v>694880</v>
      </c>
      <c r="C56" s="41">
        <f t="shared" si="5"/>
        <v>769661</v>
      </c>
      <c r="D56" s="41">
        <f t="shared" si="6"/>
        <v>28</v>
      </c>
      <c r="E56" s="42" t="str">
        <f t="shared" si="2"/>
        <v>BAHIA DE CADIZ</v>
      </c>
      <c r="F56" s="42">
        <f t="shared" si="7"/>
        <v>4624106</v>
      </c>
      <c r="G56" s="42">
        <f t="shared" si="8"/>
        <v>6835255</v>
      </c>
    </row>
    <row r="57" spans="1:7" x14ac:dyDescent="0.25">
      <c r="A57" s="42" t="str">
        <f t="shared" si="3"/>
        <v>MOTRIL</v>
      </c>
      <c r="B57" s="41">
        <f t="shared" si="4"/>
        <v>2272307</v>
      </c>
      <c r="C57" s="41">
        <f t="shared" si="5"/>
        <v>2502016</v>
      </c>
      <c r="D57" s="41">
        <f t="shared" si="6"/>
        <v>25</v>
      </c>
      <c r="E57" s="42" t="str">
        <f t="shared" si="2"/>
        <v>MALAGA</v>
      </c>
      <c r="F57" s="42">
        <f t="shared" si="7"/>
        <v>4495446</v>
      </c>
      <c r="G57" s="42">
        <f t="shared" si="8"/>
        <v>5983025</v>
      </c>
    </row>
    <row r="58" spans="1:7" x14ac:dyDescent="0.25">
      <c r="A58" s="42" t="str">
        <f t="shared" si="3"/>
        <v>PASAIA</v>
      </c>
      <c r="B58" s="41">
        <f t="shared" si="4"/>
        <v>4426267</v>
      </c>
      <c r="C58" s="41">
        <f t="shared" si="5"/>
        <v>4619117</v>
      </c>
      <c r="D58" s="41">
        <f t="shared" si="6"/>
        <v>21</v>
      </c>
      <c r="E58" s="42" t="str">
        <f t="shared" si="2"/>
        <v>PASAIA</v>
      </c>
      <c r="F58" s="42">
        <f t="shared" si="7"/>
        <v>4426267</v>
      </c>
      <c r="G58" s="42">
        <f t="shared" si="8"/>
        <v>4619117</v>
      </c>
    </row>
    <row r="59" spans="1:7" x14ac:dyDescent="0.25">
      <c r="A59" s="42" t="str">
        <f t="shared" si="3"/>
        <v>SANTA CRUZ DE TENERIFE</v>
      </c>
      <c r="B59" s="41">
        <f t="shared" si="4"/>
        <v>16873755</v>
      </c>
      <c r="C59" s="41">
        <f t="shared" si="5"/>
        <v>18050857</v>
      </c>
      <c r="D59" s="41">
        <f t="shared" si="6"/>
        <v>10</v>
      </c>
      <c r="E59" s="42" t="str">
        <f t="shared" si="2"/>
        <v>SEVILLA</v>
      </c>
      <c r="F59" s="42">
        <f t="shared" si="7"/>
        <v>4171529</v>
      </c>
      <c r="G59" s="42">
        <f t="shared" si="8"/>
        <v>4291969</v>
      </c>
    </row>
    <row r="60" spans="1:7" x14ac:dyDescent="0.25">
      <c r="A60" s="42" t="str">
        <f t="shared" si="3"/>
        <v>SANTANDER</v>
      </c>
      <c r="B60" s="41">
        <f t="shared" si="4"/>
        <v>5130953</v>
      </c>
      <c r="C60" s="41">
        <f t="shared" si="5"/>
        <v>5834166</v>
      </c>
      <c r="D60" s="41">
        <f t="shared" si="6"/>
        <v>16</v>
      </c>
      <c r="E60" s="42" t="str">
        <f t="shared" si="2"/>
        <v>ALICANTE</v>
      </c>
      <c r="F60" s="42">
        <f t="shared" si="7"/>
        <v>2650435</v>
      </c>
      <c r="G60" s="42">
        <f t="shared" si="8"/>
        <v>3441161</v>
      </c>
    </row>
    <row r="61" spans="1:7" x14ac:dyDescent="0.25">
      <c r="A61" s="42" t="str">
        <f t="shared" si="3"/>
        <v>SEVILLA</v>
      </c>
      <c r="B61" s="41">
        <f t="shared" si="4"/>
        <v>4171529</v>
      </c>
      <c r="C61" s="41">
        <f t="shared" si="5"/>
        <v>4291969</v>
      </c>
      <c r="D61" s="41">
        <f t="shared" si="6"/>
        <v>22</v>
      </c>
      <c r="E61" s="42" t="str">
        <f t="shared" si="2"/>
        <v>CEUTA</v>
      </c>
      <c r="F61" s="42">
        <f t="shared" si="7"/>
        <v>2476170</v>
      </c>
      <c r="G61" s="42">
        <f t="shared" si="8"/>
        <v>2395793</v>
      </c>
    </row>
    <row r="62" spans="1:7" x14ac:dyDescent="0.25">
      <c r="A62" s="42" t="str">
        <f t="shared" si="3"/>
        <v>TARRAGONA</v>
      </c>
      <c r="B62" s="41">
        <f t="shared" si="4"/>
        <v>30301704</v>
      </c>
      <c r="C62" s="41">
        <f t="shared" si="5"/>
        <v>33446685</v>
      </c>
      <c r="D62" s="41">
        <f t="shared" si="6"/>
        <v>5</v>
      </c>
      <c r="E62" s="42" t="str">
        <f t="shared" si="2"/>
        <v>MOTRIL</v>
      </c>
      <c r="F62" s="42">
        <f t="shared" si="7"/>
        <v>2272307</v>
      </c>
      <c r="G62" s="42">
        <f t="shared" si="8"/>
        <v>2502016</v>
      </c>
    </row>
    <row r="63" spans="1:7" x14ac:dyDescent="0.25">
      <c r="A63" s="42" t="str">
        <f t="shared" si="3"/>
        <v>VALENCIA</v>
      </c>
      <c r="B63" s="41">
        <f t="shared" si="4"/>
        <v>55332535</v>
      </c>
      <c r="C63" s="41">
        <f t="shared" si="5"/>
        <v>49305118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1544350</v>
      </c>
      <c r="G63" s="42">
        <f t="shared" si="8"/>
        <v>1812609</v>
      </c>
    </row>
    <row r="64" spans="1:7" x14ac:dyDescent="0.25">
      <c r="A64" s="42" t="str">
        <f t="shared" si="3"/>
        <v>VIGO</v>
      </c>
      <c r="B64" s="41">
        <f t="shared" si="4"/>
        <v>4720253</v>
      </c>
      <c r="C64" s="41">
        <f t="shared" si="5"/>
        <v>5085673</v>
      </c>
      <c r="D64" s="41">
        <f t="shared" si="6"/>
        <v>17</v>
      </c>
      <c r="E64" s="42" t="str">
        <f t="shared" si="2"/>
        <v>VILAGARCIA</v>
      </c>
      <c r="F64" s="42">
        <f t="shared" si="7"/>
        <v>1055211</v>
      </c>
      <c r="G64" s="42">
        <f t="shared" si="8"/>
        <v>1063421</v>
      </c>
    </row>
    <row r="65" spans="1:7" x14ac:dyDescent="0.25">
      <c r="A65" s="42" t="str">
        <f t="shared" si="3"/>
        <v>VILAGARCIA</v>
      </c>
      <c r="B65" s="41">
        <f t="shared" si="4"/>
        <v>1055211</v>
      </c>
      <c r="C65" s="41">
        <f t="shared" si="5"/>
        <v>1063421</v>
      </c>
      <c r="D65" s="41">
        <f t="shared" si="6"/>
        <v>27</v>
      </c>
      <c r="E65" s="42" t="str">
        <f t="shared" si="2"/>
        <v>MELILLA</v>
      </c>
      <c r="F65" s="42">
        <f t="shared" si="7"/>
        <v>694880</v>
      </c>
      <c r="G65" s="42">
        <f t="shared" si="8"/>
        <v>769661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1171843</v>
      </c>
      <c r="C7" s="37">
        <v>963373</v>
      </c>
      <c r="D7" s="37">
        <v>12699351</v>
      </c>
      <c r="E7" s="37">
        <v>11296308</v>
      </c>
      <c r="F7" s="10">
        <f>((E7*100)/D7)-100</f>
        <v>-11.048147263588504</v>
      </c>
      <c r="G7" s="1"/>
      <c r="H7" s="1"/>
      <c r="I7" s="1"/>
    </row>
    <row r="8" spans="1:12" x14ac:dyDescent="0.25">
      <c r="A8" s="11" t="s">
        <v>42</v>
      </c>
      <c r="B8" s="38">
        <v>229145</v>
      </c>
      <c r="C8" s="38">
        <v>198509</v>
      </c>
      <c r="D8" s="38">
        <v>3389320</v>
      </c>
      <c r="E8" s="38">
        <v>2613807</v>
      </c>
      <c r="F8" s="13">
        <f t="shared" ref="F8:F35" si="0">((E8*100)/D8)-100</f>
        <v>-22.881079390556224</v>
      </c>
      <c r="G8" s="1"/>
      <c r="H8" s="1"/>
      <c r="I8" s="1"/>
    </row>
    <row r="9" spans="1:12" x14ac:dyDescent="0.25">
      <c r="A9" s="8" t="s">
        <v>43</v>
      </c>
      <c r="B9" s="37">
        <v>771849</v>
      </c>
      <c r="C9" s="37">
        <v>510310</v>
      </c>
      <c r="D9" s="37">
        <v>6068968</v>
      </c>
      <c r="E9" s="37">
        <v>4969268</v>
      </c>
      <c r="F9" s="10">
        <f t="shared" si="0"/>
        <v>-18.12004940543433</v>
      </c>
      <c r="G9" s="1"/>
      <c r="H9" s="1"/>
      <c r="I9" s="1"/>
    </row>
    <row r="10" spans="1:12" x14ac:dyDescent="0.25">
      <c r="A10" s="11" t="s">
        <v>44</v>
      </c>
      <c r="B10" s="38">
        <v>466599</v>
      </c>
      <c r="C10" s="38">
        <v>321661</v>
      </c>
      <c r="D10" s="38">
        <v>5130463</v>
      </c>
      <c r="E10" s="38">
        <v>4630796</v>
      </c>
      <c r="F10" s="13">
        <f t="shared" si="0"/>
        <v>-9.7392184681967251</v>
      </c>
      <c r="G10" s="1"/>
      <c r="H10" s="1"/>
      <c r="I10" s="1"/>
    </row>
    <row r="11" spans="1:12" x14ac:dyDescent="0.25">
      <c r="A11" s="8" t="s">
        <v>45</v>
      </c>
      <c r="B11" s="37">
        <v>5935232</v>
      </c>
      <c r="C11" s="37">
        <v>5642685</v>
      </c>
      <c r="D11" s="37">
        <v>63218318</v>
      </c>
      <c r="E11" s="37">
        <v>64030380</v>
      </c>
      <c r="F11" s="10">
        <f t="shared" si="0"/>
        <v>1.2845359156819143</v>
      </c>
      <c r="G11" s="1"/>
      <c r="H11" s="1"/>
      <c r="I11" s="1"/>
    </row>
    <row r="12" spans="1:12" x14ac:dyDescent="0.25">
      <c r="A12" s="11" t="s">
        <v>46</v>
      </c>
      <c r="B12" s="38">
        <v>679102</v>
      </c>
      <c r="C12" s="38">
        <v>373238</v>
      </c>
      <c r="D12" s="38">
        <v>6734242</v>
      </c>
      <c r="E12" s="38">
        <v>4535816</v>
      </c>
      <c r="F12" s="13">
        <f t="shared" si="0"/>
        <v>-32.645485564670821</v>
      </c>
      <c r="G12" s="1"/>
      <c r="H12" s="1"/>
      <c r="I12" s="1"/>
    </row>
    <row r="13" spans="1:12" x14ac:dyDescent="0.25">
      <c r="A13" s="8" t="s">
        <v>47</v>
      </c>
      <c r="B13" s="37">
        <v>1103797</v>
      </c>
      <c r="C13" s="37">
        <v>842123</v>
      </c>
      <c r="D13" s="37">
        <v>13456005</v>
      </c>
      <c r="E13" s="37">
        <v>12355717</v>
      </c>
      <c r="F13" s="10">
        <f t="shared" si="0"/>
        <v>-8.1769291851481967</v>
      </c>
      <c r="G13" s="1"/>
      <c r="H13" s="1"/>
      <c r="I13" s="1"/>
    </row>
    <row r="14" spans="1:12" x14ac:dyDescent="0.25">
      <c r="A14" s="11" t="s">
        <v>48</v>
      </c>
      <c r="B14" s="38">
        <v>4223939</v>
      </c>
      <c r="C14" s="38">
        <v>3537170</v>
      </c>
      <c r="D14" s="38">
        <v>45961069</v>
      </c>
      <c r="E14" s="38">
        <v>47104913</v>
      </c>
      <c r="F14" s="13">
        <f t="shared" si="0"/>
        <v>2.4887236630636238</v>
      </c>
      <c r="G14" s="1"/>
      <c r="H14" s="1"/>
      <c r="I14" s="1"/>
    </row>
    <row r="15" spans="1:12" x14ac:dyDescent="0.25">
      <c r="A15" s="8" t="s">
        <v>49</v>
      </c>
      <c r="B15" s="37">
        <v>3218744</v>
      </c>
      <c r="C15" s="37">
        <v>2589287</v>
      </c>
      <c r="D15" s="37">
        <v>34585518</v>
      </c>
      <c r="E15" s="37">
        <v>34621331</v>
      </c>
      <c r="F15" s="10">
        <f t="shared" si="0"/>
        <v>0.1035491213403219</v>
      </c>
      <c r="G15" s="1"/>
      <c r="H15" s="1"/>
      <c r="I15" s="1"/>
    </row>
    <row r="16" spans="1:12" x14ac:dyDescent="0.25">
      <c r="A16" s="11" t="s">
        <v>50</v>
      </c>
      <c r="B16" s="38">
        <v>2150210</v>
      </c>
      <c r="C16" s="38">
        <v>1734106</v>
      </c>
      <c r="D16" s="38">
        <v>21558864</v>
      </c>
      <c r="E16" s="38">
        <v>23755104</v>
      </c>
      <c r="F16" s="13">
        <f t="shared" si="0"/>
        <v>10.18717869364545</v>
      </c>
      <c r="G16" s="1"/>
      <c r="H16" s="1"/>
      <c r="I16" s="1"/>
    </row>
    <row r="17" spans="1:9" x14ac:dyDescent="0.25">
      <c r="A17" s="8" t="s">
        <v>51</v>
      </c>
      <c r="B17" s="37">
        <v>1195474</v>
      </c>
      <c r="C17" s="37">
        <v>936187</v>
      </c>
      <c r="D17" s="37">
        <v>12075705</v>
      </c>
      <c r="E17" s="37">
        <v>12473002</v>
      </c>
      <c r="F17" s="10">
        <f t="shared" si="0"/>
        <v>3.2900522164130308</v>
      </c>
      <c r="G17" s="1"/>
      <c r="H17" s="1"/>
      <c r="I17" s="1"/>
    </row>
    <row r="18" spans="1:9" x14ac:dyDescent="0.25">
      <c r="A18" s="11" t="s">
        <v>52</v>
      </c>
      <c r="B18" s="38">
        <v>147176</v>
      </c>
      <c r="C18" s="38">
        <v>139504</v>
      </c>
      <c r="D18" s="38">
        <v>1874331</v>
      </c>
      <c r="E18" s="38">
        <v>1942482</v>
      </c>
      <c r="F18" s="13">
        <f t="shared" si="0"/>
        <v>3.636017330983691</v>
      </c>
      <c r="G18" s="1"/>
      <c r="H18" s="1"/>
      <c r="I18" s="1"/>
    </row>
    <row r="19" spans="1:9" x14ac:dyDescent="0.25">
      <c r="A19" s="8" t="s">
        <v>53</v>
      </c>
      <c r="B19" s="37">
        <v>1019809</v>
      </c>
      <c r="C19" s="37">
        <v>1173008</v>
      </c>
      <c r="D19" s="37">
        <v>10156615</v>
      </c>
      <c r="E19" s="37">
        <v>12101701</v>
      </c>
      <c r="F19" s="10">
        <f t="shared" si="0"/>
        <v>19.150927745119802</v>
      </c>
      <c r="G19" s="1"/>
      <c r="H19" s="1"/>
      <c r="I19" s="1"/>
    </row>
    <row r="20" spans="1:9" x14ac:dyDescent="0.25">
      <c r="A20" s="11" t="s">
        <v>54</v>
      </c>
      <c r="B20" s="38">
        <v>1821693</v>
      </c>
      <c r="C20" s="38">
        <v>1326419</v>
      </c>
      <c r="D20" s="38">
        <v>18905970</v>
      </c>
      <c r="E20" s="38">
        <v>18115110</v>
      </c>
      <c r="F20" s="13">
        <f t="shared" si="0"/>
        <v>-4.1831231087323175</v>
      </c>
      <c r="G20" s="1"/>
      <c r="H20" s="1"/>
      <c r="I20" s="1"/>
    </row>
    <row r="21" spans="1:9" x14ac:dyDescent="0.25">
      <c r="A21" s="8" t="s">
        <v>55</v>
      </c>
      <c r="B21" s="37">
        <v>1668417</v>
      </c>
      <c r="C21" s="37">
        <v>1350659</v>
      </c>
      <c r="D21" s="37">
        <v>18644456</v>
      </c>
      <c r="E21" s="37">
        <v>18183078</v>
      </c>
      <c r="F21" s="10">
        <f t="shared" si="0"/>
        <v>-2.474612292254605</v>
      </c>
      <c r="G21" s="1"/>
      <c r="H21" s="1"/>
      <c r="I21" s="1"/>
    </row>
    <row r="22" spans="1:9" x14ac:dyDescent="0.25">
      <c r="A22" s="11" t="s">
        <v>56</v>
      </c>
      <c r="B22" s="38">
        <v>2559620</v>
      </c>
      <c r="C22" s="38">
        <v>1948560</v>
      </c>
      <c r="D22" s="38">
        <v>23452769</v>
      </c>
      <c r="E22" s="38">
        <v>20340646</v>
      </c>
      <c r="F22" s="13">
        <f t="shared" si="0"/>
        <v>-13.269746527584871</v>
      </c>
      <c r="G22" s="1"/>
      <c r="H22" s="1"/>
      <c r="I22" s="1"/>
    </row>
    <row r="23" spans="1:9" x14ac:dyDescent="0.25">
      <c r="A23" s="8" t="s">
        <v>57</v>
      </c>
      <c r="B23" s="37">
        <v>390785</v>
      </c>
      <c r="C23" s="37">
        <v>257521</v>
      </c>
      <c r="D23" s="37">
        <v>5899262</v>
      </c>
      <c r="E23" s="37">
        <v>4406300</v>
      </c>
      <c r="F23" s="10">
        <f t="shared" si="0"/>
        <v>-25.307606273462682</v>
      </c>
      <c r="G23" s="1"/>
      <c r="H23" s="1"/>
      <c r="I23" s="1"/>
    </row>
    <row r="24" spans="1:9" x14ac:dyDescent="0.25">
      <c r="A24" s="11" t="s">
        <v>58</v>
      </c>
      <c r="B24" s="38">
        <v>142998</v>
      </c>
      <c r="C24" s="38">
        <v>123446</v>
      </c>
      <c r="D24" s="38">
        <v>1759091</v>
      </c>
      <c r="E24" s="38">
        <v>1504788</v>
      </c>
      <c r="F24" s="13">
        <f t="shared" si="0"/>
        <v>-14.456500544883696</v>
      </c>
      <c r="G24" s="1"/>
      <c r="H24" s="1"/>
      <c r="I24" s="1"/>
    </row>
    <row r="25" spans="1:9" x14ac:dyDescent="0.25">
      <c r="A25" s="8" t="s">
        <v>59</v>
      </c>
      <c r="B25" s="37">
        <v>63085</v>
      </c>
      <c r="C25" s="37">
        <v>63624</v>
      </c>
      <c r="D25" s="37">
        <v>746843</v>
      </c>
      <c r="E25" s="37">
        <v>693743</v>
      </c>
      <c r="F25" s="10">
        <f t="shared" si="0"/>
        <v>-7.109928057168645</v>
      </c>
      <c r="G25" s="1"/>
      <c r="H25" s="1"/>
      <c r="I25" s="1"/>
    </row>
    <row r="26" spans="1:9" x14ac:dyDescent="0.25">
      <c r="A26" s="11" t="s">
        <v>60</v>
      </c>
      <c r="B26" s="38">
        <v>172507</v>
      </c>
      <c r="C26" s="38">
        <v>215627</v>
      </c>
      <c r="D26" s="38">
        <v>2483970</v>
      </c>
      <c r="E26" s="38">
        <v>2254304</v>
      </c>
      <c r="F26" s="13">
        <f t="shared" si="0"/>
        <v>-9.2459248702681549</v>
      </c>
      <c r="G26" s="1"/>
      <c r="H26" s="1"/>
      <c r="I26" s="1"/>
    </row>
    <row r="27" spans="1:9" x14ac:dyDescent="0.25">
      <c r="A27" s="8" t="s">
        <v>61</v>
      </c>
      <c r="B27" s="37">
        <v>449763</v>
      </c>
      <c r="C27" s="37">
        <v>250740</v>
      </c>
      <c r="D27" s="37">
        <v>4569357</v>
      </c>
      <c r="E27" s="37">
        <v>4380037</v>
      </c>
      <c r="F27" s="10">
        <f t="shared" si="0"/>
        <v>-4.1432525407841894</v>
      </c>
      <c r="G27" s="1"/>
      <c r="H27" s="1"/>
      <c r="I27" s="1"/>
    </row>
    <row r="28" spans="1:9" x14ac:dyDescent="0.25">
      <c r="A28" s="11" t="s">
        <v>62</v>
      </c>
      <c r="B28" s="38">
        <v>1429871</v>
      </c>
      <c r="C28" s="38">
        <v>1391724</v>
      </c>
      <c r="D28" s="38">
        <v>17045246</v>
      </c>
      <c r="E28" s="38">
        <v>15846333</v>
      </c>
      <c r="F28" s="13">
        <f t="shared" si="0"/>
        <v>-7.0337089884182404</v>
      </c>
      <c r="G28" s="1"/>
      <c r="H28" s="1"/>
      <c r="I28" s="1"/>
    </row>
    <row r="29" spans="1:9" x14ac:dyDescent="0.25">
      <c r="A29" s="8" t="s">
        <v>63</v>
      </c>
      <c r="B29" s="37">
        <v>600226</v>
      </c>
      <c r="C29" s="37">
        <v>492236</v>
      </c>
      <c r="D29" s="37">
        <v>5763737</v>
      </c>
      <c r="E29" s="37">
        <v>5075547</v>
      </c>
      <c r="F29" s="10">
        <f t="shared" si="0"/>
        <v>-11.939996568198723</v>
      </c>
      <c r="G29" s="1"/>
      <c r="H29" s="1"/>
      <c r="I29" s="1"/>
    </row>
    <row r="30" spans="1:9" x14ac:dyDescent="0.25">
      <c r="A30" s="11" t="s">
        <v>64</v>
      </c>
      <c r="B30" s="38">
        <v>379720</v>
      </c>
      <c r="C30" s="38">
        <v>365241</v>
      </c>
      <c r="D30" s="38">
        <v>4291969</v>
      </c>
      <c r="E30" s="38">
        <v>4171529</v>
      </c>
      <c r="F30" s="13">
        <f t="shared" si="0"/>
        <v>-2.8061712468100239</v>
      </c>
      <c r="G30" s="1"/>
      <c r="H30" s="1"/>
      <c r="I30" s="1"/>
    </row>
    <row r="31" spans="1:9" x14ac:dyDescent="0.25">
      <c r="A31" s="8" t="s">
        <v>65</v>
      </c>
      <c r="B31" s="37">
        <v>3052333</v>
      </c>
      <c r="C31" s="37">
        <v>2127351</v>
      </c>
      <c r="D31" s="37">
        <v>33279506</v>
      </c>
      <c r="E31" s="37">
        <v>30170203</v>
      </c>
      <c r="F31" s="10">
        <f t="shared" si="0"/>
        <v>-9.3429962572160719</v>
      </c>
      <c r="G31" s="1"/>
      <c r="H31" s="1"/>
      <c r="I31" s="1"/>
    </row>
    <row r="32" spans="1:9" x14ac:dyDescent="0.25">
      <c r="A32" s="11" t="s">
        <v>66</v>
      </c>
      <c r="B32" s="38">
        <v>4611256</v>
      </c>
      <c r="C32" s="38">
        <v>4865271</v>
      </c>
      <c r="D32" s="38">
        <v>48992762</v>
      </c>
      <c r="E32" s="38">
        <v>55043034</v>
      </c>
      <c r="F32" s="13">
        <f t="shared" si="0"/>
        <v>12.349318048245578</v>
      </c>
      <c r="G32" s="1"/>
      <c r="H32" s="1"/>
      <c r="I32" s="1"/>
    </row>
    <row r="33" spans="1:9" x14ac:dyDescent="0.25">
      <c r="A33" s="8" t="s">
        <v>67</v>
      </c>
      <c r="B33" s="37">
        <v>405741</v>
      </c>
      <c r="C33" s="37">
        <v>336518</v>
      </c>
      <c r="D33" s="37">
        <v>4634546</v>
      </c>
      <c r="E33" s="37">
        <v>4321401</v>
      </c>
      <c r="F33" s="10">
        <f t="shared" si="0"/>
        <v>-6.7567567567567579</v>
      </c>
      <c r="G33" s="1"/>
      <c r="H33" s="1"/>
      <c r="I33" s="1"/>
    </row>
    <row r="34" spans="1:9" x14ac:dyDescent="0.25">
      <c r="A34" s="11" t="s">
        <v>68</v>
      </c>
      <c r="B34" s="38">
        <v>124118</v>
      </c>
      <c r="C34" s="38">
        <v>101917</v>
      </c>
      <c r="D34" s="38">
        <v>1056102</v>
      </c>
      <c r="E34" s="38">
        <v>1050551</v>
      </c>
      <c r="F34" s="13">
        <f t="shared" si="0"/>
        <v>-0.5256121094363948</v>
      </c>
      <c r="G34" s="1"/>
      <c r="H34" s="1"/>
      <c r="I34" s="1"/>
    </row>
    <row r="35" spans="1:9" x14ac:dyDescent="0.25">
      <c r="A35" s="14" t="s">
        <v>69</v>
      </c>
      <c r="B35" s="15">
        <f>SUM(B7:B34)</f>
        <v>40185052</v>
      </c>
      <c r="C35" s="15">
        <f t="shared" ref="C35:E35" si="1">SUM(C7:C34)</f>
        <v>34178015</v>
      </c>
      <c r="D35" s="15">
        <f t="shared" si="1"/>
        <v>428434355</v>
      </c>
      <c r="E35" s="15">
        <f t="shared" si="1"/>
        <v>421987229</v>
      </c>
      <c r="F35" s="16">
        <f t="shared" si="0"/>
        <v>-1.5048106961450429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11296308</v>
      </c>
      <c r="C38" s="41">
        <f>D7</f>
        <v>12699351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64030380</v>
      </c>
      <c r="G38" s="42">
        <f>LOOKUP(E38,$A$38:$A$65,$C$38:$C$65)</f>
        <v>63218318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2613807</v>
      </c>
      <c r="C39" s="41">
        <f t="shared" ref="C39:C65" si="5">D8</f>
        <v>3389320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55043034</v>
      </c>
      <c r="G39" s="42">
        <f t="shared" ref="G39:G65" si="8">LOOKUP(E39,$A$38:$A$65,$C$38:$C$65)</f>
        <v>48992762</v>
      </c>
    </row>
    <row r="40" spans="1:9" x14ac:dyDescent="0.25">
      <c r="A40" s="42" t="str">
        <f t="shared" si="3"/>
        <v>ALMERIA</v>
      </c>
      <c r="B40" s="41">
        <f t="shared" si="4"/>
        <v>4969268</v>
      </c>
      <c r="C40" s="41">
        <f t="shared" si="5"/>
        <v>6068968</v>
      </c>
      <c r="D40" s="41">
        <f t="shared" si="6"/>
        <v>16</v>
      </c>
      <c r="E40" s="42" t="str">
        <f t="shared" si="2"/>
        <v>BARCELONA</v>
      </c>
      <c r="F40" s="42">
        <f t="shared" si="7"/>
        <v>47104913</v>
      </c>
      <c r="G40" s="42">
        <f t="shared" si="8"/>
        <v>45961069</v>
      </c>
    </row>
    <row r="41" spans="1:9" x14ac:dyDescent="0.25">
      <c r="A41" s="42" t="str">
        <f t="shared" si="3"/>
        <v>AVILES</v>
      </c>
      <c r="B41" s="41">
        <f t="shared" si="4"/>
        <v>4630796</v>
      </c>
      <c r="C41" s="41">
        <f t="shared" si="5"/>
        <v>5130463</v>
      </c>
      <c r="D41" s="41">
        <f t="shared" si="6"/>
        <v>17</v>
      </c>
      <c r="E41" s="42" t="str">
        <f t="shared" si="2"/>
        <v>BILBAO</v>
      </c>
      <c r="F41" s="42">
        <f t="shared" si="7"/>
        <v>34621331</v>
      </c>
      <c r="G41" s="42">
        <f t="shared" si="8"/>
        <v>34585518</v>
      </c>
    </row>
    <row r="42" spans="1:9" x14ac:dyDescent="0.25">
      <c r="A42" s="42" t="str">
        <f t="shared" si="3"/>
        <v>BAHIA DE ALGECIRAS</v>
      </c>
      <c r="B42" s="41">
        <f t="shared" si="4"/>
        <v>64030380</v>
      </c>
      <c r="C42" s="41">
        <f t="shared" si="5"/>
        <v>63218318</v>
      </c>
      <c r="D42" s="41">
        <f t="shared" si="6"/>
        <v>1</v>
      </c>
      <c r="E42" s="42" t="str">
        <f t="shared" si="2"/>
        <v>TARRAGONA</v>
      </c>
      <c r="F42" s="42">
        <f t="shared" si="7"/>
        <v>30170203</v>
      </c>
      <c r="G42" s="42">
        <f t="shared" si="8"/>
        <v>33279506</v>
      </c>
    </row>
    <row r="43" spans="1:9" x14ac:dyDescent="0.25">
      <c r="A43" s="42" t="str">
        <f t="shared" si="3"/>
        <v>BAHIA DE CADIZ</v>
      </c>
      <c r="B43" s="41">
        <f t="shared" si="4"/>
        <v>4535816</v>
      </c>
      <c r="C43" s="41">
        <f t="shared" si="5"/>
        <v>6734242</v>
      </c>
      <c r="D43" s="41">
        <f t="shared" si="6"/>
        <v>18</v>
      </c>
      <c r="E43" s="42" t="str">
        <f t="shared" si="2"/>
        <v>CARTAGENA</v>
      </c>
      <c r="F43" s="42">
        <f t="shared" si="7"/>
        <v>23755104</v>
      </c>
      <c r="G43" s="42">
        <f t="shared" si="8"/>
        <v>21558864</v>
      </c>
    </row>
    <row r="44" spans="1:9" x14ac:dyDescent="0.25">
      <c r="A44" s="42" t="str">
        <f t="shared" si="3"/>
        <v>BALEARES</v>
      </c>
      <c r="B44" s="41">
        <f t="shared" si="4"/>
        <v>12355717</v>
      </c>
      <c r="C44" s="41">
        <f t="shared" si="5"/>
        <v>13456005</v>
      </c>
      <c r="D44" s="41">
        <f t="shared" si="6"/>
        <v>12</v>
      </c>
      <c r="E44" s="42" t="str">
        <f t="shared" si="2"/>
        <v>LAS PALMAS</v>
      </c>
      <c r="F44" s="42">
        <f t="shared" si="7"/>
        <v>20340646</v>
      </c>
      <c r="G44" s="42">
        <f t="shared" si="8"/>
        <v>23452769</v>
      </c>
    </row>
    <row r="45" spans="1:9" x14ac:dyDescent="0.25">
      <c r="A45" s="42" t="str">
        <f t="shared" si="3"/>
        <v>BARCELONA</v>
      </c>
      <c r="B45" s="41">
        <f t="shared" si="4"/>
        <v>47104913</v>
      </c>
      <c r="C45" s="41">
        <f t="shared" si="5"/>
        <v>45961069</v>
      </c>
      <c r="D45" s="41">
        <f t="shared" si="6"/>
        <v>3</v>
      </c>
      <c r="E45" s="42" t="str">
        <f t="shared" si="2"/>
        <v>HUELVA</v>
      </c>
      <c r="F45" s="42">
        <f t="shared" si="7"/>
        <v>18183078</v>
      </c>
      <c r="G45" s="42">
        <f t="shared" si="8"/>
        <v>18644456</v>
      </c>
    </row>
    <row r="46" spans="1:9" x14ac:dyDescent="0.25">
      <c r="A46" s="42" t="str">
        <f t="shared" si="3"/>
        <v>BILBAO</v>
      </c>
      <c r="B46" s="41">
        <f t="shared" si="4"/>
        <v>34621331</v>
      </c>
      <c r="C46" s="41">
        <f t="shared" si="5"/>
        <v>34585518</v>
      </c>
      <c r="D46" s="41">
        <f t="shared" si="6"/>
        <v>4</v>
      </c>
      <c r="E46" s="42" t="str">
        <f t="shared" si="2"/>
        <v>GIJON</v>
      </c>
      <c r="F46" s="42">
        <f t="shared" si="7"/>
        <v>18115110</v>
      </c>
      <c r="G46" s="42">
        <f t="shared" si="8"/>
        <v>18905970</v>
      </c>
    </row>
    <row r="47" spans="1:9" x14ac:dyDescent="0.25">
      <c r="A47" s="42" t="str">
        <f t="shared" si="3"/>
        <v>CARTAGENA</v>
      </c>
      <c r="B47" s="41">
        <f t="shared" si="4"/>
        <v>23755104</v>
      </c>
      <c r="C47" s="41">
        <f t="shared" si="5"/>
        <v>21558864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15846333</v>
      </c>
      <c r="G47" s="42">
        <f t="shared" si="8"/>
        <v>17045246</v>
      </c>
    </row>
    <row r="48" spans="1:9" x14ac:dyDescent="0.25">
      <c r="A48" s="42" t="str">
        <f t="shared" si="3"/>
        <v>CASTELLON</v>
      </c>
      <c r="B48" s="41">
        <f t="shared" si="4"/>
        <v>12473002</v>
      </c>
      <c r="C48" s="41">
        <f t="shared" si="5"/>
        <v>12075705</v>
      </c>
      <c r="D48" s="41">
        <f t="shared" si="6"/>
        <v>11</v>
      </c>
      <c r="E48" s="42" t="str">
        <f t="shared" si="2"/>
        <v>CASTELLON</v>
      </c>
      <c r="F48" s="42">
        <f t="shared" si="7"/>
        <v>12473002</v>
      </c>
      <c r="G48" s="42">
        <f t="shared" si="8"/>
        <v>12075705</v>
      </c>
    </row>
    <row r="49" spans="1:7" x14ac:dyDescent="0.25">
      <c r="A49" s="42" t="str">
        <f t="shared" si="3"/>
        <v>CEUTA</v>
      </c>
      <c r="B49" s="41">
        <f t="shared" si="4"/>
        <v>1942482</v>
      </c>
      <c r="C49" s="41">
        <f t="shared" si="5"/>
        <v>1874331</v>
      </c>
      <c r="D49" s="41">
        <f t="shared" si="6"/>
        <v>25</v>
      </c>
      <c r="E49" s="42" t="str">
        <f t="shared" si="2"/>
        <v>BALEARES</v>
      </c>
      <c r="F49" s="42">
        <f t="shared" si="7"/>
        <v>12355717</v>
      </c>
      <c r="G49" s="42">
        <f t="shared" si="8"/>
        <v>13456005</v>
      </c>
    </row>
    <row r="50" spans="1:7" x14ac:dyDescent="0.25">
      <c r="A50" s="42" t="str">
        <f t="shared" si="3"/>
        <v>FERROL-SAN CIBRAO</v>
      </c>
      <c r="B50" s="41">
        <f t="shared" si="4"/>
        <v>12101701</v>
      </c>
      <c r="C50" s="41">
        <f t="shared" si="5"/>
        <v>10156615</v>
      </c>
      <c r="D50" s="41">
        <f t="shared" si="6"/>
        <v>13</v>
      </c>
      <c r="E50" s="42" t="str">
        <f t="shared" si="2"/>
        <v>FERROL-SAN CIBRAO</v>
      </c>
      <c r="F50" s="42">
        <f t="shared" si="7"/>
        <v>12101701</v>
      </c>
      <c r="G50" s="42">
        <f t="shared" si="8"/>
        <v>10156615</v>
      </c>
    </row>
    <row r="51" spans="1:7" x14ac:dyDescent="0.25">
      <c r="A51" s="42" t="str">
        <f t="shared" si="3"/>
        <v>GIJON</v>
      </c>
      <c r="B51" s="41">
        <f t="shared" si="4"/>
        <v>18115110</v>
      </c>
      <c r="C51" s="41">
        <f t="shared" si="5"/>
        <v>18905970</v>
      </c>
      <c r="D51" s="41">
        <f t="shared" si="6"/>
        <v>9</v>
      </c>
      <c r="E51" s="42" t="str">
        <f t="shared" si="2"/>
        <v>A CORUÑA</v>
      </c>
      <c r="F51" s="42">
        <f t="shared" si="7"/>
        <v>11296308</v>
      </c>
      <c r="G51" s="42">
        <f t="shared" si="8"/>
        <v>12699351</v>
      </c>
    </row>
    <row r="52" spans="1:7" x14ac:dyDescent="0.25">
      <c r="A52" s="42" t="str">
        <f t="shared" si="3"/>
        <v>HUELVA</v>
      </c>
      <c r="B52" s="41">
        <f t="shared" si="4"/>
        <v>18183078</v>
      </c>
      <c r="C52" s="41">
        <f t="shared" si="5"/>
        <v>18644456</v>
      </c>
      <c r="D52" s="41">
        <f t="shared" si="6"/>
        <v>8</v>
      </c>
      <c r="E52" s="42" t="str">
        <f t="shared" si="2"/>
        <v>SANTANDER</v>
      </c>
      <c r="F52" s="42">
        <f t="shared" si="7"/>
        <v>5075547</v>
      </c>
      <c r="G52" s="42">
        <f t="shared" si="8"/>
        <v>5763737</v>
      </c>
    </row>
    <row r="53" spans="1:7" x14ac:dyDescent="0.25">
      <c r="A53" s="42" t="str">
        <f t="shared" si="3"/>
        <v>LAS PALMAS</v>
      </c>
      <c r="B53" s="41">
        <f t="shared" si="4"/>
        <v>20340646</v>
      </c>
      <c r="C53" s="41">
        <f t="shared" si="5"/>
        <v>23452769</v>
      </c>
      <c r="D53" s="41">
        <f t="shared" si="6"/>
        <v>7</v>
      </c>
      <c r="E53" s="42" t="str">
        <f t="shared" si="2"/>
        <v>ALMERIA</v>
      </c>
      <c r="F53" s="42">
        <f t="shared" si="7"/>
        <v>4969268</v>
      </c>
      <c r="G53" s="42">
        <f t="shared" si="8"/>
        <v>6068968</v>
      </c>
    </row>
    <row r="54" spans="1:7" x14ac:dyDescent="0.25">
      <c r="A54" s="42" t="str">
        <f t="shared" si="3"/>
        <v>MALAGA</v>
      </c>
      <c r="B54" s="41">
        <f t="shared" si="4"/>
        <v>4406300</v>
      </c>
      <c r="C54" s="41">
        <f t="shared" si="5"/>
        <v>5899262</v>
      </c>
      <c r="D54" s="41">
        <f t="shared" si="6"/>
        <v>19</v>
      </c>
      <c r="E54" s="42" t="str">
        <f t="shared" si="2"/>
        <v>AVILES</v>
      </c>
      <c r="F54" s="42">
        <f t="shared" si="7"/>
        <v>4630796</v>
      </c>
      <c r="G54" s="42">
        <f t="shared" si="8"/>
        <v>5130463</v>
      </c>
    </row>
    <row r="55" spans="1:7" x14ac:dyDescent="0.25">
      <c r="A55" s="42" t="str">
        <f t="shared" si="3"/>
        <v>MARIN Y RIA DE PONTEVEDRA</v>
      </c>
      <c r="B55" s="41">
        <f t="shared" si="4"/>
        <v>1504788</v>
      </c>
      <c r="C55" s="41">
        <f t="shared" si="5"/>
        <v>1759091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4535816</v>
      </c>
      <c r="G55" s="42">
        <f t="shared" si="8"/>
        <v>6734242</v>
      </c>
    </row>
    <row r="56" spans="1:7" x14ac:dyDescent="0.25">
      <c r="A56" s="42" t="str">
        <f t="shared" si="3"/>
        <v>MELILLA</v>
      </c>
      <c r="B56" s="41">
        <f t="shared" si="4"/>
        <v>693743</v>
      </c>
      <c r="C56" s="41">
        <f t="shared" si="5"/>
        <v>746843</v>
      </c>
      <c r="D56" s="41">
        <f t="shared" si="6"/>
        <v>28</v>
      </c>
      <c r="E56" s="42" t="str">
        <f t="shared" si="2"/>
        <v>MALAGA</v>
      </c>
      <c r="F56" s="42">
        <f t="shared" si="9"/>
        <v>4406300</v>
      </c>
      <c r="G56" s="42">
        <f t="shared" si="8"/>
        <v>5899262</v>
      </c>
    </row>
    <row r="57" spans="1:7" x14ac:dyDescent="0.25">
      <c r="A57" s="42" t="str">
        <f t="shared" si="3"/>
        <v>MOTRIL</v>
      </c>
      <c r="B57" s="41">
        <f t="shared" si="4"/>
        <v>2254304</v>
      </c>
      <c r="C57" s="41">
        <f t="shared" si="5"/>
        <v>2483970</v>
      </c>
      <c r="D57" s="41">
        <f t="shared" si="6"/>
        <v>24</v>
      </c>
      <c r="E57" s="42" t="str">
        <f t="shared" si="2"/>
        <v>PASAIA</v>
      </c>
      <c r="F57" s="42">
        <f t="shared" si="9"/>
        <v>4380037</v>
      </c>
      <c r="G57" s="42">
        <f t="shared" si="8"/>
        <v>4569357</v>
      </c>
    </row>
    <row r="58" spans="1:7" x14ac:dyDescent="0.25">
      <c r="A58" s="42" t="str">
        <f t="shared" si="3"/>
        <v>PASAIA</v>
      </c>
      <c r="B58" s="41">
        <f t="shared" si="4"/>
        <v>4380037</v>
      </c>
      <c r="C58" s="41">
        <f t="shared" si="5"/>
        <v>4569357</v>
      </c>
      <c r="D58" s="41">
        <f t="shared" si="6"/>
        <v>20</v>
      </c>
      <c r="E58" s="42" t="str">
        <f t="shared" si="2"/>
        <v>VIGO</v>
      </c>
      <c r="F58" s="42">
        <f t="shared" si="9"/>
        <v>4321401</v>
      </c>
      <c r="G58" s="42">
        <f t="shared" si="8"/>
        <v>4634546</v>
      </c>
    </row>
    <row r="59" spans="1:7" x14ac:dyDescent="0.25">
      <c r="A59" s="42" t="str">
        <f t="shared" si="3"/>
        <v>SANTA CRUZ DE TENERIFE</v>
      </c>
      <c r="B59" s="41">
        <f t="shared" si="4"/>
        <v>15846333</v>
      </c>
      <c r="C59" s="41">
        <f t="shared" si="5"/>
        <v>17045246</v>
      </c>
      <c r="D59" s="41">
        <f t="shared" si="6"/>
        <v>10</v>
      </c>
      <c r="E59" s="42" t="str">
        <f t="shared" si="2"/>
        <v>SEVILLA</v>
      </c>
      <c r="F59" s="42">
        <f t="shared" si="9"/>
        <v>4171529</v>
      </c>
      <c r="G59" s="42">
        <f t="shared" si="8"/>
        <v>4291969</v>
      </c>
    </row>
    <row r="60" spans="1:7" x14ac:dyDescent="0.25">
      <c r="A60" s="42" t="str">
        <f t="shared" si="3"/>
        <v>SANTANDER</v>
      </c>
      <c r="B60" s="41">
        <f t="shared" si="4"/>
        <v>5075547</v>
      </c>
      <c r="C60" s="41">
        <f t="shared" si="5"/>
        <v>5763737</v>
      </c>
      <c r="D60" s="41">
        <f t="shared" si="6"/>
        <v>15</v>
      </c>
      <c r="E60" s="42" t="str">
        <f t="shared" si="2"/>
        <v>ALICANTE</v>
      </c>
      <c r="F60" s="42">
        <f t="shared" si="9"/>
        <v>2613807</v>
      </c>
      <c r="G60" s="42">
        <f t="shared" si="8"/>
        <v>3389320</v>
      </c>
    </row>
    <row r="61" spans="1:7" x14ac:dyDescent="0.25">
      <c r="A61" s="42" t="str">
        <f t="shared" si="3"/>
        <v>SEVILLA</v>
      </c>
      <c r="B61" s="41">
        <f t="shared" si="4"/>
        <v>4171529</v>
      </c>
      <c r="C61" s="41">
        <f t="shared" si="5"/>
        <v>4291969</v>
      </c>
      <c r="D61" s="41">
        <f t="shared" si="6"/>
        <v>22</v>
      </c>
      <c r="E61" s="42" t="str">
        <f t="shared" si="2"/>
        <v>MOTRIL</v>
      </c>
      <c r="F61" s="42">
        <f t="shared" si="9"/>
        <v>2254304</v>
      </c>
      <c r="G61" s="42">
        <f t="shared" si="8"/>
        <v>2483970</v>
      </c>
    </row>
    <row r="62" spans="1:7" x14ac:dyDescent="0.25">
      <c r="A62" s="42" t="str">
        <f t="shared" si="3"/>
        <v>TARRAGONA</v>
      </c>
      <c r="B62" s="41">
        <f t="shared" si="4"/>
        <v>30170203</v>
      </c>
      <c r="C62" s="41">
        <f t="shared" si="5"/>
        <v>33279506</v>
      </c>
      <c r="D62" s="41">
        <f t="shared" si="6"/>
        <v>5</v>
      </c>
      <c r="E62" s="42" t="str">
        <f t="shared" si="2"/>
        <v>CEUTA</v>
      </c>
      <c r="F62" s="42">
        <f t="shared" si="9"/>
        <v>1942482</v>
      </c>
      <c r="G62" s="42">
        <f t="shared" si="8"/>
        <v>1874331</v>
      </c>
    </row>
    <row r="63" spans="1:7" x14ac:dyDescent="0.25">
      <c r="A63" s="42" t="str">
        <f t="shared" si="3"/>
        <v>VALENCIA</v>
      </c>
      <c r="B63" s="41">
        <f t="shared" si="4"/>
        <v>55043034</v>
      </c>
      <c r="C63" s="41">
        <f t="shared" si="5"/>
        <v>48992762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1504788</v>
      </c>
      <c r="G63" s="42">
        <f t="shared" si="8"/>
        <v>1759091</v>
      </c>
    </row>
    <row r="64" spans="1:7" x14ac:dyDescent="0.25">
      <c r="A64" s="42" t="str">
        <f t="shared" si="3"/>
        <v>VIGO</v>
      </c>
      <c r="B64" s="41">
        <f t="shared" si="4"/>
        <v>4321401</v>
      </c>
      <c r="C64" s="41">
        <f t="shared" si="5"/>
        <v>4634546</v>
      </c>
      <c r="D64" s="41">
        <f t="shared" si="6"/>
        <v>21</v>
      </c>
      <c r="E64" s="42" t="str">
        <f t="shared" si="2"/>
        <v>VILAGARCIA</v>
      </c>
      <c r="F64" s="42">
        <f t="shared" si="9"/>
        <v>1050551</v>
      </c>
      <c r="G64" s="42">
        <f t="shared" si="8"/>
        <v>1056102</v>
      </c>
    </row>
    <row r="65" spans="1:7" x14ac:dyDescent="0.25">
      <c r="A65" s="42" t="str">
        <f t="shared" si="3"/>
        <v>VILAGARCIA</v>
      </c>
      <c r="B65" s="41">
        <f t="shared" si="4"/>
        <v>1050551</v>
      </c>
      <c r="C65" s="41">
        <f t="shared" si="5"/>
        <v>1056102</v>
      </c>
      <c r="D65" s="41">
        <f t="shared" si="6"/>
        <v>27</v>
      </c>
      <c r="E65" s="42" t="str">
        <f t="shared" si="2"/>
        <v>MELILLA</v>
      </c>
      <c r="F65" s="42">
        <f t="shared" si="9"/>
        <v>693743</v>
      </c>
      <c r="G65" s="42">
        <f t="shared" si="8"/>
        <v>746843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639340</v>
      </c>
      <c r="C7" s="37">
        <v>613809</v>
      </c>
      <c r="D7" s="37">
        <v>7566324</v>
      </c>
      <c r="E7" s="37">
        <v>6727114</v>
      </c>
      <c r="F7" s="10">
        <f>((E7*100)/D7)-100</f>
        <v>-11.091383345466042</v>
      </c>
      <c r="G7" s="1"/>
      <c r="H7" s="1"/>
      <c r="I7" s="1"/>
    </row>
    <row r="8" spans="1:12" x14ac:dyDescent="0.25">
      <c r="A8" s="11" t="s">
        <v>42</v>
      </c>
      <c r="B8" s="38">
        <v>6611</v>
      </c>
      <c r="C8" s="38">
        <v>10190</v>
      </c>
      <c r="D8" s="38">
        <v>159004</v>
      </c>
      <c r="E8" s="38">
        <v>100508</v>
      </c>
      <c r="F8" s="13">
        <f t="shared" ref="F8:F35" si="0">((E8*100)/D8)-100</f>
        <v>-36.789011597192527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7846</v>
      </c>
      <c r="E9" s="37">
        <v>3199</v>
      </c>
      <c r="F9" s="10">
        <f t="shared" si="0"/>
        <v>-59.227631914351264</v>
      </c>
      <c r="G9" s="1"/>
      <c r="H9" s="1"/>
      <c r="I9" s="1"/>
    </row>
    <row r="10" spans="1:12" x14ac:dyDescent="0.25">
      <c r="A10" s="11" t="s">
        <v>44</v>
      </c>
      <c r="B10" s="38">
        <v>35354</v>
      </c>
      <c r="C10" s="38">
        <v>34208</v>
      </c>
      <c r="D10" s="38">
        <v>563469</v>
      </c>
      <c r="E10" s="38">
        <v>496514</v>
      </c>
      <c r="F10" s="13">
        <f t="shared" si="0"/>
        <v>-11.882641281064267</v>
      </c>
      <c r="G10" s="1"/>
      <c r="H10" s="1"/>
      <c r="I10" s="1"/>
    </row>
    <row r="11" spans="1:12" x14ac:dyDescent="0.25">
      <c r="A11" s="8" t="s">
        <v>45</v>
      </c>
      <c r="B11" s="37">
        <v>1652830</v>
      </c>
      <c r="C11" s="37">
        <v>1476735</v>
      </c>
      <c r="D11" s="37">
        <v>17656889</v>
      </c>
      <c r="E11" s="37">
        <v>18865119</v>
      </c>
      <c r="F11" s="10">
        <f t="shared" si="0"/>
        <v>6.8428249166656769</v>
      </c>
      <c r="G11" s="1"/>
      <c r="H11" s="1"/>
      <c r="I11" s="1"/>
    </row>
    <row r="12" spans="1:12" x14ac:dyDescent="0.25">
      <c r="A12" s="11" t="s">
        <v>46</v>
      </c>
      <c r="B12" s="38">
        <v>7200</v>
      </c>
      <c r="C12" s="38">
        <v>4770</v>
      </c>
      <c r="D12" s="38">
        <v>70627</v>
      </c>
      <c r="E12" s="38">
        <v>125663</v>
      </c>
      <c r="F12" s="13">
        <f t="shared" si="0"/>
        <v>77.924872923952591</v>
      </c>
      <c r="G12" s="1"/>
      <c r="H12" s="1"/>
      <c r="I12" s="1"/>
    </row>
    <row r="13" spans="1:12" x14ac:dyDescent="0.25">
      <c r="A13" s="8" t="s">
        <v>47</v>
      </c>
      <c r="B13" s="37">
        <v>186188</v>
      </c>
      <c r="C13" s="37">
        <v>113108</v>
      </c>
      <c r="D13" s="37">
        <v>2047553</v>
      </c>
      <c r="E13" s="37">
        <v>1911816</v>
      </c>
      <c r="F13" s="10">
        <f t="shared" si="0"/>
        <v>-6.6292301102828617</v>
      </c>
      <c r="G13" s="1"/>
      <c r="H13" s="1"/>
      <c r="I13" s="1"/>
    </row>
    <row r="14" spans="1:12" x14ac:dyDescent="0.25">
      <c r="A14" s="11" t="s">
        <v>48</v>
      </c>
      <c r="B14" s="38">
        <v>952204</v>
      </c>
      <c r="C14" s="38">
        <v>1002328</v>
      </c>
      <c r="D14" s="38">
        <v>9872679</v>
      </c>
      <c r="E14" s="38">
        <v>11105809</v>
      </c>
      <c r="F14" s="13">
        <f t="shared" si="0"/>
        <v>12.490328106484569</v>
      </c>
      <c r="G14" s="1"/>
      <c r="H14" s="1"/>
      <c r="I14" s="1"/>
    </row>
    <row r="15" spans="1:12" x14ac:dyDescent="0.25">
      <c r="A15" s="8" t="s">
        <v>49</v>
      </c>
      <c r="B15" s="37">
        <v>1826845</v>
      </c>
      <c r="C15" s="37">
        <v>1644486</v>
      </c>
      <c r="D15" s="37">
        <v>20495695</v>
      </c>
      <c r="E15" s="37">
        <v>20917357</v>
      </c>
      <c r="F15" s="10">
        <f t="shared" si="0"/>
        <v>2.0573198420448762</v>
      </c>
      <c r="G15" s="1"/>
      <c r="H15" s="1"/>
      <c r="I15" s="1"/>
    </row>
    <row r="16" spans="1:12" x14ac:dyDescent="0.25">
      <c r="A16" s="11" t="s">
        <v>50</v>
      </c>
      <c r="B16" s="38">
        <v>1494876</v>
      </c>
      <c r="C16" s="38">
        <v>1336098</v>
      </c>
      <c r="D16" s="38">
        <v>15609193</v>
      </c>
      <c r="E16" s="38">
        <v>18568645</v>
      </c>
      <c r="F16" s="13">
        <f t="shared" si="0"/>
        <v>18.959673315590365</v>
      </c>
      <c r="G16" s="1"/>
      <c r="H16" s="1"/>
      <c r="I16" s="1"/>
    </row>
    <row r="17" spans="1:9" x14ac:dyDescent="0.25">
      <c r="A17" s="8" t="s">
        <v>51</v>
      </c>
      <c r="B17" s="37">
        <v>666215</v>
      </c>
      <c r="C17" s="37">
        <v>614393</v>
      </c>
      <c r="D17" s="37">
        <v>6724871</v>
      </c>
      <c r="E17" s="37">
        <v>7007413</v>
      </c>
      <c r="F17" s="10">
        <f t="shared" si="0"/>
        <v>4.2014486225832428</v>
      </c>
      <c r="G17" s="1"/>
      <c r="H17" s="1"/>
      <c r="I17" s="1"/>
    </row>
    <row r="18" spans="1:9" x14ac:dyDescent="0.25">
      <c r="A18" s="11" t="s">
        <v>52</v>
      </c>
      <c r="B18" s="38">
        <v>52383</v>
      </c>
      <c r="C18" s="38">
        <v>54508</v>
      </c>
      <c r="D18" s="38">
        <v>916205</v>
      </c>
      <c r="E18" s="38">
        <v>893996</v>
      </c>
      <c r="F18" s="13">
        <f t="shared" si="0"/>
        <v>-2.4240208250336934</v>
      </c>
      <c r="G18" s="1"/>
      <c r="H18" s="1"/>
      <c r="I18" s="1"/>
    </row>
    <row r="19" spans="1:9" x14ac:dyDescent="0.25">
      <c r="A19" s="8" t="s">
        <v>53</v>
      </c>
      <c r="B19" s="37">
        <v>72122</v>
      </c>
      <c r="C19" s="37">
        <v>193634</v>
      </c>
      <c r="D19" s="37">
        <v>1319240</v>
      </c>
      <c r="E19" s="37">
        <v>2084022</v>
      </c>
      <c r="F19" s="10">
        <f t="shared" si="0"/>
        <v>57.971407780237115</v>
      </c>
      <c r="G19" s="1"/>
      <c r="H19" s="1"/>
      <c r="I19" s="1"/>
    </row>
    <row r="20" spans="1:9" x14ac:dyDescent="0.25">
      <c r="A20" s="11" t="s">
        <v>54</v>
      </c>
      <c r="B20" s="38">
        <v>129646</v>
      </c>
      <c r="C20" s="38">
        <v>97034</v>
      </c>
      <c r="D20" s="38">
        <v>1326906</v>
      </c>
      <c r="E20" s="38">
        <v>1310969</v>
      </c>
      <c r="F20" s="13">
        <f t="shared" si="0"/>
        <v>-1.2010647325432302</v>
      </c>
      <c r="G20" s="1"/>
      <c r="H20" s="1"/>
      <c r="I20" s="1"/>
    </row>
    <row r="21" spans="1:9" x14ac:dyDescent="0.25">
      <c r="A21" s="8" t="s">
        <v>55</v>
      </c>
      <c r="B21" s="37">
        <v>772929</v>
      </c>
      <c r="C21" s="37">
        <v>957675</v>
      </c>
      <c r="D21" s="37">
        <v>11591769</v>
      </c>
      <c r="E21" s="37">
        <v>12110976</v>
      </c>
      <c r="F21" s="10">
        <f t="shared" si="0"/>
        <v>4.4791006446039461</v>
      </c>
      <c r="G21" s="1"/>
      <c r="H21" s="1"/>
      <c r="I21" s="1"/>
    </row>
    <row r="22" spans="1:9" x14ac:dyDescent="0.25">
      <c r="A22" s="11" t="s">
        <v>56</v>
      </c>
      <c r="B22" s="38">
        <v>440956</v>
      </c>
      <c r="C22" s="38">
        <v>404128</v>
      </c>
      <c r="D22" s="38">
        <v>4700208</v>
      </c>
      <c r="E22" s="38">
        <v>4232616</v>
      </c>
      <c r="F22" s="13">
        <f t="shared" si="0"/>
        <v>-9.948325691118356</v>
      </c>
      <c r="G22" s="1"/>
      <c r="H22" s="1"/>
      <c r="I22" s="1"/>
    </row>
    <row r="23" spans="1:9" x14ac:dyDescent="0.25">
      <c r="A23" s="8" t="s">
        <v>57</v>
      </c>
      <c r="B23" s="37">
        <v>12323</v>
      </c>
      <c r="C23" s="37">
        <v>4055</v>
      </c>
      <c r="D23" s="37">
        <v>104809</v>
      </c>
      <c r="E23" s="37">
        <v>115852</v>
      </c>
      <c r="F23" s="10">
        <f t="shared" si="0"/>
        <v>10.536308904769626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3294</v>
      </c>
      <c r="C25" s="37">
        <v>3942</v>
      </c>
      <c r="D25" s="37">
        <v>62211</v>
      </c>
      <c r="E25" s="37">
        <v>66279</v>
      </c>
      <c r="F25" s="10">
        <f t="shared" si="0"/>
        <v>6.5390365047981902</v>
      </c>
      <c r="G25" s="1"/>
      <c r="H25" s="1"/>
      <c r="I25" s="1"/>
    </row>
    <row r="26" spans="1:9" x14ac:dyDescent="0.25">
      <c r="A26" s="11" t="s">
        <v>60</v>
      </c>
      <c r="B26" s="38">
        <v>89938</v>
      </c>
      <c r="C26" s="38">
        <v>154942</v>
      </c>
      <c r="D26" s="38">
        <v>1370615</v>
      </c>
      <c r="E26" s="38">
        <v>1342099</v>
      </c>
      <c r="F26" s="13">
        <f t="shared" si="0"/>
        <v>-2.0805258953097763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657399</v>
      </c>
      <c r="C28" s="38">
        <v>889144</v>
      </c>
      <c r="D28" s="38">
        <v>8664389</v>
      </c>
      <c r="E28" s="38">
        <v>8697929</v>
      </c>
      <c r="F28" s="13">
        <f t="shared" si="0"/>
        <v>0.38710173331321585</v>
      </c>
      <c r="G28" s="1"/>
      <c r="H28" s="1"/>
      <c r="I28" s="1"/>
    </row>
    <row r="29" spans="1:9" x14ac:dyDescent="0.25">
      <c r="A29" s="8" t="s">
        <v>63</v>
      </c>
      <c r="B29" s="37">
        <v>20189</v>
      </c>
      <c r="C29" s="37">
        <v>23641</v>
      </c>
      <c r="D29" s="37">
        <v>390534</v>
      </c>
      <c r="E29" s="37">
        <v>300884</v>
      </c>
      <c r="F29" s="10">
        <f t="shared" si="0"/>
        <v>-22.95574777100073</v>
      </c>
      <c r="G29" s="1"/>
      <c r="H29" s="1"/>
      <c r="I29" s="1"/>
    </row>
    <row r="30" spans="1:9" x14ac:dyDescent="0.25">
      <c r="A30" s="11" t="s">
        <v>64</v>
      </c>
      <c r="B30" s="38">
        <v>35404</v>
      </c>
      <c r="C30" s="38">
        <v>8357</v>
      </c>
      <c r="D30" s="38">
        <v>283252</v>
      </c>
      <c r="E30" s="38">
        <v>213606</v>
      </c>
      <c r="F30" s="13">
        <f t="shared" si="0"/>
        <v>-24.587999378645165</v>
      </c>
      <c r="G30" s="1"/>
      <c r="H30" s="1"/>
      <c r="I30" s="1"/>
    </row>
    <row r="31" spans="1:9" x14ac:dyDescent="0.25">
      <c r="A31" s="8" t="s">
        <v>65</v>
      </c>
      <c r="B31" s="37">
        <v>1778653</v>
      </c>
      <c r="C31" s="37">
        <v>1256974</v>
      </c>
      <c r="D31" s="37">
        <v>19251484</v>
      </c>
      <c r="E31" s="37">
        <v>17417411</v>
      </c>
      <c r="F31" s="10">
        <f t="shared" si="0"/>
        <v>-9.5269175093203273</v>
      </c>
      <c r="G31" s="1"/>
      <c r="H31" s="1"/>
      <c r="I31" s="1"/>
    </row>
    <row r="32" spans="1:9" x14ac:dyDescent="0.25">
      <c r="A32" s="11" t="s">
        <v>66</v>
      </c>
      <c r="B32" s="38">
        <v>544775</v>
      </c>
      <c r="C32" s="38">
        <v>456838</v>
      </c>
      <c r="D32" s="38">
        <v>5027752</v>
      </c>
      <c r="E32" s="38">
        <v>5494680</v>
      </c>
      <c r="F32" s="13">
        <f t="shared" si="0"/>
        <v>9.2870133610408772</v>
      </c>
      <c r="G32" s="1"/>
      <c r="H32" s="1"/>
      <c r="I32" s="1"/>
    </row>
    <row r="33" spans="1:9" x14ac:dyDescent="0.25">
      <c r="A33" s="8" t="s">
        <v>67</v>
      </c>
      <c r="B33" s="37">
        <v>6089</v>
      </c>
      <c r="C33" s="37">
        <v>0</v>
      </c>
      <c r="D33" s="37">
        <v>73672</v>
      </c>
      <c r="E33" s="37">
        <v>50979</v>
      </c>
      <c r="F33" s="10">
        <f t="shared" si="0"/>
        <v>-30.802747312411768</v>
      </c>
      <c r="G33" s="1"/>
      <c r="H33" s="1"/>
      <c r="I33" s="1"/>
    </row>
    <row r="34" spans="1:9" x14ac:dyDescent="0.25">
      <c r="A34" s="11" t="s">
        <v>68</v>
      </c>
      <c r="B34" s="38">
        <v>43096</v>
      </c>
      <c r="C34" s="38">
        <v>38040</v>
      </c>
      <c r="D34" s="38">
        <v>365842</v>
      </c>
      <c r="E34" s="38">
        <v>304227</v>
      </c>
      <c r="F34" s="13">
        <f t="shared" si="0"/>
        <v>-16.841970030778313</v>
      </c>
      <c r="G34" s="1"/>
      <c r="H34" s="1"/>
      <c r="I34" s="1"/>
    </row>
    <row r="35" spans="1:9" x14ac:dyDescent="0.25">
      <c r="A35" s="14" t="s">
        <v>69</v>
      </c>
      <c r="B35" s="15">
        <f>SUM(B7:B34)</f>
        <v>12126859</v>
      </c>
      <c r="C35" s="15">
        <f t="shared" ref="C35:E35" si="1">SUM(C7:C34)</f>
        <v>11393037</v>
      </c>
      <c r="D35" s="15">
        <f t="shared" si="1"/>
        <v>136223048</v>
      </c>
      <c r="E35" s="15">
        <f t="shared" si="1"/>
        <v>140465682</v>
      </c>
      <c r="F35" s="16">
        <f t="shared" si="0"/>
        <v>3.1144758998491966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6727114</v>
      </c>
      <c r="C38" s="41">
        <f>D7</f>
        <v>7566324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20917357</v>
      </c>
      <c r="G38" s="42">
        <f>LOOKUP(E38,$A$38:$A$65,$C$38:$C$65)</f>
        <v>20495695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100508</v>
      </c>
      <c r="C39" s="41">
        <f t="shared" ref="C39:C65" si="5">D8</f>
        <v>159004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18865119</v>
      </c>
      <c r="G39" s="42">
        <f t="shared" ref="G39:G65" si="8">LOOKUP(E39,$A$38:$A$65,$C$38:$C$65)</f>
        <v>17656889</v>
      </c>
    </row>
    <row r="40" spans="1:9" x14ac:dyDescent="0.25">
      <c r="A40" s="42" t="str">
        <f t="shared" si="3"/>
        <v>ALMERIA</v>
      </c>
      <c r="B40" s="41">
        <f t="shared" si="4"/>
        <v>3199</v>
      </c>
      <c r="C40" s="41">
        <f t="shared" si="5"/>
        <v>7846</v>
      </c>
      <c r="D40" s="41">
        <f t="shared" si="6"/>
        <v>26</v>
      </c>
      <c r="E40" s="42" t="str">
        <f t="shared" si="2"/>
        <v>CARTAGENA</v>
      </c>
      <c r="F40" s="42">
        <f t="shared" si="7"/>
        <v>18568645</v>
      </c>
      <c r="G40" s="42">
        <f t="shared" si="8"/>
        <v>15609193</v>
      </c>
    </row>
    <row r="41" spans="1:9" x14ac:dyDescent="0.25">
      <c r="A41" s="42" t="str">
        <f t="shared" si="3"/>
        <v>AVILES</v>
      </c>
      <c r="B41" s="41">
        <f t="shared" si="4"/>
        <v>496514</v>
      </c>
      <c r="C41" s="41">
        <f t="shared" si="5"/>
        <v>563469</v>
      </c>
      <c r="D41" s="41">
        <f t="shared" si="6"/>
        <v>17</v>
      </c>
      <c r="E41" s="42" t="str">
        <f t="shared" si="2"/>
        <v>TARRAGONA</v>
      </c>
      <c r="F41" s="42">
        <f t="shared" si="7"/>
        <v>17417411</v>
      </c>
      <c r="G41" s="42">
        <f t="shared" si="8"/>
        <v>19251484</v>
      </c>
    </row>
    <row r="42" spans="1:9" x14ac:dyDescent="0.25">
      <c r="A42" s="42" t="str">
        <f t="shared" si="3"/>
        <v>BAHIA DE ALGECIRAS</v>
      </c>
      <c r="B42" s="41">
        <f t="shared" si="4"/>
        <v>18865119</v>
      </c>
      <c r="C42" s="41">
        <f t="shared" si="5"/>
        <v>17656889</v>
      </c>
      <c r="D42" s="41">
        <f t="shared" si="6"/>
        <v>2</v>
      </c>
      <c r="E42" s="42" t="str">
        <f t="shared" si="2"/>
        <v>HUELVA</v>
      </c>
      <c r="F42" s="42">
        <f t="shared" si="7"/>
        <v>12110976</v>
      </c>
      <c r="G42" s="42">
        <f t="shared" si="8"/>
        <v>11591769</v>
      </c>
    </row>
    <row r="43" spans="1:9" x14ac:dyDescent="0.25">
      <c r="A43" s="42" t="str">
        <f t="shared" si="3"/>
        <v>BAHIA DE CADIZ</v>
      </c>
      <c r="B43" s="41">
        <f t="shared" si="4"/>
        <v>125663</v>
      </c>
      <c r="C43" s="41">
        <f t="shared" si="5"/>
        <v>70627</v>
      </c>
      <c r="D43" s="41">
        <f t="shared" si="6"/>
        <v>21</v>
      </c>
      <c r="E43" s="42" t="str">
        <f t="shared" si="2"/>
        <v>BARCELONA</v>
      </c>
      <c r="F43" s="42">
        <f t="shared" si="7"/>
        <v>11105809</v>
      </c>
      <c r="G43" s="42">
        <f t="shared" si="8"/>
        <v>9872679</v>
      </c>
    </row>
    <row r="44" spans="1:9" x14ac:dyDescent="0.25">
      <c r="A44" s="42" t="str">
        <f t="shared" si="3"/>
        <v>BALEARES</v>
      </c>
      <c r="B44" s="41">
        <f t="shared" si="4"/>
        <v>1911816</v>
      </c>
      <c r="C44" s="41">
        <f t="shared" si="5"/>
        <v>2047553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8697929</v>
      </c>
      <c r="G44" s="42">
        <f t="shared" si="8"/>
        <v>8664389</v>
      </c>
    </row>
    <row r="45" spans="1:9" x14ac:dyDescent="0.25">
      <c r="A45" s="42" t="str">
        <f t="shared" si="3"/>
        <v>BARCELONA</v>
      </c>
      <c r="B45" s="41">
        <f t="shared" si="4"/>
        <v>11105809</v>
      </c>
      <c r="C45" s="41">
        <f t="shared" si="5"/>
        <v>9872679</v>
      </c>
      <c r="D45" s="41">
        <f t="shared" si="6"/>
        <v>6</v>
      </c>
      <c r="E45" s="42" t="str">
        <f t="shared" si="2"/>
        <v>CASTELLON</v>
      </c>
      <c r="F45" s="42">
        <f t="shared" si="7"/>
        <v>7007413</v>
      </c>
      <c r="G45" s="42">
        <f t="shared" si="8"/>
        <v>6724871</v>
      </c>
    </row>
    <row r="46" spans="1:9" x14ac:dyDescent="0.25">
      <c r="A46" s="42" t="str">
        <f t="shared" si="3"/>
        <v>BILBAO</v>
      </c>
      <c r="B46" s="41">
        <f t="shared" si="4"/>
        <v>20917357</v>
      </c>
      <c r="C46" s="41">
        <f t="shared" si="5"/>
        <v>20495695</v>
      </c>
      <c r="D46" s="41">
        <f t="shared" si="6"/>
        <v>1</v>
      </c>
      <c r="E46" s="42" t="str">
        <f t="shared" si="2"/>
        <v>A CORUÑA</v>
      </c>
      <c r="F46" s="42">
        <f t="shared" si="7"/>
        <v>6727114</v>
      </c>
      <c r="G46" s="42">
        <f t="shared" si="8"/>
        <v>7566324</v>
      </c>
    </row>
    <row r="47" spans="1:9" x14ac:dyDescent="0.25">
      <c r="A47" s="42" t="str">
        <f t="shared" si="3"/>
        <v>CARTAGENA</v>
      </c>
      <c r="B47" s="41">
        <f t="shared" si="4"/>
        <v>18568645</v>
      </c>
      <c r="C47" s="41">
        <f t="shared" si="5"/>
        <v>15609193</v>
      </c>
      <c r="D47" s="41">
        <f t="shared" si="6"/>
        <v>3</v>
      </c>
      <c r="E47" s="42" t="str">
        <f t="shared" si="2"/>
        <v>VALENCIA</v>
      </c>
      <c r="F47" s="42">
        <f t="shared" si="7"/>
        <v>5494680</v>
      </c>
      <c r="G47" s="42">
        <f t="shared" si="8"/>
        <v>5027752</v>
      </c>
    </row>
    <row r="48" spans="1:9" x14ac:dyDescent="0.25">
      <c r="A48" s="42" t="str">
        <f t="shared" si="3"/>
        <v>CASTELLON</v>
      </c>
      <c r="B48" s="41">
        <f t="shared" si="4"/>
        <v>7007413</v>
      </c>
      <c r="C48" s="41">
        <f t="shared" si="5"/>
        <v>6724871</v>
      </c>
      <c r="D48" s="41">
        <f t="shared" si="6"/>
        <v>8</v>
      </c>
      <c r="E48" s="42" t="str">
        <f t="shared" si="2"/>
        <v>LAS PALMAS</v>
      </c>
      <c r="F48" s="42">
        <f t="shared" si="7"/>
        <v>4232616</v>
      </c>
      <c r="G48" s="42">
        <f t="shared" si="8"/>
        <v>4700208</v>
      </c>
    </row>
    <row r="49" spans="1:7" x14ac:dyDescent="0.25">
      <c r="A49" s="42" t="str">
        <f t="shared" si="3"/>
        <v>CEUTA</v>
      </c>
      <c r="B49" s="41">
        <f t="shared" si="4"/>
        <v>893996</v>
      </c>
      <c r="C49" s="41">
        <f t="shared" si="5"/>
        <v>916205</v>
      </c>
      <c r="D49" s="41">
        <f t="shared" si="6"/>
        <v>16</v>
      </c>
      <c r="E49" s="42" t="str">
        <f t="shared" si="2"/>
        <v>FERROL-SAN CIBRAO</v>
      </c>
      <c r="F49" s="42">
        <f t="shared" si="7"/>
        <v>2084022</v>
      </c>
      <c r="G49" s="42">
        <f t="shared" si="8"/>
        <v>1319240</v>
      </c>
    </row>
    <row r="50" spans="1:7" x14ac:dyDescent="0.25">
      <c r="A50" s="42" t="str">
        <f t="shared" si="3"/>
        <v>FERROL-SAN CIBRAO</v>
      </c>
      <c r="B50" s="41">
        <f t="shared" si="4"/>
        <v>2084022</v>
      </c>
      <c r="C50" s="41">
        <f t="shared" si="5"/>
        <v>1319240</v>
      </c>
      <c r="D50" s="41">
        <f t="shared" si="6"/>
        <v>12</v>
      </c>
      <c r="E50" s="42" t="str">
        <f t="shared" si="2"/>
        <v>BALEARES</v>
      </c>
      <c r="F50" s="42">
        <f t="shared" si="7"/>
        <v>1911816</v>
      </c>
      <c r="G50" s="42">
        <f t="shared" si="8"/>
        <v>2047553</v>
      </c>
    </row>
    <row r="51" spans="1:7" x14ac:dyDescent="0.25">
      <c r="A51" s="42" t="str">
        <f t="shared" si="3"/>
        <v>GIJON</v>
      </c>
      <c r="B51" s="41">
        <f t="shared" si="4"/>
        <v>1310969</v>
      </c>
      <c r="C51" s="41">
        <f t="shared" si="5"/>
        <v>1326906</v>
      </c>
      <c r="D51" s="41">
        <f t="shared" si="6"/>
        <v>15</v>
      </c>
      <c r="E51" s="42" t="str">
        <f t="shared" si="2"/>
        <v>MOTRIL</v>
      </c>
      <c r="F51" s="42">
        <f t="shared" si="7"/>
        <v>1342099</v>
      </c>
      <c r="G51" s="42">
        <f t="shared" si="8"/>
        <v>1370615</v>
      </c>
    </row>
    <row r="52" spans="1:7" x14ac:dyDescent="0.25">
      <c r="A52" s="42" t="str">
        <f t="shared" si="3"/>
        <v>HUELVA</v>
      </c>
      <c r="B52" s="41">
        <f t="shared" si="4"/>
        <v>12110976</v>
      </c>
      <c r="C52" s="41">
        <f t="shared" si="5"/>
        <v>11591769</v>
      </c>
      <c r="D52" s="41">
        <f t="shared" si="6"/>
        <v>5</v>
      </c>
      <c r="E52" s="42" t="str">
        <f t="shared" si="2"/>
        <v>GIJON</v>
      </c>
      <c r="F52" s="42">
        <f t="shared" si="7"/>
        <v>1310969</v>
      </c>
      <c r="G52" s="42">
        <f t="shared" si="8"/>
        <v>1326906</v>
      </c>
    </row>
    <row r="53" spans="1:7" x14ac:dyDescent="0.25">
      <c r="A53" s="42" t="str">
        <f t="shared" si="3"/>
        <v>LAS PALMAS</v>
      </c>
      <c r="B53" s="41">
        <f t="shared" si="4"/>
        <v>4232616</v>
      </c>
      <c r="C53" s="41">
        <f t="shared" si="5"/>
        <v>4700208</v>
      </c>
      <c r="D53" s="41">
        <f t="shared" si="6"/>
        <v>11</v>
      </c>
      <c r="E53" s="42" t="str">
        <f t="shared" si="2"/>
        <v>CEUTA</v>
      </c>
      <c r="F53" s="42">
        <f t="shared" si="7"/>
        <v>893996</v>
      </c>
      <c r="G53" s="42">
        <f t="shared" si="8"/>
        <v>916205</v>
      </c>
    </row>
    <row r="54" spans="1:7" x14ac:dyDescent="0.25">
      <c r="A54" s="42" t="str">
        <f t="shared" si="3"/>
        <v>MALAGA</v>
      </c>
      <c r="B54" s="41">
        <f t="shared" si="4"/>
        <v>115852</v>
      </c>
      <c r="C54" s="41">
        <f t="shared" si="5"/>
        <v>104809</v>
      </c>
      <c r="D54" s="41">
        <f t="shared" si="6"/>
        <v>22</v>
      </c>
      <c r="E54" s="42" t="str">
        <f t="shared" si="2"/>
        <v>AVILES</v>
      </c>
      <c r="F54" s="42">
        <f t="shared" si="7"/>
        <v>496514</v>
      </c>
      <c r="G54" s="42">
        <f t="shared" si="8"/>
        <v>563469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304227</v>
      </c>
      <c r="G55" s="42">
        <f t="shared" si="8"/>
        <v>365842</v>
      </c>
    </row>
    <row r="56" spans="1:7" x14ac:dyDescent="0.25">
      <c r="A56" s="42" t="str">
        <f t="shared" si="3"/>
        <v>MELILLA</v>
      </c>
      <c r="B56" s="41">
        <f t="shared" si="4"/>
        <v>66279</v>
      </c>
      <c r="C56" s="41">
        <f t="shared" si="5"/>
        <v>62211</v>
      </c>
      <c r="D56" s="41">
        <f t="shared" si="6"/>
        <v>24</v>
      </c>
      <c r="E56" s="42" t="str">
        <f t="shared" si="2"/>
        <v>SANTANDER</v>
      </c>
      <c r="F56" s="42">
        <f t="shared" si="9"/>
        <v>300884</v>
      </c>
      <c r="G56" s="42">
        <f t="shared" si="8"/>
        <v>390534</v>
      </c>
    </row>
    <row r="57" spans="1:7" x14ac:dyDescent="0.25">
      <c r="A57" s="42" t="str">
        <f t="shared" si="3"/>
        <v>MOTRIL</v>
      </c>
      <c r="B57" s="41">
        <f t="shared" si="4"/>
        <v>1342099</v>
      </c>
      <c r="C57" s="41">
        <f t="shared" si="5"/>
        <v>1370615</v>
      </c>
      <c r="D57" s="41">
        <f t="shared" si="6"/>
        <v>14</v>
      </c>
      <c r="E57" s="42" t="str">
        <f t="shared" si="2"/>
        <v>SEVILLA</v>
      </c>
      <c r="F57" s="42">
        <f t="shared" si="9"/>
        <v>213606</v>
      </c>
      <c r="G57" s="42">
        <f t="shared" si="8"/>
        <v>283252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125663</v>
      </c>
      <c r="G58" s="42">
        <f t="shared" si="8"/>
        <v>70627</v>
      </c>
    </row>
    <row r="59" spans="1:7" x14ac:dyDescent="0.25">
      <c r="A59" s="42" t="str">
        <f t="shared" si="3"/>
        <v>SANTA CRUZ DE TENERIFE</v>
      </c>
      <c r="B59" s="41">
        <f t="shared" si="4"/>
        <v>8697929</v>
      </c>
      <c r="C59" s="41">
        <f t="shared" si="5"/>
        <v>8664389</v>
      </c>
      <c r="D59" s="41">
        <f t="shared" si="6"/>
        <v>7</v>
      </c>
      <c r="E59" s="42" t="str">
        <f t="shared" si="2"/>
        <v>MALAGA</v>
      </c>
      <c r="F59" s="42">
        <f t="shared" si="9"/>
        <v>115852</v>
      </c>
      <c r="G59" s="42">
        <f t="shared" si="8"/>
        <v>104809</v>
      </c>
    </row>
    <row r="60" spans="1:7" x14ac:dyDescent="0.25">
      <c r="A60" s="42" t="str">
        <f t="shared" si="3"/>
        <v>SANTANDER</v>
      </c>
      <c r="B60" s="41">
        <f t="shared" si="4"/>
        <v>300884</v>
      </c>
      <c r="C60" s="41">
        <f t="shared" si="5"/>
        <v>390534</v>
      </c>
      <c r="D60" s="41">
        <f t="shared" si="6"/>
        <v>19</v>
      </c>
      <c r="E60" s="42" t="str">
        <f t="shared" si="2"/>
        <v>ALICANTE</v>
      </c>
      <c r="F60" s="42">
        <f t="shared" si="9"/>
        <v>100508</v>
      </c>
      <c r="G60" s="42">
        <f t="shared" si="8"/>
        <v>159004</v>
      </c>
    </row>
    <row r="61" spans="1:7" x14ac:dyDescent="0.25">
      <c r="A61" s="42" t="str">
        <f t="shared" si="3"/>
        <v>SEVILLA</v>
      </c>
      <c r="B61" s="41">
        <f t="shared" si="4"/>
        <v>213606</v>
      </c>
      <c r="C61" s="41">
        <f t="shared" si="5"/>
        <v>283252</v>
      </c>
      <c r="D61" s="41">
        <f t="shared" si="6"/>
        <v>20</v>
      </c>
      <c r="E61" s="42" t="str">
        <f t="shared" si="2"/>
        <v>MELILLA</v>
      </c>
      <c r="F61" s="42">
        <f t="shared" si="9"/>
        <v>66279</v>
      </c>
      <c r="G61" s="42">
        <f t="shared" si="8"/>
        <v>62211</v>
      </c>
    </row>
    <row r="62" spans="1:7" x14ac:dyDescent="0.25">
      <c r="A62" s="42" t="str">
        <f t="shared" si="3"/>
        <v>TARRAGONA</v>
      </c>
      <c r="B62" s="41">
        <f t="shared" si="4"/>
        <v>17417411</v>
      </c>
      <c r="C62" s="41">
        <f t="shared" si="5"/>
        <v>19251484</v>
      </c>
      <c r="D62" s="41">
        <f t="shared" si="6"/>
        <v>4</v>
      </c>
      <c r="E62" s="42" t="str">
        <f t="shared" si="2"/>
        <v>VIGO</v>
      </c>
      <c r="F62" s="42">
        <f t="shared" si="9"/>
        <v>50979</v>
      </c>
      <c r="G62" s="42">
        <f t="shared" si="8"/>
        <v>73672</v>
      </c>
    </row>
    <row r="63" spans="1:7" x14ac:dyDescent="0.25">
      <c r="A63" s="42" t="str">
        <f t="shared" si="3"/>
        <v>VALENCIA</v>
      </c>
      <c r="B63" s="41">
        <f t="shared" si="4"/>
        <v>5494680</v>
      </c>
      <c r="C63" s="41">
        <f t="shared" si="5"/>
        <v>5027752</v>
      </c>
      <c r="D63" s="41">
        <f t="shared" si="6"/>
        <v>10</v>
      </c>
      <c r="E63" s="42" t="str">
        <f t="shared" si="2"/>
        <v>ALMERIA</v>
      </c>
      <c r="F63" s="42">
        <f t="shared" si="9"/>
        <v>3199</v>
      </c>
      <c r="G63" s="42">
        <f t="shared" si="8"/>
        <v>7846</v>
      </c>
    </row>
    <row r="64" spans="1:7" x14ac:dyDescent="0.25">
      <c r="A64" s="42" t="str">
        <f t="shared" si="3"/>
        <v>VIGO</v>
      </c>
      <c r="B64" s="41">
        <f t="shared" si="4"/>
        <v>50979</v>
      </c>
      <c r="C64" s="41">
        <f t="shared" si="5"/>
        <v>73672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304227</v>
      </c>
      <c r="C65" s="41">
        <f t="shared" si="5"/>
        <v>365842</v>
      </c>
      <c r="D65" s="41">
        <f t="shared" si="6"/>
        <v>18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415371</v>
      </c>
      <c r="C7" s="19">
        <v>223119</v>
      </c>
      <c r="D7" s="19">
        <v>3851465</v>
      </c>
      <c r="E7" s="19">
        <v>3028409</v>
      </c>
      <c r="F7" s="10">
        <f>((E7*100)/D7)-100</f>
        <v>-21.369946241235482</v>
      </c>
      <c r="G7" s="1"/>
      <c r="H7" s="1"/>
      <c r="I7" s="1"/>
    </row>
    <row r="8" spans="1:12" x14ac:dyDescent="0.25">
      <c r="A8" s="11" t="s">
        <v>42</v>
      </c>
      <c r="B8" s="20">
        <v>83527</v>
      </c>
      <c r="C8" s="20">
        <v>76706</v>
      </c>
      <c r="D8" s="20">
        <v>1513834</v>
      </c>
      <c r="E8" s="20">
        <v>1056110</v>
      </c>
      <c r="F8" s="13">
        <f t="shared" ref="F8:F35" si="0">((E8*100)/D8)-100</f>
        <v>-30.236076082318135</v>
      </c>
      <c r="G8" s="1"/>
      <c r="H8" s="1"/>
      <c r="I8" s="1"/>
    </row>
    <row r="9" spans="1:12" x14ac:dyDescent="0.25">
      <c r="A9" s="8" t="s">
        <v>43</v>
      </c>
      <c r="B9" s="19">
        <v>720478</v>
      </c>
      <c r="C9" s="19">
        <v>430261</v>
      </c>
      <c r="D9" s="19">
        <v>5484933</v>
      </c>
      <c r="E9" s="19">
        <v>4312068</v>
      </c>
      <c r="F9" s="10">
        <f t="shared" si="0"/>
        <v>-21.383397025998306</v>
      </c>
      <c r="G9" s="1"/>
      <c r="H9" s="1"/>
      <c r="I9" s="1"/>
    </row>
    <row r="10" spans="1:12" x14ac:dyDescent="0.25">
      <c r="A10" s="11" t="s">
        <v>44</v>
      </c>
      <c r="B10" s="20">
        <v>331108</v>
      </c>
      <c r="C10" s="20">
        <v>186172</v>
      </c>
      <c r="D10" s="20">
        <v>3160325</v>
      </c>
      <c r="E10" s="20">
        <v>2948906</v>
      </c>
      <c r="F10" s="13">
        <f t="shared" si="0"/>
        <v>-6.6897866516893032</v>
      </c>
      <c r="G10" s="1"/>
      <c r="H10" s="1"/>
      <c r="I10" s="1"/>
    </row>
    <row r="11" spans="1:12" x14ac:dyDescent="0.25">
      <c r="A11" s="8" t="s">
        <v>45</v>
      </c>
      <c r="B11" s="19">
        <v>129798</v>
      </c>
      <c r="C11" s="19">
        <v>113144</v>
      </c>
      <c r="D11" s="19">
        <v>2421893</v>
      </c>
      <c r="E11" s="19">
        <v>1402198</v>
      </c>
      <c r="F11" s="10">
        <f t="shared" si="0"/>
        <v>-42.103222561855539</v>
      </c>
      <c r="G11" s="1"/>
      <c r="H11" s="1"/>
      <c r="I11" s="1"/>
    </row>
    <row r="12" spans="1:12" x14ac:dyDescent="0.25">
      <c r="A12" s="11" t="s">
        <v>46</v>
      </c>
      <c r="B12" s="20">
        <v>446629</v>
      </c>
      <c r="C12" s="20">
        <v>157550</v>
      </c>
      <c r="D12" s="20">
        <v>4241960</v>
      </c>
      <c r="E12" s="20">
        <v>1963094</v>
      </c>
      <c r="F12" s="13">
        <f t="shared" si="0"/>
        <v>-53.722005865213248</v>
      </c>
      <c r="G12" s="1"/>
      <c r="H12" s="1"/>
      <c r="I12" s="1"/>
    </row>
    <row r="13" spans="1:12" x14ac:dyDescent="0.25">
      <c r="A13" s="8" t="s">
        <v>47</v>
      </c>
      <c r="B13" s="19">
        <v>198027</v>
      </c>
      <c r="C13" s="19">
        <v>155137</v>
      </c>
      <c r="D13" s="19">
        <v>2146872</v>
      </c>
      <c r="E13" s="19">
        <v>1970262</v>
      </c>
      <c r="F13" s="10">
        <f t="shared" si="0"/>
        <v>-8.2263870412395335</v>
      </c>
      <c r="G13" s="1"/>
      <c r="H13" s="1"/>
      <c r="I13" s="1"/>
    </row>
    <row r="14" spans="1:12" x14ac:dyDescent="0.25">
      <c r="A14" s="11" t="s">
        <v>48</v>
      </c>
      <c r="B14" s="20">
        <v>359187</v>
      </c>
      <c r="C14" s="20">
        <v>151583</v>
      </c>
      <c r="D14" s="20">
        <v>3631200</v>
      </c>
      <c r="E14" s="20">
        <v>3171210</v>
      </c>
      <c r="F14" s="13">
        <f t="shared" si="0"/>
        <v>-12.667713152676797</v>
      </c>
      <c r="G14" s="1"/>
      <c r="H14" s="1"/>
      <c r="I14" s="1"/>
    </row>
    <row r="15" spans="1:12" x14ac:dyDescent="0.25">
      <c r="A15" s="8" t="s">
        <v>49</v>
      </c>
      <c r="B15" s="19">
        <v>559400</v>
      </c>
      <c r="C15" s="19">
        <v>242047</v>
      </c>
      <c r="D15" s="19">
        <v>5188177</v>
      </c>
      <c r="E15" s="19">
        <v>4791135</v>
      </c>
      <c r="F15" s="10">
        <f t="shared" si="0"/>
        <v>-7.6528229472510247</v>
      </c>
      <c r="G15" s="1"/>
      <c r="H15" s="1"/>
      <c r="I15" s="1"/>
    </row>
    <row r="16" spans="1:12" x14ac:dyDescent="0.25">
      <c r="A16" s="11" t="s">
        <v>50</v>
      </c>
      <c r="B16" s="20">
        <v>592331</v>
      </c>
      <c r="C16" s="20">
        <v>353908</v>
      </c>
      <c r="D16" s="20">
        <v>4982576</v>
      </c>
      <c r="E16" s="20">
        <v>4347553</v>
      </c>
      <c r="F16" s="13">
        <f t="shared" si="0"/>
        <v>-12.744873334596406</v>
      </c>
      <c r="G16" s="1"/>
      <c r="H16" s="1"/>
      <c r="I16" s="1"/>
    </row>
    <row r="17" spans="1:9" x14ac:dyDescent="0.25">
      <c r="A17" s="8" t="s">
        <v>51</v>
      </c>
      <c r="B17" s="19">
        <v>366614</v>
      </c>
      <c r="C17" s="19">
        <v>160534</v>
      </c>
      <c r="D17" s="19">
        <v>3677361</v>
      </c>
      <c r="E17" s="19">
        <v>3834900</v>
      </c>
      <c r="F17" s="10">
        <f t="shared" si="0"/>
        <v>4.2840232438425261</v>
      </c>
      <c r="G17" s="1"/>
      <c r="H17" s="1"/>
      <c r="I17" s="1"/>
    </row>
    <row r="18" spans="1:9" x14ac:dyDescent="0.25">
      <c r="A18" s="11" t="s">
        <v>52</v>
      </c>
      <c r="B18" s="20">
        <v>6452</v>
      </c>
      <c r="C18" s="20">
        <v>5692</v>
      </c>
      <c r="D18" s="20">
        <v>70722</v>
      </c>
      <c r="E18" s="20">
        <v>60309</v>
      </c>
      <c r="F18" s="13">
        <f t="shared" si="0"/>
        <v>-14.723848307457374</v>
      </c>
      <c r="G18" s="1"/>
      <c r="H18" s="1"/>
      <c r="I18" s="1"/>
    </row>
    <row r="19" spans="1:9" x14ac:dyDescent="0.25">
      <c r="A19" s="8" t="s">
        <v>53</v>
      </c>
      <c r="B19" s="19">
        <v>867139</v>
      </c>
      <c r="C19" s="19">
        <v>916532</v>
      </c>
      <c r="D19" s="19">
        <v>8056531</v>
      </c>
      <c r="E19" s="19">
        <v>9257811</v>
      </c>
      <c r="F19" s="10">
        <f t="shared" si="0"/>
        <v>14.910635855556194</v>
      </c>
      <c r="G19" s="1"/>
      <c r="H19" s="1"/>
      <c r="I19" s="1"/>
    </row>
    <row r="20" spans="1:9" x14ac:dyDescent="0.25">
      <c r="A20" s="11" t="s">
        <v>54</v>
      </c>
      <c r="B20" s="20">
        <v>1629997</v>
      </c>
      <c r="C20" s="20">
        <v>1154787</v>
      </c>
      <c r="D20" s="20">
        <v>16888897</v>
      </c>
      <c r="E20" s="20">
        <v>15984756</v>
      </c>
      <c r="F20" s="13">
        <f t="shared" si="0"/>
        <v>-5.3534638762969564</v>
      </c>
      <c r="G20" s="1"/>
      <c r="H20" s="1"/>
      <c r="I20" s="1"/>
    </row>
    <row r="21" spans="1:9" x14ac:dyDescent="0.25">
      <c r="A21" s="8" t="s">
        <v>55</v>
      </c>
      <c r="B21" s="19">
        <v>847533</v>
      </c>
      <c r="C21" s="19">
        <v>373385</v>
      </c>
      <c r="D21" s="19">
        <v>6392530</v>
      </c>
      <c r="E21" s="19">
        <v>5661084</v>
      </c>
      <c r="F21" s="10">
        <f t="shared" si="0"/>
        <v>-11.442198941577118</v>
      </c>
      <c r="G21" s="1"/>
      <c r="H21" s="1"/>
      <c r="I21" s="1"/>
    </row>
    <row r="22" spans="1:9" x14ac:dyDescent="0.25">
      <c r="A22" s="11" t="s">
        <v>56</v>
      </c>
      <c r="B22" s="20">
        <v>132767</v>
      </c>
      <c r="C22" s="20">
        <v>79427</v>
      </c>
      <c r="D22" s="20">
        <v>1552647</v>
      </c>
      <c r="E22" s="20">
        <v>1071579</v>
      </c>
      <c r="F22" s="13">
        <f t="shared" si="0"/>
        <v>-30.983732941228752</v>
      </c>
      <c r="G22" s="1"/>
      <c r="H22" s="1"/>
      <c r="I22" s="1"/>
    </row>
    <row r="23" spans="1:9" x14ac:dyDescent="0.25">
      <c r="A23" s="8" t="s">
        <v>57</v>
      </c>
      <c r="B23" s="19">
        <v>168051</v>
      </c>
      <c r="C23" s="19">
        <v>66202</v>
      </c>
      <c r="D23" s="19">
        <v>1507526</v>
      </c>
      <c r="E23" s="19">
        <v>1274796</v>
      </c>
      <c r="F23" s="10">
        <f t="shared" si="0"/>
        <v>-15.43787636166806</v>
      </c>
      <c r="G23" s="1"/>
      <c r="H23" s="1"/>
      <c r="I23" s="1"/>
    </row>
    <row r="24" spans="1:9" x14ac:dyDescent="0.25">
      <c r="A24" s="11" t="s">
        <v>58</v>
      </c>
      <c r="B24" s="20">
        <v>67135</v>
      </c>
      <c r="C24" s="20">
        <v>44457</v>
      </c>
      <c r="D24" s="20">
        <v>873535</v>
      </c>
      <c r="E24" s="20">
        <v>777392</v>
      </c>
      <c r="F24" s="13">
        <f t="shared" si="0"/>
        <v>-11.006198950242407</v>
      </c>
      <c r="G24" s="1"/>
      <c r="H24" s="1"/>
      <c r="I24" s="1"/>
    </row>
    <row r="25" spans="1:9" x14ac:dyDescent="0.25">
      <c r="A25" s="8" t="s">
        <v>59</v>
      </c>
      <c r="B25" s="19">
        <v>2480</v>
      </c>
      <c r="C25" s="19">
        <v>1500</v>
      </c>
      <c r="D25" s="19">
        <v>47721</v>
      </c>
      <c r="E25" s="19">
        <v>31212</v>
      </c>
      <c r="F25" s="10">
        <f t="shared" si="0"/>
        <v>-34.594832463695226</v>
      </c>
      <c r="G25" s="1"/>
      <c r="H25" s="1"/>
      <c r="I25" s="1"/>
    </row>
    <row r="26" spans="1:9" x14ac:dyDescent="0.25">
      <c r="A26" s="11" t="s">
        <v>60</v>
      </c>
      <c r="B26" s="20">
        <v>69890</v>
      </c>
      <c r="C26" s="20">
        <v>49896</v>
      </c>
      <c r="D26" s="20">
        <v>921812</v>
      </c>
      <c r="E26" s="20">
        <v>723252</v>
      </c>
      <c r="F26" s="13">
        <f t="shared" si="0"/>
        <v>-21.540183898669142</v>
      </c>
      <c r="G26" s="1"/>
      <c r="H26" s="1"/>
      <c r="I26" s="1"/>
    </row>
    <row r="27" spans="1:9" x14ac:dyDescent="0.25">
      <c r="A27" s="8" t="s">
        <v>61</v>
      </c>
      <c r="B27" s="19">
        <v>271067</v>
      </c>
      <c r="C27" s="19">
        <v>66459</v>
      </c>
      <c r="D27" s="19">
        <v>2533481</v>
      </c>
      <c r="E27" s="19">
        <v>2191679</v>
      </c>
      <c r="F27" s="10">
        <f t="shared" si="0"/>
        <v>-13.491397804049058</v>
      </c>
      <c r="G27" s="1"/>
      <c r="H27" s="1"/>
      <c r="I27" s="1"/>
    </row>
    <row r="28" spans="1:9" x14ac:dyDescent="0.25">
      <c r="A28" s="11" t="s">
        <v>62</v>
      </c>
      <c r="B28" s="20">
        <v>138381</v>
      </c>
      <c r="C28" s="20">
        <v>35418</v>
      </c>
      <c r="D28" s="20">
        <v>1499954</v>
      </c>
      <c r="E28" s="20">
        <v>1270758</v>
      </c>
      <c r="F28" s="13">
        <f t="shared" si="0"/>
        <v>-15.280201926192404</v>
      </c>
      <c r="G28" s="1"/>
      <c r="H28" s="1"/>
      <c r="I28" s="1"/>
    </row>
    <row r="29" spans="1:9" x14ac:dyDescent="0.25">
      <c r="A29" s="8" t="s">
        <v>63</v>
      </c>
      <c r="B29" s="19">
        <v>453587</v>
      </c>
      <c r="C29" s="19">
        <v>351410</v>
      </c>
      <c r="D29" s="19">
        <v>4097575</v>
      </c>
      <c r="E29" s="19">
        <v>3515020</v>
      </c>
      <c r="F29" s="10">
        <f t="shared" si="0"/>
        <v>-14.217067411822853</v>
      </c>
      <c r="G29" s="1"/>
      <c r="H29" s="1"/>
      <c r="I29" s="1"/>
    </row>
    <row r="30" spans="1:9" x14ac:dyDescent="0.25">
      <c r="A30" s="11" t="s">
        <v>64</v>
      </c>
      <c r="B30" s="20">
        <v>196833</v>
      </c>
      <c r="C30" s="20">
        <v>184543</v>
      </c>
      <c r="D30" s="20">
        <v>2123965</v>
      </c>
      <c r="E30" s="20">
        <v>2094841</v>
      </c>
      <c r="F30" s="13">
        <f t="shared" si="0"/>
        <v>-1.3712090359304483</v>
      </c>
      <c r="G30" s="1"/>
      <c r="H30" s="1"/>
      <c r="I30" s="1"/>
    </row>
    <row r="31" spans="1:9" x14ac:dyDescent="0.25">
      <c r="A31" s="8" t="s">
        <v>65</v>
      </c>
      <c r="B31" s="19">
        <v>1127122</v>
      </c>
      <c r="C31" s="19">
        <v>764106</v>
      </c>
      <c r="D31" s="19">
        <v>12445162</v>
      </c>
      <c r="E31" s="19">
        <v>11321803</v>
      </c>
      <c r="F31" s="10">
        <f t="shared" si="0"/>
        <v>-9.0264714914920319</v>
      </c>
      <c r="G31" s="1"/>
      <c r="H31" s="1"/>
      <c r="I31" s="1"/>
    </row>
    <row r="32" spans="1:9" x14ac:dyDescent="0.25">
      <c r="A32" s="11" t="s">
        <v>66</v>
      </c>
      <c r="B32" s="20">
        <v>710307</v>
      </c>
      <c r="C32" s="20">
        <v>260766</v>
      </c>
      <c r="D32" s="20">
        <v>6725177</v>
      </c>
      <c r="E32" s="20">
        <v>4853521</v>
      </c>
      <c r="F32" s="13">
        <f t="shared" si="0"/>
        <v>-27.83058349244935</v>
      </c>
      <c r="G32" s="1"/>
      <c r="H32" s="1"/>
      <c r="I32" s="1"/>
    </row>
    <row r="33" spans="1:9" x14ac:dyDescent="0.25">
      <c r="A33" s="8" t="s">
        <v>67</v>
      </c>
      <c r="B33" s="19">
        <v>44102</v>
      </c>
      <c r="C33" s="19">
        <v>44964</v>
      </c>
      <c r="D33" s="19">
        <v>576775</v>
      </c>
      <c r="E33" s="19">
        <v>432706</v>
      </c>
      <c r="F33" s="10">
        <f t="shared" si="0"/>
        <v>-24.978371115252912</v>
      </c>
      <c r="G33" s="1"/>
      <c r="H33" s="1"/>
      <c r="I33" s="1"/>
    </row>
    <row r="34" spans="1:9" x14ac:dyDescent="0.25">
      <c r="A34" s="11" t="s">
        <v>68</v>
      </c>
      <c r="B34" s="20">
        <v>57964</v>
      </c>
      <c r="C34" s="20">
        <v>45316</v>
      </c>
      <c r="D34" s="20">
        <v>498028</v>
      </c>
      <c r="E34" s="20">
        <v>466415</v>
      </c>
      <c r="F34" s="13">
        <f t="shared" si="0"/>
        <v>-6.3476350727268311</v>
      </c>
      <c r="G34" s="1"/>
      <c r="H34" s="1"/>
      <c r="I34" s="1"/>
    </row>
    <row r="35" spans="1:9" x14ac:dyDescent="0.25">
      <c r="A35" s="14" t="s">
        <v>69</v>
      </c>
      <c r="B35" s="15">
        <f>SUM(B7:B34)</f>
        <v>10993277</v>
      </c>
      <c r="C35" s="15">
        <f t="shared" ref="C35:E35" si="1">SUM(C7:C34)</f>
        <v>6695021</v>
      </c>
      <c r="D35" s="15">
        <f t="shared" si="1"/>
        <v>107112634</v>
      </c>
      <c r="E35" s="15">
        <f t="shared" si="1"/>
        <v>93814779</v>
      </c>
      <c r="F35" s="16">
        <f t="shared" si="0"/>
        <v>-12.414833342628839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3028409</v>
      </c>
      <c r="C38" s="41">
        <f>D7</f>
        <v>3851465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GIJON</v>
      </c>
      <c r="F38" s="42">
        <f>LOOKUP(E38,$A$38:$A$65,$B$38:$B$65)</f>
        <v>15984756</v>
      </c>
      <c r="G38" s="42">
        <f>LOOKUP(E38,$A$38:$A$65,$C$38:$C$65)</f>
        <v>16888897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1056110</v>
      </c>
      <c r="C39" s="41">
        <f t="shared" ref="C39:C65" si="5">D8</f>
        <v>1513834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11321803</v>
      </c>
      <c r="G39" s="42">
        <f t="shared" ref="G39:G65" si="8">LOOKUP(E39,$A$38:$A$65,$C$38:$C$65)</f>
        <v>12445162</v>
      </c>
    </row>
    <row r="40" spans="1:9" x14ac:dyDescent="0.25">
      <c r="A40" s="42" t="str">
        <f t="shared" si="3"/>
        <v>ALMERIA</v>
      </c>
      <c r="B40" s="41">
        <f t="shared" si="4"/>
        <v>4312068</v>
      </c>
      <c r="C40" s="41">
        <f t="shared" si="5"/>
        <v>5484933</v>
      </c>
      <c r="D40" s="41">
        <f t="shared" si="6"/>
        <v>8</v>
      </c>
      <c r="E40" s="42" t="str">
        <f t="shared" si="2"/>
        <v>FERROL-SAN CIBRAO</v>
      </c>
      <c r="F40" s="42">
        <f t="shared" si="7"/>
        <v>9257811</v>
      </c>
      <c r="G40" s="42">
        <f t="shared" si="8"/>
        <v>8056531</v>
      </c>
    </row>
    <row r="41" spans="1:9" x14ac:dyDescent="0.25">
      <c r="A41" s="42" t="str">
        <f t="shared" si="3"/>
        <v>AVILES</v>
      </c>
      <c r="B41" s="41">
        <f t="shared" si="4"/>
        <v>2948906</v>
      </c>
      <c r="C41" s="41">
        <f t="shared" si="5"/>
        <v>3160325</v>
      </c>
      <c r="D41" s="41">
        <f t="shared" si="6"/>
        <v>13</v>
      </c>
      <c r="E41" s="42" t="str">
        <f t="shared" si="2"/>
        <v>HUELVA</v>
      </c>
      <c r="F41" s="42">
        <f t="shared" si="7"/>
        <v>5661084</v>
      </c>
      <c r="G41" s="42">
        <f t="shared" si="8"/>
        <v>6392530</v>
      </c>
    </row>
    <row r="42" spans="1:9" x14ac:dyDescent="0.25">
      <c r="A42" s="42" t="str">
        <f t="shared" si="3"/>
        <v>BAHIA DE ALGECIRAS</v>
      </c>
      <c r="B42" s="41">
        <f t="shared" si="4"/>
        <v>1402198</v>
      </c>
      <c r="C42" s="41">
        <f t="shared" si="5"/>
        <v>2421893</v>
      </c>
      <c r="D42" s="41">
        <f t="shared" si="6"/>
        <v>18</v>
      </c>
      <c r="E42" s="42" t="str">
        <f t="shared" si="2"/>
        <v>VALENCIA</v>
      </c>
      <c r="F42" s="42">
        <f t="shared" si="7"/>
        <v>4853521</v>
      </c>
      <c r="G42" s="42">
        <f t="shared" si="8"/>
        <v>6725177</v>
      </c>
    </row>
    <row r="43" spans="1:9" x14ac:dyDescent="0.25">
      <c r="A43" s="42" t="str">
        <f t="shared" si="3"/>
        <v>BAHIA DE CADIZ</v>
      </c>
      <c r="B43" s="41">
        <f t="shared" si="4"/>
        <v>1963094</v>
      </c>
      <c r="C43" s="41">
        <f t="shared" si="5"/>
        <v>4241960</v>
      </c>
      <c r="D43" s="41">
        <f t="shared" si="6"/>
        <v>17</v>
      </c>
      <c r="E43" s="42" t="str">
        <f t="shared" si="2"/>
        <v>BILBAO</v>
      </c>
      <c r="F43" s="42">
        <f t="shared" si="7"/>
        <v>4791135</v>
      </c>
      <c r="G43" s="42">
        <f t="shared" si="8"/>
        <v>5188177</v>
      </c>
    </row>
    <row r="44" spans="1:9" x14ac:dyDescent="0.25">
      <c r="A44" s="42" t="str">
        <f t="shared" si="3"/>
        <v>BALEARES</v>
      </c>
      <c r="B44" s="41">
        <f t="shared" si="4"/>
        <v>1970262</v>
      </c>
      <c r="C44" s="41">
        <f t="shared" si="5"/>
        <v>2146872</v>
      </c>
      <c r="D44" s="41">
        <f t="shared" si="6"/>
        <v>16</v>
      </c>
      <c r="E44" s="42" t="str">
        <f t="shared" si="2"/>
        <v>CARTAGENA</v>
      </c>
      <c r="F44" s="42">
        <f t="shared" si="7"/>
        <v>4347553</v>
      </c>
      <c r="G44" s="42">
        <f t="shared" si="8"/>
        <v>4982576</v>
      </c>
    </row>
    <row r="45" spans="1:9" x14ac:dyDescent="0.25">
      <c r="A45" s="42" t="str">
        <f t="shared" si="3"/>
        <v>BARCELONA</v>
      </c>
      <c r="B45" s="41">
        <f t="shared" si="4"/>
        <v>3171210</v>
      </c>
      <c r="C45" s="41">
        <f t="shared" si="5"/>
        <v>3631200</v>
      </c>
      <c r="D45" s="41">
        <f t="shared" si="6"/>
        <v>11</v>
      </c>
      <c r="E45" s="42" t="str">
        <f t="shared" si="2"/>
        <v>ALMERIA</v>
      </c>
      <c r="F45" s="42">
        <f t="shared" si="7"/>
        <v>4312068</v>
      </c>
      <c r="G45" s="42">
        <f t="shared" si="8"/>
        <v>5484933</v>
      </c>
    </row>
    <row r="46" spans="1:9" x14ac:dyDescent="0.25">
      <c r="A46" s="42" t="str">
        <f t="shared" si="3"/>
        <v>BILBAO</v>
      </c>
      <c r="B46" s="41">
        <f t="shared" si="4"/>
        <v>4791135</v>
      </c>
      <c r="C46" s="41">
        <f t="shared" si="5"/>
        <v>5188177</v>
      </c>
      <c r="D46" s="41">
        <f t="shared" si="6"/>
        <v>6</v>
      </c>
      <c r="E46" s="42" t="str">
        <f t="shared" si="2"/>
        <v>CASTELLON</v>
      </c>
      <c r="F46" s="42">
        <f t="shared" si="7"/>
        <v>3834900</v>
      </c>
      <c r="G46" s="42">
        <f t="shared" si="8"/>
        <v>3677361</v>
      </c>
    </row>
    <row r="47" spans="1:9" x14ac:dyDescent="0.25">
      <c r="A47" s="42" t="str">
        <f t="shared" si="3"/>
        <v>CARTAGENA</v>
      </c>
      <c r="B47" s="41">
        <f t="shared" si="4"/>
        <v>4347553</v>
      </c>
      <c r="C47" s="41">
        <f t="shared" si="5"/>
        <v>4982576</v>
      </c>
      <c r="D47" s="41">
        <f t="shared" si="6"/>
        <v>7</v>
      </c>
      <c r="E47" s="42" t="str">
        <f t="shared" si="2"/>
        <v>SANTANDER</v>
      </c>
      <c r="F47" s="42">
        <f t="shared" si="7"/>
        <v>3515020</v>
      </c>
      <c r="G47" s="42">
        <f t="shared" si="8"/>
        <v>4097575</v>
      </c>
    </row>
    <row r="48" spans="1:9" x14ac:dyDescent="0.25">
      <c r="A48" s="42" t="str">
        <f t="shared" si="3"/>
        <v>CASTELLON</v>
      </c>
      <c r="B48" s="41">
        <f t="shared" si="4"/>
        <v>3834900</v>
      </c>
      <c r="C48" s="41">
        <f t="shared" si="5"/>
        <v>3677361</v>
      </c>
      <c r="D48" s="41">
        <f t="shared" si="6"/>
        <v>9</v>
      </c>
      <c r="E48" s="42" t="str">
        <f t="shared" si="2"/>
        <v>BARCELONA</v>
      </c>
      <c r="F48" s="42">
        <f t="shared" si="7"/>
        <v>3171210</v>
      </c>
      <c r="G48" s="42">
        <f t="shared" si="8"/>
        <v>3631200</v>
      </c>
    </row>
    <row r="49" spans="1:7" x14ac:dyDescent="0.25">
      <c r="A49" s="42" t="str">
        <f t="shared" si="3"/>
        <v>CEUTA</v>
      </c>
      <c r="B49" s="41">
        <f t="shared" si="4"/>
        <v>60309</v>
      </c>
      <c r="C49" s="41">
        <f t="shared" si="5"/>
        <v>70722</v>
      </c>
      <c r="D49" s="41">
        <f t="shared" si="6"/>
        <v>27</v>
      </c>
      <c r="E49" s="42" t="str">
        <f t="shared" si="2"/>
        <v>A CORUÑA</v>
      </c>
      <c r="F49" s="42">
        <f t="shared" si="7"/>
        <v>3028409</v>
      </c>
      <c r="G49" s="42">
        <f t="shared" si="8"/>
        <v>3851465</v>
      </c>
    </row>
    <row r="50" spans="1:7" x14ac:dyDescent="0.25">
      <c r="A50" s="42" t="str">
        <f t="shared" si="3"/>
        <v>FERROL-SAN CIBRAO</v>
      </c>
      <c r="B50" s="41">
        <f t="shared" si="4"/>
        <v>9257811</v>
      </c>
      <c r="C50" s="41">
        <f t="shared" si="5"/>
        <v>8056531</v>
      </c>
      <c r="D50" s="41">
        <f t="shared" si="6"/>
        <v>3</v>
      </c>
      <c r="E50" s="42" t="str">
        <f t="shared" si="2"/>
        <v>AVILES</v>
      </c>
      <c r="F50" s="42">
        <f t="shared" si="7"/>
        <v>2948906</v>
      </c>
      <c r="G50" s="42">
        <f t="shared" si="8"/>
        <v>3160325</v>
      </c>
    </row>
    <row r="51" spans="1:7" x14ac:dyDescent="0.25">
      <c r="A51" s="42" t="str">
        <f t="shared" si="3"/>
        <v>GIJON</v>
      </c>
      <c r="B51" s="41">
        <f t="shared" si="4"/>
        <v>15984756</v>
      </c>
      <c r="C51" s="41">
        <f t="shared" si="5"/>
        <v>16888897</v>
      </c>
      <c r="D51" s="41">
        <f t="shared" si="6"/>
        <v>1</v>
      </c>
      <c r="E51" s="42" t="str">
        <f t="shared" si="2"/>
        <v>PASAIA</v>
      </c>
      <c r="F51" s="42">
        <f t="shared" si="7"/>
        <v>2191679</v>
      </c>
      <c r="G51" s="42">
        <f t="shared" si="8"/>
        <v>2533481</v>
      </c>
    </row>
    <row r="52" spans="1:7" x14ac:dyDescent="0.25">
      <c r="A52" s="42" t="str">
        <f t="shared" si="3"/>
        <v>HUELVA</v>
      </c>
      <c r="B52" s="41">
        <f t="shared" si="4"/>
        <v>5661084</v>
      </c>
      <c r="C52" s="41">
        <f t="shared" si="5"/>
        <v>6392530</v>
      </c>
      <c r="D52" s="41">
        <f t="shared" si="6"/>
        <v>4</v>
      </c>
      <c r="E52" s="42" t="str">
        <f t="shared" si="2"/>
        <v>SEVILLA</v>
      </c>
      <c r="F52" s="42">
        <f t="shared" si="7"/>
        <v>2094841</v>
      </c>
      <c r="G52" s="42">
        <f t="shared" si="8"/>
        <v>2123965</v>
      </c>
    </row>
    <row r="53" spans="1:7" x14ac:dyDescent="0.25">
      <c r="A53" s="42" t="str">
        <f t="shared" si="3"/>
        <v>LAS PALMAS</v>
      </c>
      <c r="B53" s="41">
        <f t="shared" si="4"/>
        <v>1071579</v>
      </c>
      <c r="C53" s="41">
        <f t="shared" si="5"/>
        <v>1552647</v>
      </c>
      <c r="D53" s="41">
        <f t="shared" si="6"/>
        <v>21</v>
      </c>
      <c r="E53" s="42" t="str">
        <f t="shared" si="2"/>
        <v>BALEARES</v>
      </c>
      <c r="F53" s="42">
        <f t="shared" si="7"/>
        <v>1970262</v>
      </c>
      <c r="G53" s="42">
        <f t="shared" si="8"/>
        <v>2146872</v>
      </c>
    </row>
    <row r="54" spans="1:7" x14ac:dyDescent="0.25">
      <c r="A54" s="42" t="str">
        <f t="shared" si="3"/>
        <v>MALAGA</v>
      </c>
      <c r="B54" s="41">
        <f t="shared" si="4"/>
        <v>1274796</v>
      </c>
      <c r="C54" s="41">
        <f t="shared" si="5"/>
        <v>1507526</v>
      </c>
      <c r="D54" s="41">
        <f t="shared" si="6"/>
        <v>19</v>
      </c>
      <c r="E54" s="42" t="str">
        <f t="shared" si="2"/>
        <v>BAHIA DE CADIZ</v>
      </c>
      <c r="F54" s="42">
        <f t="shared" si="7"/>
        <v>1963094</v>
      </c>
      <c r="G54" s="42">
        <f t="shared" si="8"/>
        <v>4241960</v>
      </c>
    </row>
    <row r="55" spans="1:7" x14ac:dyDescent="0.25">
      <c r="A55" s="42" t="str">
        <f t="shared" si="3"/>
        <v>MARIN Y RIA DE PONTEVEDRA</v>
      </c>
      <c r="B55" s="41">
        <f t="shared" si="4"/>
        <v>777392</v>
      </c>
      <c r="C55" s="41">
        <f t="shared" si="5"/>
        <v>873535</v>
      </c>
      <c r="D55" s="41">
        <f t="shared" si="6"/>
        <v>23</v>
      </c>
      <c r="E55" s="42" t="str">
        <f t="shared" si="2"/>
        <v>BAHIA DE ALGECIRAS</v>
      </c>
      <c r="F55" s="42">
        <f t="shared" ref="F55:F65" si="9">LOOKUP(E55,$A$38:$A$65,$B$38:$B$65)</f>
        <v>1402198</v>
      </c>
      <c r="G55" s="42">
        <f t="shared" si="8"/>
        <v>2421893</v>
      </c>
    </row>
    <row r="56" spans="1:7" x14ac:dyDescent="0.25">
      <c r="A56" s="42" t="str">
        <f t="shared" si="3"/>
        <v>MELILLA</v>
      </c>
      <c r="B56" s="41">
        <f t="shared" si="4"/>
        <v>31212</v>
      </c>
      <c r="C56" s="41">
        <f t="shared" si="5"/>
        <v>47721</v>
      </c>
      <c r="D56" s="41">
        <f t="shared" si="6"/>
        <v>28</v>
      </c>
      <c r="E56" s="42" t="str">
        <f t="shared" si="2"/>
        <v>MALAGA</v>
      </c>
      <c r="F56" s="42">
        <f t="shared" si="9"/>
        <v>1274796</v>
      </c>
      <c r="G56" s="42">
        <f t="shared" si="8"/>
        <v>1507526</v>
      </c>
    </row>
    <row r="57" spans="1:7" x14ac:dyDescent="0.25">
      <c r="A57" s="42" t="str">
        <f t="shared" si="3"/>
        <v>MOTRIL</v>
      </c>
      <c r="B57" s="41">
        <f t="shared" si="4"/>
        <v>723252</v>
      </c>
      <c r="C57" s="41">
        <f t="shared" si="5"/>
        <v>921812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1270758</v>
      </c>
      <c r="G57" s="42">
        <f t="shared" si="8"/>
        <v>1499954</v>
      </c>
    </row>
    <row r="58" spans="1:7" x14ac:dyDescent="0.25">
      <c r="A58" s="42" t="str">
        <f t="shared" si="3"/>
        <v>PASAIA</v>
      </c>
      <c r="B58" s="41">
        <f t="shared" si="4"/>
        <v>2191679</v>
      </c>
      <c r="C58" s="41">
        <f t="shared" si="5"/>
        <v>2533481</v>
      </c>
      <c r="D58" s="41">
        <f t="shared" si="6"/>
        <v>14</v>
      </c>
      <c r="E58" s="42" t="str">
        <f t="shared" si="2"/>
        <v>LAS PALMAS</v>
      </c>
      <c r="F58" s="42">
        <f t="shared" si="9"/>
        <v>1071579</v>
      </c>
      <c r="G58" s="42">
        <f t="shared" si="8"/>
        <v>1552647</v>
      </c>
    </row>
    <row r="59" spans="1:7" x14ac:dyDescent="0.25">
      <c r="A59" s="42" t="str">
        <f t="shared" si="3"/>
        <v>SANTA CRUZ DE TENERIFE</v>
      </c>
      <c r="B59" s="41">
        <f t="shared" si="4"/>
        <v>1270758</v>
      </c>
      <c r="C59" s="41">
        <f t="shared" si="5"/>
        <v>1499954</v>
      </c>
      <c r="D59" s="41">
        <f t="shared" si="6"/>
        <v>20</v>
      </c>
      <c r="E59" s="42" t="str">
        <f t="shared" si="2"/>
        <v>ALICANTE</v>
      </c>
      <c r="F59" s="42">
        <f t="shared" si="9"/>
        <v>1056110</v>
      </c>
      <c r="G59" s="42">
        <f t="shared" si="8"/>
        <v>1513834</v>
      </c>
    </row>
    <row r="60" spans="1:7" x14ac:dyDescent="0.25">
      <c r="A60" s="42" t="str">
        <f t="shared" si="3"/>
        <v>SANTANDER</v>
      </c>
      <c r="B60" s="41">
        <f t="shared" si="4"/>
        <v>3515020</v>
      </c>
      <c r="C60" s="41">
        <f t="shared" si="5"/>
        <v>4097575</v>
      </c>
      <c r="D60" s="41">
        <f t="shared" si="6"/>
        <v>10</v>
      </c>
      <c r="E60" s="42" t="str">
        <f t="shared" si="2"/>
        <v>MARIN Y RIA DE PONTEVEDRA</v>
      </c>
      <c r="F60" s="42">
        <f t="shared" si="9"/>
        <v>777392</v>
      </c>
      <c r="G60" s="42">
        <f t="shared" si="8"/>
        <v>873535</v>
      </c>
    </row>
    <row r="61" spans="1:7" x14ac:dyDescent="0.25">
      <c r="A61" s="42" t="str">
        <f t="shared" si="3"/>
        <v>SEVILLA</v>
      </c>
      <c r="B61" s="41">
        <f t="shared" si="4"/>
        <v>2094841</v>
      </c>
      <c r="C61" s="41">
        <f t="shared" si="5"/>
        <v>2123965</v>
      </c>
      <c r="D61" s="41">
        <f t="shared" si="6"/>
        <v>15</v>
      </c>
      <c r="E61" s="42" t="str">
        <f t="shared" si="2"/>
        <v>MOTRIL</v>
      </c>
      <c r="F61" s="42">
        <f t="shared" si="9"/>
        <v>723252</v>
      </c>
      <c r="G61" s="42">
        <f t="shared" si="8"/>
        <v>921812</v>
      </c>
    </row>
    <row r="62" spans="1:7" x14ac:dyDescent="0.25">
      <c r="A62" s="42" t="str">
        <f t="shared" si="3"/>
        <v>TARRAGONA</v>
      </c>
      <c r="B62" s="41">
        <f t="shared" si="4"/>
        <v>11321803</v>
      </c>
      <c r="C62" s="41">
        <f t="shared" si="5"/>
        <v>12445162</v>
      </c>
      <c r="D62" s="41">
        <f t="shared" si="6"/>
        <v>2</v>
      </c>
      <c r="E62" s="42" t="str">
        <f t="shared" si="2"/>
        <v>VILAGARCIA</v>
      </c>
      <c r="F62" s="42">
        <f t="shared" si="9"/>
        <v>466415</v>
      </c>
      <c r="G62" s="42">
        <f t="shared" si="8"/>
        <v>498028</v>
      </c>
    </row>
    <row r="63" spans="1:7" x14ac:dyDescent="0.25">
      <c r="A63" s="42" t="str">
        <f t="shared" si="3"/>
        <v>VALENCIA</v>
      </c>
      <c r="B63" s="41">
        <f t="shared" si="4"/>
        <v>4853521</v>
      </c>
      <c r="C63" s="41">
        <f t="shared" si="5"/>
        <v>6725177</v>
      </c>
      <c r="D63" s="41">
        <f t="shared" si="6"/>
        <v>5</v>
      </c>
      <c r="E63" s="42" t="str">
        <f t="shared" si="2"/>
        <v>VIGO</v>
      </c>
      <c r="F63" s="42">
        <f t="shared" si="9"/>
        <v>432706</v>
      </c>
      <c r="G63" s="42">
        <f t="shared" si="8"/>
        <v>576775</v>
      </c>
    </row>
    <row r="64" spans="1:7" x14ac:dyDescent="0.25">
      <c r="A64" s="42" t="str">
        <f t="shared" si="3"/>
        <v>VIGO</v>
      </c>
      <c r="B64" s="41">
        <f t="shared" si="4"/>
        <v>432706</v>
      </c>
      <c r="C64" s="41">
        <f t="shared" si="5"/>
        <v>576775</v>
      </c>
      <c r="D64" s="41">
        <f t="shared" si="6"/>
        <v>26</v>
      </c>
      <c r="E64" s="42" t="str">
        <f t="shared" si="2"/>
        <v>CEUTA</v>
      </c>
      <c r="F64" s="42">
        <f t="shared" si="9"/>
        <v>60309</v>
      </c>
      <c r="G64" s="42">
        <f t="shared" si="8"/>
        <v>70722</v>
      </c>
    </row>
    <row r="65" spans="1:7" x14ac:dyDescent="0.25">
      <c r="A65" s="42" t="str">
        <f t="shared" si="3"/>
        <v>VILAGARCIA</v>
      </c>
      <c r="B65" s="41">
        <f t="shared" si="4"/>
        <v>466415</v>
      </c>
      <c r="C65" s="41">
        <f t="shared" si="5"/>
        <v>498028</v>
      </c>
      <c r="D65" s="41">
        <f t="shared" si="6"/>
        <v>25</v>
      </c>
      <c r="E65" s="42" t="str">
        <f t="shared" si="2"/>
        <v>MELILLA</v>
      </c>
      <c r="F65" s="42">
        <f t="shared" si="9"/>
        <v>31212</v>
      </c>
      <c r="G65" s="42">
        <f t="shared" si="8"/>
        <v>47721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117132</v>
      </c>
      <c r="C7" s="21">
        <v>126445</v>
      </c>
      <c r="D7" s="21">
        <v>1281562</v>
      </c>
      <c r="E7" s="21">
        <v>1540785</v>
      </c>
      <c r="F7" s="10">
        <f>((E7*100)/D7)-100</f>
        <v>20.227113475586819</v>
      </c>
      <c r="G7" s="1"/>
      <c r="H7" s="1"/>
      <c r="I7" s="1"/>
    </row>
    <row r="8" spans="1:12" x14ac:dyDescent="0.25">
      <c r="A8" s="11" t="s">
        <v>42</v>
      </c>
      <c r="B8" s="22">
        <v>139007</v>
      </c>
      <c r="C8" s="22">
        <v>111613</v>
      </c>
      <c r="D8" s="22">
        <v>1716482</v>
      </c>
      <c r="E8" s="22">
        <v>1457189</v>
      </c>
      <c r="F8" s="13">
        <f t="shared" ref="F8:F35" si="0">((E8*100)/D8)-100</f>
        <v>-15.106071604595911</v>
      </c>
      <c r="G8" s="1"/>
      <c r="H8" s="1"/>
      <c r="I8" s="1"/>
    </row>
    <row r="9" spans="1:12" x14ac:dyDescent="0.25">
      <c r="A9" s="8" t="s">
        <v>43</v>
      </c>
      <c r="B9" s="21">
        <v>51371</v>
      </c>
      <c r="C9" s="21">
        <v>80049</v>
      </c>
      <c r="D9" s="21">
        <v>576189</v>
      </c>
      <c r="E9" s="21">
        <v>654001</v>
      </c>
      <c r="F9" s="10">
        <f t="shared" si="0"/>
        <v>13.504596582024305</v>
      </c>
      <c r="G9" s="1"/>
      <c r="H9" s="1"/>
      <c r="I9" s="1"/>
    </row>
    <row r="10" spans="1:12" x14ac:dyDescent="0.25">
      <c r="A10" s="11" t="s">
        <v>44</v>
      </c>
      <c r="B10" s="22">
        <v>100137</v>
      </c>
      <c r="C10" s="22">
        <v>101281</v>
      </c>
      <c r="D10" s="22">
        <v>1406669</v>
      </c>
      <c r="E10" s="22">
        <v>1185376</v>
      </c>
      <c r="F10" s="13">
        <f t="shared" si="0"/>
        <v>-15.7317037625767</v>
      </c>
      <c r="G10" s="1"/>
      <c r="H10" s="1"/>
      <c r="I10" s="1"/>
    </row>
    <row r="11" spans="1:12" x14ac:dyDescent="0.25">
      <c r="A11" s="8" t="s">
        <v>45</v>
      </c>
      <c r="B11" s="21">
        <v>4152604</v>
      </c>
      <c r="C11" s="21">
        <v>4052806</v>
      </c>
      <c r="D11" s="21">
        <v>43139536</v>
      </c>
      <c r="E11" s="21">
        <v>43763063</v>
      </c>
      <c r="F11" s="10">
        <f t="shared" si="0"/>
        <v>1.4453725232464194</v>
      </c>
      <c r="G11" s="1"/>
      <c r="H11" s="1"/>
      <c r="I11" s="1"/>
    </row>
    <row r="12" spans="1:12" x14ac:dyDescent="0.25">
      <c r="A12" s="11" t="s">
        <v>46</v>
      </c>
      <c r="B12" s="22">
        <v>225273</v>
      </c>
      <c r="C12" s="22">
        <v>210918</v>
      </c>
      <c r="D12" s="22">
        <v>2421655</v>
      </c>
      <c r="E12" s="22">
        <v>2447059</v>
      </c>
      <c r="F12" s="13">
        <f t="shared" si="0"/>
        <v>1.0490346477925243</v>
      </c>
      <c r="G12" s="1"/>
      <c r="H12" s="1"/>
      <c r="I12" s="1"/>
    </row>
    <row r="13" spans="1:12" x14ac:dyDescent="0.25">
      <c r="A13" s="8" t="s">
        <v>47</v>
      </c>
      <c r="B13" s="21">
        <v>719582</v>
      </c>
      <c r="C13" s="21">
        <v>573878</v>
      </c>
      <c r="D13" s="21">
        <v>9261580</v>
      </c>
      <c r="E13" s="21">
        <v>8473639</v>
      </c>
      <c r="F13" s="10">
        <f t="shared" si="0"/>
        <v>-8.5076304475046385</v>
      </c>
      <c r="G13" s="1"/>
      <c r="H13" s="1"/>
      <c r="I13" s="1"/>
    </row>
    <row r="14" spans="1:12" x14ac:dyDescent="0.25">
      <c r="A14" s="11" t="s">
        <v>48</v>
      </c>
      <c r="B14" s="22">
        <v>2912548</v>
      </c>
      <c r="C14" s="22">
        <v>2383259</v>
      </c>
      <c r="D14" s="22">
        <v>32457190</v>
      </c>
      <c r="E14" s="22">
        <v>32827894</v>
      </c>
      <c r="F14" s="13">
        <f t="shared" si="0"/>
        <v>1.1421321439101746</v>
      </c>
      <c r="G14" s="1"/>
      <c r="H14" s="1"/>
      <c r="I14" s="1"/>
    </row>
    <row r="15" spans="1:12" x14ac:dyDescent="0.25">
      <c r="A15" s="8" t="s">
        <v>49</v>
      </c>
      <c r="B15" s="21">
        <v>832499</v>
      </c>
      <c r="C15" s="21">
        <v>702754</v>
      </c>
      <c r="D15" s="21">
        <v>8901646</v>
      </c>
      <c r="E15" s="21">
        <v>8912839</v>
      </c>
      <c r="F15" s="10">
        <f t="shared" si="0"/>
        <v>0.12574078996176752</v>
      </c>
      <c r="G15" s="1"/>
      <c r="H15" s="1"/>
      <c r="I15" s="1"/>
    </row>
    <row r="16" spans="1:12" x14ac:dyDescent="0.25">
      <c r="A16" s="11" t="s">
        <v>50</v>
      </c>
      <c r="B16" s="22">
        <v>63003</v>
      </c>
      <c r="C16" s="22">
        <v>44100</v>
      </c>
      <c r="D16" s="22">
        <v>967095</v>
      </c>
      <c r="E16" s="22">
        <v>838906</v>
      </c>
      <c r="F16" s="13">
        <f t="shared" si="0"/>
        <v>-13.255057672720881</v>
      </c>
      <c r="G16" s="1"/>
      <c r="H16" s="1"/>
      <c r="I16" s="1"/>
    </row>
    <row r="17" spans="1:9" x14ac:dyDescent="0.25">
      <c r="A17" s="8" t="s">
        <v>51</v>
      </c>
      <c r="B17" s="21">
        <v>162645</v>
      </c>
      <c r="C17" s="21">
        <v>161260</v>
      </c>
      <c r="D17" s="21">
        <v>1673473</v>
      </c>
      <c r="E17" s="21">
        <v>1630689</v>
      </c>
      <c r="F17" s="10">
        <f t="shared" si="0"/>
        <v>-2.5565993595355252</v>
      </c>
      <c r="G17" s="1"/>
      <c r="H17" s="1"/>
      <c r="I17" s="1"/>
    </row>
    <row r="18" spans="1:9" x14ac:dyDescent="0.25">
      <c r="A18" s="11" t="s">
        <v>52</v>
      </c>
      <c r="B18" s="22">
        <v>88341</v>
      </c>
      <c r="C18" s="22">
        <v>79304</v>
      </c>
      <c r="D18" s="22">
        <v>887404</v>
      </c>
      <c r="E18" s="22">
        <v>988177</v>
      </c>
      <c r="F18" s="13">
        <f t="shared" si="0"/>
        <v>11.355932585383883</v>
      </c>
      <c r="G18" s="1"/>
      <c r="H18" s="1"/>
      <c r="I18" s="1"/>
    </row>
    <row r="19" spans="1:9" x14ac:dyDescent="0.25">
      <c r="A19" s="8" t="s">
        <v>53</v>
      </c>
      <c r="B19" s="21">
        <v>80548</v>
      </c>
      <c r="C19" s="21">
        <v>62842</v>
      </c>
      <c r="D19" s="21">
        <v>780844</v>
      </c>
      <c r="E19" s="21">
        <v>759868</v>
      </c>
      <c r="F19" s="10">
        <f t="shared" si="0"/>
        <v>-2.6863240288713257</v>
      </c>
      <c r="G19" s="1"/>
      <c r="H19" s="1"/>
      <c r="I19" s="1"/>
    </row>
    <row r="20" spans="1:9" x14ac:dyDescent="0.25">
      <c r="A20" s="11" t="s">
        <v>54</v>
      </c>
      <c r="B20" s="22">
        <v>62050</v>
      </c>
      <c r="C20" s="22">
        <v>74598</v>
      </c>
      <c r="D20" s="22">
        <v>690167</v>
      </c>
      <c r="E20" s="22">
        <v>819385</v>
      </c>
      <c r="F20" s="13">
        <f t="shared" si="0"/>
        <v>18.72271493710943</v>
      </c>
      <c r="G20" s="1"/>
      <c r="H20" s="1"/>
      <c r="I20" s="1"/>
    </row>
    <row r="21" spans="1:9" x14ac:dyDescent="0.25">
      <c r="A21" s="8" t="s">
        <v>55</v>
      </c>
      <c r="B21" s="21">
        <v>47955</v>
      </c>
      <c r="C21" s="21">
        <v>19599</v>
      </c>
      <c r="D21" s="21">
        <v>660157</v>
      </c>
      <c r="E21" s="21">
        <v>411018</v>
      </c>
      <c r="F21" s="10">
        <f t="shared" si="0"/>
        <v>-37.739355941086743</v>
      </c>
      <c r="G21" s="1"/>
      <c r="H21" s="1"/>
      <c r="I21" s="1"/>
    </row>
    <row r="22" spans="1:9" x14ac:dyDescent="0.25">
      <c r="A22" s="11" t="s">
        <v>56</v>
      </c>
      <c r="B22" s="22">
        <v>1985897</v>
      </c>
      <c r="C22" s="22">
        <v>1465005</v>
      </c>
      <c r="D22" s="22">
        <v>17199914</v>
      </c>
      <c r="E22" s="22">
        <v>15036451</v>
      </c>
      <c r="F22" s="13">
        <f t="shared" si="0"/>
        <v>-12.578336147494696</v>
      </c>
      <c r="G22" s="1"/>
      <c r="H22" s="1"/>
      <c r="I22" s="1"/>
    </row>
    <row r="23" spans="1:9" x14ac:dyDescent="0.25">
      <c r="A23" s="8" t="s">
        <v>57</v>
      </c>
      <c r="B23" s="21">
        <v>210411</v>
      </c>
      <c r="C23" s="21">
        <v>187264</v>
      </c>
      <c r="D23" s="21">
        <v>4286927</v>
      </c>
      <c r="E23" s="21">
        <v>3015652</v>
      </c>
      <c r="F23" s="10">
        <f t="shared" si="0"/>
        <v>-29.65469204397462</v>
      </c>
      <c r="G23" s="1"/>
      <c r="H23" s="1"/>
      <c r="I23" s="1"/>
    </row>
    <row r="24" spans="1:9" x14ac:dyDescent="0.25">
      <c r="A24" s="11" t="s">
        <v>58</v>
      </c>
      <c r="B24" s="22">
        <v>75863</v>
      </c>
      <c r="C24" s="22">
        <v>78989</v>
      </c>
      <c r="D24" s="22">
        <v>885546</v>
      </c>
      <c r="E24" s="22">
        <v>727396</v>
      </c>
      <c r="F24" s="13">
        <f t="shared" si="0"/>
        <v>-17.859038378582255</v>
      </c>
      <c r="G24" s="1"/>
      <c r="H24" s="1"/>
      <c r="I24" s="1"/>
    </row>
    <row r="25" spans="1:9" x14ac:dyDescent="0.25">
      <c r="A25" s="8" t="s">
        <v>59</v>
      </c>
      <c r="B25" s="21">
        <v>57311</v>
      </c>
      <c r="C25" s="21">
        <v>58182</v>
      </c>
      <c r="D25" s="21">
        <v>636911</v>
      </c>
      <c r="E25" s="21">
        <v>596252</v>
      </c>
      <c r="F25" s="10">
        <f t="shared" si="0"/>
        <v>-6.3837804654025376</v>
      </c>
      <c r="G25" s="1"/>
      <c r="H25" s="1"/>
      <c r="I25" s="1"/>
    </row>
    <row r="26" spans="1:9" x14ac:dyDescent="0.25">
      <c r="A26" s="11" t="s">
        <v>60</v>
      </c>
      <c r="B26" s="22">
        <v>12679</v>
      </c>
      <c r="C26" s="22">
        <v>10789</v>
      </c>
      <c r="D26" s="22">
        <v>191543</v>
      </c>
      <c r="E26" s="22">
        <v>188953</v>
      </c>
      <c r="F26" s="13">
        <f t="shared" si="0"/>
        <v>-1.3521767958108626</v>
      </c>
      <c r="G26" s="1"/>
      <c r="H26" s="1"/>
      <c r="I26" s="1"/>
    </row>
    <row r="27" spans="1:9" x14ac:dyDescent="0.25">
      <c r="A27" s="8" t="s">
        <v>61</v>
      </c>
      <c r="B27" s="21">
        <v>178696</v>
      </c>
      <c r="C27" s="21">
        <v>184281</v>
      </c>
      <c r="D27" s="21">
        <v>2035876</v>
      </c>
      <c r="E27" s="21">
        <v>2188358</v>
      </c>
      <c r="F27" s="10">
        <f t="shared" si="0"/>
        <v>7.489748884509666</v>
      </c>
      <c r="G27" s="1"/>
      <c r="H27" s="1"/>
      <c r="I27" s="1"/>
    </row>
    <row r="28" spans="1:9" x14ac:dyDescent="0.25">
      <c r="A28" s="11" t="s">
        <v>62</v>
      </c>
      <c r="B28" s="22">
        <v>634091</v>
      </c>
      <c r="C28" s="22">
        <v>467162</v>
      </c>
      <c r="D28" s="22">
        <v>6880903</v>
      </c>
      <c r="E28" s="22">
        <v>5877646</v>
      </c>
      <c r="F28" s="13">
        <f t="shared" si="0"/>
        <v>-14.580310171499292</v>
      </c>
      <c r="G28" s="1"/>
      <c r="H28" s="1"/>
      <c r="I28" s="1"/>
    </row>
    <row r="29" spans="1:9" x14ac:dyDescent="0.25">
      <c r="A29" s="8" t="s">
        <v>63</v>
      </c>
      <c r="B29" s="21">
        <v>126450</v>
      </c>
      <c r="C29" s="21">
        <v>117185</v>
      </c>
      <c r="D29" s="21">
        <v>1275628</v>
      </c>
      <c r="E29" s="21">
        <v>1259643</v>
      </c>
      <c r="F29" s="10">
        <f t="shared" si="0"/>
        <v>-1.2531082729447718</v>
      </c>
      <c r="G29" s="1"/>
      <c r="H29" s="1"/>
      <c r="I29" s="1"/>
    </row>
    <row r="30" spans="1:9" x14ac:dyDescent="0.25">
      <c r="A30" s="11" t="s">
        <v>64</v>
      </c>
      <c r="B30" s="22">
        <v>147483</v>
      </c>
      <c r="C30" s="22">
        <v>172341</v>
      </c>
      <c r="D30" s="22">
        <v>1884752</v>
      </c>
      <c r="E30" s="22">
        <v>1863082</v>
      </c>
      <c r="F30" s="13">
        <f t="shared" si="0"/>
        <v>-1.1497533893053316</v>
      </c>
      <c r="G30" s="1"/>
      <c r="H30" s="1"/>
      <c r="I30" s="1"/>
    </row>
    <row r="31" spans="1:9" x14ac:dyDescent="0.25">
      <c r="A31" s="8" t="s">
        <v>65</v>
      </c>
      <c r="B31" s="21">
        <v>146558</v>
      </c>
      <c r="C31" s="21">
        <v>106271</v>
      </c>
      <c r="D31" s="21">
        <v>1582860</v>
      </c>
      <c r="E31" s="21">
        <v>1430989</v>
      </c>
      <c r="F31" s="10">
        <f t="shared" si="0"/>
        <v>-9.5947209481571321</v>
      </c>
      <c r="G31" s="1"/>
      <c r="H31" s="1"/>
      <c r="I31" s="1"/>
    </row>
    <row r="32" spans="1:9" x14ac:dyDescent="0.25">
      <c r="A32" s="11" t="s">
        <v>66</v>
      </c>
      <c r="B32" s="22">
        <v>3356174</v>
      </c>
      <c r="C32" s="22">
        <v>4147667</v>
      </c>
      <c r="D32" s="22">
        <v>37239833</v>
      </c>
      <c r="E32" s="22">
        <v>44694833</v>
      </c>
      <c r="F32" s="13">
        <f t="shared" si="0"/>
        <v>20.018886765684471</v>
      </c>
      <c r="G32" s="1"/>
      <c r="H32" s="1"/>
      <c r="I32" s="1"/>
    </row>
    <row r="33" spans="1:9" x14ac:dyDescent="0.25">
      <c r="A33" s="8" t="s">
        <v>67</v>
      </c>
      <c r="B33" s="21">
        <v>355550</v>
      </c>
      <c r="C33" s="21">
        <v>291554</v>
      </c>
      <c r="D33" s="21">
        <v>3984099</v>
      </c>
      <c r="E33" s="21">
        <v>3837716</v>
      </c>
      <c r="F33" s="10">
        <f t="shared" si="0"/>
        <v>-3.6741807871742083</v>
      </c>
      <c r="G33" s="1"/>
      <c r="H33" s="1"/>
      <c r="I33" s="1"/>
    </row>
    <row r="34" spans="1:9" x14ac:dyDescent="0.25">
      <c r="A34" s="11" t="s">
        <v>68</v>
      </c>
      <c r="B34" s="22">
        <v>23058</v>
      </c>
      <c r="C34" s="22">
        <v>18561</v>
      </c>
      <c r="D34" s="22">
        <v>192232</v>
      </c>
      <c r="E34" s="22">
        <v>279909</v>
      </c>
      <c r="F34" s="13">
        <f t="shared" si="0"/>
        <v>45.609992092887751</v>
      </c>
      <c r="G34" s="1"/>
      <c r="H34" s="1"/>
      <c r="I34" s="1"/>
    </row>
    <row r="35" spans="1:9" x14ac:dyDescent="0.25">
      <c r="A35" s="14" t="s">
        <v>69</v>
      </c>
      <c r="B35" s="15">
        <f>SUM(B7:B34)</f>
        <v>17064916</v>
      </c>
      <c r="C35" s="15">
        <f t="shared" ref="C35:E35" si="1">SUM(C7:C34)</f>
        <v>16089957</v>
      </c>
      <c r="D35" s="15">
        <f t="shared" si="1"/>
        <v>185098673</v>
      </c>
      <c r="E35" s="15">
        <f t="shared" si="1"/>
        <v>187706768</v>
      </c>
      <c r="F35" s="16">
        <f t="shared" si="0"/>
        <v>1.4090295504171451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1540785</v>
      </c>
      <c r="C38" s="41">
        <f>D7</f>
        <v>1281562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VALENCIA</v>
      </c>
      <c r="F38" s="42">
        <f>LOOKUP(E38,$A$38:$A$65,$B$38:$B$65)</f>
        <v>44694833</v>
      </c>
      <c r="G38" s="42">
        <f>LOOKUP(E38,$A$38:$A$65,$C$38:$C$65)</f>
        <v>37239833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1457189</v>
      </c>
      <c r="C39" s="41">
        <f t="shared" ref="C39:C65" si="5">D8</f>
        <v>1716482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43763063</v>
      </c>
      <c r="G39" s="42">
        <f t="shared" ref="G39:G65" si="8">LOOKUP(E39,$A$38:$A$65,$C$38:$C$65)</f>
        <v>43139536</v>
      </c>
    </row>
    <row r="40" spans="1:9" x14ac:dyDescent="0.25">
      <c r="A40" s="42" t="str">
        <f t="shared" si="3"/>
        <v>ALMERIA</v>
      </c>
      <c r="B40" s="41">
        <f t="shared" si="4"/>
        <v>654001</v>
      </c>
      <c r="C40" s="41">
        <f t="shared" si="5"/>
        <v>576189</v>
      </c>
      <c r="D40" s="41">
        <f t="shared" si="6"/>
        <v>24</v>
      </c>
      <c r="E40" s="42" t="str">
        <f t="shared" si="2"/>
        <v>BARCELONA</v>
      </c>
      <c r="F40" s="42">
        <f t="shared" si="7"/>
        <v>32827894</v>
      </c>
      <c r="G40" s="42">
        <f t="shared" si="8"/>
        <v>32457190</v>
      </c>
    </row>
    <row r="41" spans="1:9" x14ac:dyDescent="0.25">
      <c r="A41" s="42" t="str">
        <f t="shared" si="3"/>
        <v>AVILES</v>
      </c>
      <c r="B41" s="41">
        <f t="shared" si="4"/>
        <v>1185376</v>
      </c>
      <c r="C41" s="41">
        <f t="shared" si="5"/>
        <v>1406669</v>
      </c>
      <c r="D41" s="41">
        <f t="shared" si="6"/>
        <v>18</v>
      </c>
      <c r="E41" s="42" t="str">
        <f t="shared" si="2"/>
        <v>LAS PALMAS</v>
      </c>
      <c r="F41" s="42">
        <f t="shared" si="7"/>
        <v>15036451</v>
      </c>
      <c r="G41" s="42">
        <f t="shared" si="8"/>
        <v>17199914</v>
      </c>
    </row>
    <row r="42" spans="1:9" x14ac:dyDescent="0.25">
      <c r="A42" s="42" t="str">
        <f t="shared" si="3"/>
        <v>BAHIA DE ALGECIRAS</v>
      </c>
      <c r="B42" s="41">
        <f t="shared" si="4"/>
        <v>43763063</v>
      </c>
      <c r="C42" s="41">
        <f t="shared" si="5"/>
        <v>43139536</v>
      </c>
      <c r="D42" s="41">
        <f t="shared" si="6"/>
        <v>2</v>
      </c>
      <c r="E42" s="42" t="str">
        <f t="shared" si="2"/>
        <v>BILBAO</v>
      </c>
      <c r="F42" s="42">
        <f t="shared" si="7"/>
        <v>8912839</v>
      </c>
      <c r="G42" s="42">
        <f t="shared" si="8"/>
        <v>8901646</v>
      </c>
    </row>
    <row r="43" spans="1:9" x14ac:dyDescent="0.25">
      <c r="A43" s="42" t="str">
        <f t="shared" si="3"/>
        <v>BAHIA DE CADIZ</v>
      </c>
      <c r="B43" s="41">
        <f t="shared" si="4"/>
        <v>2447059</v>
      </c>
      <c r="C43" s="41">
        <f t="shared" si="5"/>
        <v>2421655</v>
      </c>
      <c r="D43" s="41">
        <f t="shared" si="6"/>
        <v>10</v>
      </c>
      <c r="E43" s="42" t="str">
        <f t="shared" si="2"/>
        <v>BALEARES</v>
      </c>
      <c r="F43" s="42">
        <f t="shared" si="7"/>
        <v>8473639</v>
      </c>
      <c r="G43" s="42">
        <f t="shared" si="8"/>
        <v>9261580</v>
      </c>
    </row>
    <row r="44" spans="1:9" x14ac:dyDescent="0.25">
      <c r="A44" s="42" t="str">
        <f t="shared" si="3"/>
        <v>BALEARES</v>
      </c>
      <c r="B44" s="41">
        <f t="shared" si="4"/>
        <v>8473639</v>
      </c>
      <c r="C44" s="41">
        <f t="shared" si="5"/>
        <v>9261580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5877646</v>
      </c>
      <c r="G44" s="42">
        <f t="shared" si="8"/>
        <v>6880903</v>
      </c>
    </row>
    <row r="45" spans="1:9" x14ac:dyDescent="0.25">
      <c r="A45" s="42" t="str">
        <f t="shared" si="3"/>
        <v>BARCELONA</v>
      </c>
      <c r="B45" s="41">
        <f t="shared" si="4"/>
        <v>32827894</v>
      </c>
      <c r="C45" s="41">
        <f t="shared" si="5"/>
        <v>32457190</v>
      </c>
      <c r="D45" s="41">
        <f t="shared" si="6"/>
        <v>3</v>
      </c>
      <c r="E45" s="42" t="str">
        <f t="shared" si="2"/>
        <v>VIGO</v>
      </c>
      <c r="F45" s="42">
        <f t="shared" si="7"/>
        <v>3837716</v>
      </c>
      <c r="G45" s="42">
        <f t="shared" si="8"/>
        <v>3984099</v>
      </c>
    </row>
    <row r="46" spans="1:9" x14ac:dyDescent="0.25">
      <c r="A46" s="42" t="str">
        <f t="shared" si="3"/>
        <v>BILBAO</v>
      </c>
      <c r="B46" s="41">
        <f t="shared" si="4"/>
        <v>8912839</v>
      </c>
      <c r="C46" s="41">
        <f t="shared" si="5"/>
        <v>8901646</v>
      </c>
      <c r="D46" s="41">
        <f t="shared" si="6"/>
        <v>5</v>
      </c>
      <c r="E46" s="42" t="str">
        <f t="shared" si="2"/>
        <v>MALAGA</v>
      </c>
      <c r="F46" s="42">
        <f t="shared" si="7"/>
        <v>3015652</v>
      </c>
      <c r="G46" s="42">
        <f t="shared" si="8"/>
        <v>4286927</v>
      </c>
    </row>
    <row r="47" spans="1:9" x14ac:dyDescent="0.25">
      <c r="A47" s="42" t="str">
        <f t="shared" si="3"/>
        <v>CARTAGENA</v>
      </c>
      <c r="B47" s="41">
        <f t="shared" si="4"/>
        <v>838906</v>
      </c>
      <c r="C47" s="41">
        <f t="shared" si="5"/>
        <v>967095</v>
      </c>
      <c r="D47" s="41">
        <f t="shared" si="6"/>
        <v>20</v>
      </c>
      <c r="E47" s="42" t="str">
        <f t="shared" si="2"/>
        <v>BAHIA DE CADIZ</v>
      </c>
      <c r="F47" s="42">
        <f t="shared" si="7"/>
        <v>2447059</v>
      </c>
      <c r="G47" s="42">
        <f t="shared" si="8"/>
        <v>2421655</v>
      </c>
    </row>
    <row r="48" spans="1:9" x14ac:dyDescent="0.25">
      <c r="A48" s="42" t="str">
        <f t="shared" si="3"/>
        <v>CASTELLON</v>
      </c>
      <c r="B48" s="41">
        <f t="shared" si="4"/>
        <v>1630689</v>
      </c>
      <c r="C48" s="41">
        <f t="shared" si="5"/>
        <v>1673473</v>
      </c>
      <c r="D48" s="41">
        <f t="shared" si="6"/>
        <v>13</v>
      </c>
      <c r="E48" s="42" t="str">
        <f t="shared" si="2"/>
        <v>PASAIA</v>
      </c>
      <c r="F48" s="42">
        <f t="shared" si="7"/>
        <v>2188358</v>
      </c>
      <c r="G48" s="42">
        <f t="shared" si="8"/>
        <v>2035876</v>
      </c>
    </row>
    <row r="49" spans="1:7" x14ac:dyDescent="0.25">
      <c r="A49" s="42" t="str">
        <f t="shared" si="3"/>
        <v>CEUTA</v>
      </c>
      <c r="B49" s="41">
        <f t="shared" si="4"/>
        <v>988177</v>
      </c>
      <c r="C49" s="41">
        <f t="shared" si="5"/>
        <v>887404</v>
      </c>
      <c r="D49" s="41">
        <f t="shared" si="6"/>
        <v>19</v>
      </c>
      <c r="E49" s="42" t="str">
        <f t="shared" si="2"/>
        <v>SEVILLA</v>
      </c>
      <c r="F49" s="42">
        <f t="shared" si="7"/>
        <v>1863082</v>
      </c>
      <c r="G49" s="42">
        <f t="shared" si="8"/>
        <v>1884752</v>
      </c>
    </row>
    <row r="50" spans="1:7" x14ac:dyDescent="0.25">
      <c r="A50" s="42" t="str">
        <f t="shared" si="3"/>
        <v>FERROL-SAN CIBRAO</v>
      </c>
      <c r="B50" s="41">
        <f t="shared" si="4"/>
        <v>759868</v>
      </c>
      <c r="C50" s="41">
        <f t="shared" si="5"/>
        <v>780844</v>
      </c>
      <c r="D50" s="41">
        <f t="shared" si="6"/>
        <v>22</v>
      </c>
      <c r="E50" s="42" t="str">
        <f t="shared" si="2"/>
        <v>CASTELLON</v>
      </c>
      <c r="F50" s="42">
        <f t="shared" si="7"/>
        <v>1630689</v>
      </c>
      <c r="G50" s="42">
        <f t="shared" si="8"/>
        <v>1673473</v>
      </c>
    </row>
    <row r="51" spans="1:7" x14ac:dyDescent="0.25">
      <c r="A51" s="42" t="str">
        <f t="shared" si="3"/>
        <v>GIJON</v>
      </c>
      <c r="B51" s="41">
        <f t="shared" si="4"/>
        <v>819385</v>
      </c>
      <c r="C51" s="41">
        <f t="shared" si="5"/>
        <v>690167</v>
      </c>
      <c r="D51" s="41">
        <f t="shared" si="6"/>
        <v>21</v>
      </c>
      <c r="E51" s="42" t="str">
        <f t="shared" si="2"/>
        <v>A CORUÑA</v>
      </c>
      <c r="F51" s="42">
        <f t="shared" si="7"/>
        <v>1540785</v>
      </c>
      <c r="G51" s="42">
        <f t="shared" si="8"/>
        <v>1281562</v>
      </c>
    </row>
    <row r="52" spans="1:7" x14ac:dyDescent="0.25">
      <c r="A52" s="42" t="str">
        <f t="shared" si="3"/>
        <v>HUELVA</v>
      </c>
      <c r="B52" s="41">
        <f t="shared" si="4"/>
        <v>411018</v>
      </c>
      <c r="C52" s="41">
        <f t="shared" si="5"/>
        <v>660157</v>
      </c>
      <c r="D52" s="41">
        <f t="shared" si="6"/>
        <v>26</v>
      </c>
      <c r="E52" s="42" t="str">
        <f t="shared" si="2"/>
        <v>ALICANTE</v>
      </c>
      <c r="F52" s="42">
        <f t="shared" si="7"/>
        <v>1457189</v>
      </c>
      <c r="G52" s="42">
        <f t="shared" si="8"/>
        <v>1716482</v>
      </c>
    </row>
    <row r="53" spans="1:7" x14ac:dyDescent="0.25">
      <c r="A53" s="42" t="str">
        <f t="shared" si="3"/>
        <v>LAS PALMAS</v>
      </c>
      <c r="B53" s="41">
        <f t="shared" si="4"/>
        <v>15036451</v>
      </c>
      <c r="C53" s="41">
        <f t="shared" si="5"/>
        <v>17199914</v>
      </c>
      <c r="D53" s="41">
        <f t="shared" si="6"/>
        <v>4</v>
      </c>
      <c r="E53" s="42" t="str">
        <f t="shared" si="2"/>
        <v>TARRAGONA</v>
      </c>
      <c r="F53" s="42">
        <f t="shared" si="7"/>
        <v>1430989</v>
      </c>
      <c r="G53" s="42">
        <f t="shared" si="8"/>
        <v>1582860</v>
      </c>
    </row>
    <row r="54" spans="1:7" x14ac:dyDescent="0.25">
      <c r="A54" s="42" t="str">
        <f t="shared" si="3"/>
        <v>MALAGA</v>
      </c>
      <c r="B54" s="41">
        <f t="shared" si="4"/>
        <v>3015652</v>
      </c>
      <c r="C54" s="41">
        <f t="shared" si="5"/>
        <v>4286927</v>
      </c>
      <c r="D54" s="41">
        <f t="shared" si="6"/>
        <v>9</v>
      </c>
      <c r="E54" s="42" t="str">
        <f t="shared" si="2"/>
        <v>SANTANDER</v>
      </c>
      <c r="F54" s="42">
        <f t="shared" si="7"/>
        <v>1259643</v>
      </c>
      <c r="G54" s="42">
        <f t="shared" si="8"/>
        <v>1275628</v>
      </c>
    </row>
    <row r="55" spans="1:7" x14ac:dyDescent="0.25">
      <c r="A55" s="42" t="str">
        <f t="shared" si="3"/>
        <v>MARIN Y RIA DE PONTEVEDRA</v>
      </c>
      <c r="B55" s="41">
        <f t="shared" si="4"/>
        <v>727396</v>
      </c>
      <c r="C55" s="41">
        <f t="shared" si="5"/>
        <v>885546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1185376</v>
      </c>
      <c r="G55" s="42">
        <f t="shared" si="8"/>
        <v>1406669</v>
      </c>
    </row>
    <row r="56" spans="1:7" x14ac:dyDescent="0.25">
      <c r="A56" s="42" t="str">
        <f t="shared" si="3"/>
        <v>MELILLA</v>
      </c>
      <c r="B56" s="41">
        <f t="shared" si="4"/>
        <v>596252</v>
      </c>
      <c r="C56" s="41">
        <f t="shared" si="5"/>
        <v>636911</v>
      </c>
      <c r="D56" s="41">
        <f t="shared" si="6"/>
        <v>25</v>
      </c>
      <c r="E56" s="42" t="str">
        <f t="shared" si="2"/>
        <v>CEUTA</v>
      </c>
      <c r="F56" s="42">
        <f t="shared" si="9"/>
        <v>988177</v>
      </c>
      <c r="G56" s="42">
        <f t="shared" si="8"/>
        <v>887404</v>
      </c>
    </row>
    <row r="57" spans="1:7" x14ac:dyDescent="0.25">
      <c r="A57" s="42" t="str">
        <f t="shared" si="3"/>
        <v>MOTRIL</v>
      </c>
      <c r="B57" s="41">
        <f t="shared" si="4"/>
        <v>188953</v>
      </c>
      <c r="C57" s="41">
        <f t="shared" si="5"/>
        <v>191543</v>
      </c>
      <c r="D57" s="41">
        <f t="shared" si="6"/>
        <v>28</v>
      </c>
      <c r="E57" s="42" t="str">
        <f t="shared" si="2"/>
        <v>CARTAGENA</v>
      </c>
      <c r="F57" s="42">
        <f t="shared" si="9"/>
        <v>838906</v>
      </c>
      <c r="G57" s="42">
        <f t="shared" si="8"/>
        <v>967095</v>
      </c>
    </row>
    <row r="58" spans="1:7" x14ac:dyDescent="0.25">
      <c r="A58" s="42" t="str">
        <f t="shared" si="3"/>
        <v>PASAIA</v>
      </c>
      <c r="B58" s="41">
        <f t="shared" si="4"/>
        <v>2188358</v>
      </c>
      <c r="C58" s="41">
        <f t="shared" si="5"/>
        <v>2035876</v>
      </c>
      <c r="D58" s="41">
        <f t="shared" si="6"/>
        <v>11</v>
      </c>
      <c r="E58" s="42" t="str">
        <f t="shared" si="2"/>
        <v>GIJON</v>
      </c>
      <c r="F58" s="42">
        <f t="shared" si="9"/>
        <v>819385</v>
      </c>
      <c r="G58" s="42">
        <f t="shared" si="8"/>
        <v>690167</v>
      </c>
    </row>
    <row r="59" spans="1:7" x14ac:dyDescent="0.25">
      <c r="A59" s="42" t="str">
        <f t="shared" si="3"/>
        <v>SANTA CRUZ DE TENERIFE</v>
      </c>
      <c r="B59" s="41">
        <f t="shared" si="4"/>
        <v>5877646</v>
      </c>
      <c r="C59" s="41">
        <f t="shared" si="5"/>
        <v>6880903</v>
      </c>
      <c r="D59" s="41">
        <f t="shared" si="6"/>
        <v>7</v>
      </c>
      <c r="E59" s="42" t="str">
        <f t="shared" si="2"/>
        <v>FERROL-SAN CIBRAO</v>
      </c>
      <c r="F59" s="42">
        <f t="shared" si="9"/>
        <v>759868</v>
      </c>
      <c r="G59" s="42">
        <f t="shared" si="8"/>
        <v>780844</v>
      </c>
    </row>
    <row r="60" spans="1:7" x14ac:dyDescent="0.25">
      <c r="A60" s="42" t="str">
        <f t="shared" si="3"/>
        <v>SANTANDER</v>
      </c>
      <c r="B60" s="41">
        <f t="shared" si="4"/>
        <v>1259643</v>
      </c>
      <c r="C60" s="41">
        <f t="shared" si="5"/>
        <v>1275628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727396</v>
      </c>
      <c r="G60" s="42">
        <f t="shared" si="8"/>
        <v>885546</v>
      </c>
    </row>
    <row r="61" spans="1:7" x14ac:dyDescent="0.25">
      <c r="A61" s="42" t="str">
        <f t="shared" si="3"/>
        <v>SEVILLA</v>
      </c>
      <c r="B61" s="41">
        <f t="shared" si="4"/>
        <v>1863082</v>
      </c>
      <c r="C61" s="41">
        <f t="shared" si="5"/>
        <v>1884752</v>
      </c>
      <c r="D61" s="41">
        <f t="shared" si="6"/>
        <v>12</v>
      </c>
      <c r="E61" s="42" t="str">
        <f t="shared" si="2"/>
        <v>ALMERIA</v>
      </c>
      <c r="F61" s="42">
        <f t="shared" si="9"/>
        <v>654001</v>
      </c>
      <c r="G61" s="42">
        <f t="shared" si="8"/>
        <v>576189</v>
      </c>
    </row>
    <row r="62" spans="1:7" x14ac:dyDescent="0.25">
      <c r="A62" s="42" t="str">
        <f t="shared" si="3"/>
        <v>TARRAGONA</v>
      </c>
      <c r="B62" s="41">
        <f t="shared" si="4"/>
        <v>1430989</v>
      </c>
      <c r="C62" s="41">
        <f t="shared" si="5"/>
        <v>1582860</v>
      </c>
      <c r="D62" s="41">
        <f t="shared" si="6"/>
        <v>16</v>
      </c>
      <c r="E62" s="42" t="str">
        <f t="shared" si="2"/>
        <v>MELILLA</v>
      </c>
      <c r="F62" s="42">
        <f t="shared" si="9"/>
        <v>596252</v>
      </c>
      <c r="G62" s="42">
        <f t="shared" si="8"/>
        <v>636911</v>
      </c>
    </row>
    <row r="63" spans="1:7" x14ac:dyDescent="0.25">
      <c r="A63" s="42" t="str">
        <f t="shared" si="3"/>
        <v>VALENCIA</v>
      </c>
      <c r="B63" s="41">
        <f t="shared" si="4"/>
        <v>44694833</v>
      </c>
      <c r="C63" s="41">
        <f t="shared" si="5"/>
        <v>37239833</v>
      </c>
      <c r="D63" s="41">
        <f t="shared" si="6"/>
        <v>1</v>
      </c>
      <c r="E63" s="42" t="str">
        <f t="shared" si="2"/>
        <v>HUELVA</v>
      </c>
      <c r="F63" s="42">
        <f t="shared" si="9"/>
        <v>411018</v>
      </c>
      <c r="G63" s="42">
        <f t="shared" si="8"/>
        <v>660157</v>
      </c>
    </row>
    <row r="64" spans="1:7" x14ac:dyDescent="0.25">
      <c r="A64" s="42" t="str">
        <f t="shared" si="3"/>
        <v>VIGO</v>
      </c>
      <c r="B64" s="41">
        <f t="shared" si="4"/>
        <v>3837716</v>
      </c>
      <c r="C64" s="41">
        <f t="shared" si="5"/>
        <v>3984099</v>
      </c>
      <c r="D64" s="41">
        <f t="shared" si="6"/>
        <v>8</v>
      </c>
      <c r="E64" s="42" t="str">
        <f t="shared" si="2"/>
        <v>VILAGARCIA</v>
      </c>
      <c r="F64" s="42">
        <f t="shared" si="9"/>
        <v>279909</v>
      </c>
      <c r="G64" s="42">
        <f t="shared" si="8"/>
        <v>192232</v>
      </c>
    </row>
    <row r="65" spans="1:7" x14ac:dyDescent="0.25">
      <c r="A65" s="42" t="str">
        <f t="shared" si="3"/>
        <v>VILAGARCIA</v>
      </c>
      <c r="B65" s="41">
        <f t="shared" si="4"/>
        <v>279909</v>
      </c>
      <c r="C65" s="41">
        <f t="shared" si="5"/>
        <v>192232</v>
      </c>
      <c r="D65" s="41">
        <f t="shared" si="6"/>
        <v>27</v>
      </c>
      <c r="E65" s="42" t="str">
        <f t="shared" si="2"/>
        <v>MOTRIL</v>
      </c>
      <c r="F65" s="42">
        <f t="shared" si="9"/>
        <v>188953</v>
      </c>
      <c r="G65" s="42">
        <f t="shared" si="8"/>
        <v>191543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1938</v>
      </c>
      <c r="C7" s="23">
        <v>2264</v>
      </c>
      <c r="D7" s="23">
        <v>29168</v>
      </c>
      <c r="E7" s="23">
        <v>29778</v>
      </c>
      <c r="F7" s="10">
        <f>((E7*100)/D7)-100</f>
        <v>2.0913329676357648</v>
      </c>
      <c r="G7" s="1"/>
      <c r="H7" s="1"/>
      <c r="I7" s="1"/>
    </row>
    <row r="8" spans="1:12" x14ac:dyDescent="0.25">
      <c r="A8" s="11" t="s">
        <v>42</v>
      </c>
      <c r="B8" s="24">
        <v>105</v>
      </c>
      <c r="C8" s="24">
        <v>44</v>
      </c>
      <c r="D8" s="24">
        <v>1195</v>
      </c>
      <c r="E8" s="24">
        <v>660</v>
      </c>
      <c r="F8" s="13">
        <f t="shared" ref="F8:F35" si="0">((E8*100)/D8)-100</f>
        <v>-44.769874476987447</v>
      </c>
      <c r="G8" s="1"/>
      <c r="H8" s="1"/>
      <c r="I8" s="1"/>
    </row>
    <row r="9" spans="1:12" x14ac:dyDescent="0.25">
      <c r="A9" s="8" t="s">
        <v>43</v>
      </c>
      <c r="B9" s="23">
        <v>948</v>
      </c>
      <c r="C9" s="23">
        <v>0</v>
      </c>
      <c r="D9" s="23">
        <v>4482</v>
      </c>
      <c r="E9" s="23">
        <v>3096</v>
      </c>
      <c r="F9" s="10">
        <f t="shared" si="0"/>
        <v>-30.92369477911646</v>
      </c>
      <c r="G9" s="1"/>
      <c r="H9" s="1"/>
      <c r="I9" s="1"/>
    </row>
    <row r="10" spans="1:12" x14ac:dyDescent="0.25">
      <c r="A10" s="11" t="s">
        <v>44</v>
      </c>
      <c r="B10" s="24">
        <v>786</v>
      </c>
      <c r="C10" s="24">
        <v>466</v>
      </c>
      <c r="D10" s="24">
        <v>10083</v>
      </c>
      <c r="E10" s="24">
        <v>11634</v>
      </c>
      <c r="F10" s="13">
        <f t="shared" si="0"/>
        <v>15.382326688485563</v>
      </c>
      <c r="G10" s="1"/>
      <c r="H10" s="1"/>
      <c r="I10" s="1"/>
    </row>
    <row r="11" spans="1:12" x14ac:dyDescent="0.25">
      <c r="A11" s="8" t="s">
        <v>45</v>
      </c>
      <c r="B11" s="23">
        <v>183</v>
      </c>
      <c r="C11" s="23">
        <v>110</v>
      </c>
      <c r="D11" s="23">
        <v>1634</v>
      </c>
      <c r="E11" s="23">
        <v>1965</v>
      </c>
      <c r="F11" s="10">
        <f t="shared" si="0"/>
        <v>20.257037943696446</v>
      </c>
      <c r="G11" s="1"/>
      <c r="H11" s="1"/>
      <c r="I11" s="1"/>
    </row>
    <row r="12" spans="1:12" x14ac:dyDescent="0.25">
      <c r="A12" s="11" t="s">
        <v>46</v>
      </c>
      <c r="B12" s="24">
        <v>1513</v>
      </c>
      <c r="C12" s="24">
        <v>1609</v>
      </c>
      <c r="D12" s="24">
        <v>20348</v>
      </c>
      <c r="E12" s="24">
        <v>16298</v>
      </c>
      <c r="F12" s="13">
        <f t="shared" si="0"/>
        <v>-19.903676036956952</v>
      </c>
      <c r="G12" s="1"/>
      <c r="H12" s="1"/>
      <c r="I12" s="1"/>
    </row>
    <row r="13" spans="1:12" x14ac:dyDescent="0.25">
      <c r="A13" s="8" t="s">
        <v>47</v>
      </c>
      <c r="B13" s="23">
        <v>218</v>
      </c>
      <c r="C13" s="23">
        <v>11</v>
      </c>
      <c r="D13" s="23">
        <v>2578</v>
      </c>
      <c r="E13" s="23">
        <v>1989</v>
      </c>
      <c r="F13" s="10">
        <f t="shared" si="0"/>
        <v>-22.847168347556249</v>
      </c>
      <c r="G13" s="1"/>
      <c r="H13" s="1"/>
      <c r="I13" s="1"/>
    </row>
    <row r="14" spans="1:12" x14ac:dyDescent="0.25">
      <c r="A14" s="11" t="s">
        <v>48</v>
      </c>
      <c r="B14" s="24">
        <v>17</v>
      </c>
      <c r="C14" s="24">
        <v>0</v>
      </c>
      <c r="D14" s="24">
        <v>2689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122</v>
      </c>
      <c r="C16" s="24">
        <v>76</v>
      </c>
      <c r="D16" s="24">
        <v>1182</v>
      </c>
      <c r="E16" s="24">
        <v>1092</v>
      </c>
      <c r="F16" s="13">
        <f t="shared" si="0"/>
        <v>-7.6142131979695478</v>
      </c>
      <c r="G16" s="1"/>
      <c r="H16" s="1"/>
      <c r="I16" s="1"/>
    </row>
    <row r="17" spans="1:9" x14ac:dyDescent="0.25">
      <c r="A17" s="8" t="s">
        <v>51</v>
      </c>
      <c r="B17" s="23">
        <v>772</v>
      </c>
      <c r="C17" s="23">
        <v>480</v>
      </c>
      <c r="D17" s="23">
        <v>5418</v>
      </c>
      <c r="E17" s="23">
        <v>4238</v>
      </c>
      <c r="F17" s="10">
        <f t="shared" si="0"/>
        <v>-21.779254337393866</v>
      </c>
      <c r="G17" s="1"/>
      <c r="H17" s="1"/>
      <c r="I17" s="1"/>
    </row>
    <row r="18" spans="1:9" x14ac:dyDescent="0.25">
      <c r="A18" s="11" t="s">
        <v>52</v>
      </c>
      <c r="B18" s="24">
        <v>10</v>
      </c>
      <c r="C18" s="24">
        <v>27</v>
      </c>
      <c r="D18" s="24">
        <v>114</v>
      </c>
      <c r="E18" s="24">
        <v>65</v>
      </c>
      <c r="F18" s="13">
        <f t="shared" si="0"/>
        <v>-42.982456140350877</v>
      </c>
      <c r="G18" s="1"/>
      <c r="H18" s="1"/>
      <c r="I18" s="1"/>
    </row>
    <row r="19" spans="1:9" x14ac:dyDescent="0.25">
      <c r="A19" s="8" t="s">
        <v>53</v>
      </c>
      <c r="B19" s="23">
        <v>0</v>
      </c>
      <c r="C19" s="23">
        <v>15</v>
      </c>
      <c r="D19" s="23">
        <v>98</v>
      </c>
      <c r="E19" s="23">
        <v>142</v>
      </c>
      <c r="F19" s="10">
        <f t="shared" si="0"/>
        <v>44.897959183673464</v>
      </c>
      <c r="G19" s="1"/>
      <c r="H19" s="1"/>
      <c r="I19" s="1"/>
    </row>
    <row r="20" spans="1:9" x14ac:dyDescent="0.25">
      <c r="A20" s="11" t="s">
        <v>54</v>
      </c>
      <c r="B20" s="24">
        <v>2129</v>
      </c>
      <c r="C20" s="24">
        <v>146</v>
      </c>
      <c r="D20" s="24">
        <v>10565</v>
      </c>
      <c r="E20" s="24">
        <v>5667</v>
      </c>
      <c r="F20" s="13">
        <f t="shared" si="0"/>
        <v>-46.360624704212022</v>
      </c>
      <c r="G20" s="1"/>
      <c r="H20" s="1"/>
      <c r="I20" s="1"/>
    </row>
    <row r="21" spans="1:9" x14ac:dyDescent="0.25">
      <c r="A21" s="8" t="s">
        <v>55</v>
      </c>
      <c r="B21" s="23">
        <v>468</v>
      </c>
      <c r="C21" s="23">
        <v>214</v>
      </c>
      <c r="D21" s="23">
        <v>4785</v>
      </c>
      <c r="E21" s="23">
        <v>2159</v>
      </c>
      <c r="F21" s="10">
        <f t="shared" si="0"/>
        <v>-54.879832810867292</v>
      </c>
      <c r="G21" s="1"/>
      <c r="H21" s="1"/>
      <c r="I21" s="1"/>
    </row>
    <row r="22" spans="1:9" x14ac:dyDescent="0.25">
      <c r="A22" s="11" t="s">
        <v>56</v>
      </c>
      <c r="B22" s="24">
        <v>215</v>
      </c>
      <c r="C22" s="24">
        <v>177</v>
      </c>
      <c r="D22" s="24">
        <v>3405</v>
      </c>
      <c r="E22" s="24">
        <v>2688</v>
      </c>
      <c r="F22" s="13">
        <f t="shared" si="0"/>
        <v>-21.057268722466958</v>
      </c>
      <c r="G22" s="1"/>
      <c r="H22" s="1"/>
      <c r="I22" s="1"/>
    </row>
    <row r="23" spans="1:9" x14ac:dyDescent="0.25">
      <c r="A23" s="8" t="s">
        <v>57</v>
      </c>
      <c r="B23" s="23">
        <v>379</v>
      </c>
      <c r="C23" s="23">
        <v>290</v>
      </c>
      <c r="D23" s="23">
        <v>1663</v>
      </c>
      <c r="E23" s="23">
        <v>1109</v>
      </c>
      <c r="F23" s="10">
        <f t="shared" si="0"/>
        <v>-33.313289236319903</v>
      </c>
      <c r="G23" s="1"/>
      <c r="H23" s="1"/>
      <c r="I23" s="1"/>
    </row>
    <row r="24" spans="1:9" x14ac:dyDescent="0.25">
      <c r="A24" s="11" t="s">
        <v>58</v>
      </c>
      <c r="B24" s="24">
        <v>271</v>
      </c>
      <c r="C24" s="24">
        <v>492</v>
      </c>
      <c r="D24" s="24">
        <v>3409</v>
      </c>
      <c r="E24" s="24">
        <v>3546</v>
      </c>
      <c r="F24" s="13">
        <f t="shared" si="0"/>
        <v>4.0187738339689076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284</v>
      </c>
      <c r="C26" s="24">
        <v>317</v>
      </c>
      <c r="D26" s="24">
        <v>3003</v>
      </c>
      <c r="E26" s="24">
        <v>2779</v>
      </c>
      <c r="F26" s="13">
        <f t="shared" si="0"/>
        <v>-7.4592074592074624</v>
      </c>
      <c r="G26" s="1"/>
      <c r="H26" s="1"/>
      <c r="I26" s="1"/>
    </row>
    <row r="27" spans="1:9" x14ac:dyDescent="0.25">
      <c r="A27" s="8" t="s">
        <v>61</v>
      </c>
      <c r="B27" s="23">
        <v>793</v>
      </c>
      <c r="C27" s="23">
        <v>962</v>
      </c>
      <c r="D27" s="23">
        <v>9381</v>
      </c>
      <c r="E27" s="23">
        <v>10466</v>
      </c>
      <c r="F27" s="10">
        <f t="shared" si="0"/>
        <v>11.5659311374054</v>
      </c>
      <c r="G27" s="1"/>
      <c r="H27" s="1"/>
      <c r="I27" s="1"/>
    </row>
    <row r="28" spans="1:9" x14ac:dyDescent="0.25">
      <c r="A28" s="11" t="s">
        <v>62</v>
      </c>
      <c r="B28" s="24">
        <v>473</v>
      </c>
      <c r="C28" s="24">
        <v>420</v>
      </c>
      <c r="D28" s="24">
        <v>5362</v>
      </c>
      <c r="E28" s="24">
        <v>5050</v>
      </c>
      <c r="F28" s="13">
        <f t="shared" si="0"/>
        <v>-5.8187243565833597</v>
      </c>
      <c r="G28" s="1"/>
      <c r="H28" s="1"/>
      <c r="I28" s="1"/>
    </row>
    <row r="29" spans="1:9" x14ac:dyDescent="0.25">
      <c r="A29" s="8" t="s">
        <v>63</v>
      </c>
      <c r="B29" s="23">
        <v>204</v>
      </c>
      <c r="C29" s="23">
        <v>276</v>
      </c>
      <c r="D29" s="23">
        <v>8354</v>
      </c>
      <c r="E29" s="23">
        <v>7203</v>
      </c>
      <c r="F29" s="10">
        <f t="shared" si="0"/>
        <v>-13.777830979171654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246</v>
      </c>
      <c r="C31" s="23">
        <v>198</v>
      </c>
      <c r="D31" s="23">
        <v>3715</v>
      </c>
      <c r="E31" s="23">
        <v>6143</v>
      </c>
      <c r="F31" s="10">
        <f t="shared" si="0"/>
        <v>65.356662180349929</v>
      </c>
      <c r="G31" s="1"/>
      <c r="H31" s="1"/>
      <c r="I31" s="1"/>
    </row>
    <row r="32" spans="1:9" x14ac:dyDescent="0.25">
      <c r="A32" s="11" t="s">
        <v>66</v>
      </c>
      <c r="B32" s="24">
        <v>101</v>
      </c>
      <c r="C32" s="24">
        <v>133</v>
      </c>
      <c r="D32" s="24">
        <v>1003</v>
      </c>
      <c r="E32" s="24">
        <v>1151</v>
      </c>
      <c r="F32" s="13">
        <f t="shared" si="0"/>
        <v>14.755732801595215</v>
      </c>
      <c r="G32" s="1"/>
      <c r="H32" s="1"/>
      <c r="I32" s="1"/>
    </row>
    <row r="33" spans="1:9" x14ac:dyDescent="0.25">
      <c r="A33" s="8" t="s">
        <v>67</v>
      </c>
      <c r="B33" s="23">
        <v>6929</v>
      </c>
      <c r="C33" s="23">
        <v>6113</v>
      </c>
      <c r="D33" s="23">
        <v>77897</v>
      </c>
      <c r="E33" s="23">
        <v>76749</v>
      </c>
      <c r="F33" s="10">
        <f t="shared" si="0"/>
        <v>-1.4737409656341072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19104</v>
      </c>
      <c r="C35" s="15">
        <f t="shared" ref="C35:E35" si="1">SUM(C7:C34)</f>
        <v>14840</v>
      </c>
      <c r="D35" s="15">
        <f t="shared" si="1"/>
        <v>211531</v>
      </c>
      <c r="E35" s="15">
        <f t="shared" si="1"/>
        <v>195667</v>
      </c>
      <c r="F35" s="16">
        <f t="shared" si="0"/>
        <v>-7.4996099862431578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29778</v>
      </c>
      <c r="C38" s="41">
        <f>D7</f>
        <v>29168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76749</v>
      </c>
      <c r="G38" s="42">
        <f>LOOKUP(E38,$A$38:$A$65,$C$38:$C$65)</f>
        <v>77897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660</v>
      </c>
      <c r="C39" s="41">
        <f t="shared" ref="C39:C65" si="5">D8</f>
        <v>1195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29778</v>
      </c>
      <c r="G39" s="42">
        <f t="shared" ref="G39:G65" si="8">LOOKUP(E39,$A$38:$A$65,$C$38:$C$65)</f>
        <v>29168</v>
      </c>
    </row>
    <row r="40" spans="1:9" x14ac:dyDescent="0.25">
      <c r="A40" s="42" t="str">
        <f t="shared" si="3"/>
        <v>ALMERIA</v>
      </c>
      <c r="B40" s="41">
        <f t="shared" si="4"/>
        <v>3096</v>
      </c>
      <c r="C40" s="41">
        <f t="shared" si="5"/>
        <v>4482</v>
      </c>
      <c r="D40" s="41">
        <f t="shared" si="6"/>
        <v>12</v>
      </c>
      <c r="E40" s="42" t="str">
        <f t="shared" si="2"/>
        <v>BAHIA DE CADIZ</v>
      </c>
      <c r="F40" s="42">
        <f t="shared" si="7"/>
        <v>16298</v>
      </c>
      <c r="G40" s="42">
        <f t="shared" si="8"/>
        <v>20348</v>
      </c>
    </row>
    <row r="41" spans="1:9" x14ac:dyDescent="0.25">
      <c r="A41" s="42" t="str">
        <f t="shared" si="3"/>
        <v>AVILES</v>
      </c>
      <c r="B41" s="41">
        <f t="shared" si="4"/>
        <v>11634</v>
      </c>
      <c r="C41" s="41">
        <f t="shared" si="5"/>
        <v>10083</v>
      </c>
      <c r="D41" s="41">
        <f t="shared" si="6"/>
        <v>4</v>
      </c>
      <c r="E41" s="42" t="str">
        <f t="shared" si="2"/>
        <v>AVILES</v>
      </c>
      <c r="F41" s="42">
        <f t="shared" si="7"/>
        <v>11634</v>
      </c>
      <c r="G41" s="42">
        <f t="shared" si="8"/>
        <v>10083</v>
      </c>
    </row>
    <row r="42" spans="1:9" x14ac:dyDescent="0.25">
      <c r="A42" s="42" t="str">
        <f t="shared" si="3"/>
        <v>BAHIA DE ALGECIRAS</v>
      </c>
      <c r="B42" s="41">
        <f t="shared" si="4"/>
        <v>1965</v>
      </c>
      <c r="C42" s="41">
        <f t="shared" si="5"/>
        <v>1634</v>
      </c>
      <c r="D42" s="41">
        <f t="shared" si="6"/>
        <v>17</v>
      </c>
      <c r="E42" s="42" t="str">
        <f t="shared" si="2"/>
        <v>PASAIA</v>
      </c>
      <c r="F42" s="42">
        <f t="shared" si="7"/>
        <v>10466</v>
      </c>
      <c r="G42" s="42">
        <f t="shared" si="8"/>
        <v>9381</v>
      </c>
    </row>
    <row r="43" spans="1:9" x14ac:dyDescent="0.25">
      <c r="A43" s="42" t="str">
        <f t="shared" si="3"/>
        <v>BAHIA DE CADIZ</v>
      </c>
      <c r="B43" s="41">
        <f t="shared" si="4"/>
        <v>16298</v>
      </c>
      <c r="C43" s="41">
        <f t="shared" si="5"/>
        <v>20348</v>
      </c>
      <c r="D43" s="41">
        <f t="shared" si="6"/>
        <v>3</v>
      </c>
      <c r="E43" s="42" t="str">
        <f t="shared" si="2"/>
        <v>SANTANDER</v>
      </c>
      <c r="F43" s="42">
        <f t="shared" si="7"/>
        <v>7203</v>
      </c>
      <c r="G43" s="42">
        <f t="shared" si="8"/>
        <v>8354</v>
      </c>
    </row>
    <row r="44" spans="1:9" x14ac:dyDescent="0.25">
      <c r="A44" s="42" t="str">
        <f t="shared" si="3"/>
        <v>BALEARES</v>
      </c>
      <c r="B44" s="41">
        <f t="shared" si="4"/>
        <v>1989</v>
      </c>
      <c r="C44" s="41">
        <f t="shared" si="5"/>
        <v>2578</v>
      </c>
      <c r="D44" s="41">
        <f t="shared" si="6"/>
        <v>16</v>
      </c>
      <c r="E44" s="42" t="str">
        <f t="shared" si="2"/>
        <v>TARRAGONA</v>
      </c>
      <c r="F44" s="42">
        <f t="shared" si="7"/>
        <v>6143</v>
      </c>
      <c r="G44" s="42">
        <f t="shared" si="8"/>
        <v>3715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2689</v>
      </c>
      <c r="D45" s="41">
        <f t="shared" si="6"/>
        <v>28</v>
      </c>
      <c r="E45" s="42" t="str">
        <f t="shared" si="2"/>
        <v>GIJON</v>
      </c>
      <c r="F45" s="42">
        <f t="shared" si="7"/>
        <v>5667</v>
      </c>
      <c r="G45" s="42">
        <f t="shared" si="8"/>
        <v>10565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5050</v>
      </c>
      <c r="G46" s="42">
        <f t="shared" si="8"/>
        <v>5362</v>
      </c>
    </row>
    <row r="47" spans="1:9" x14ac:dyDescent="0.25">
      <c r="A47" s="42" t="str">
        <f t="shared" si="3"/>
        <v>CARTAGENA</v>
      </c>
      <c r="B47" s="41">
        <f t="shared" si="4"/>
        <v>1092</v>
      </c>
      <c r="C47" s="41">
        <f t="shared" si="5"/>
        <v>1182</v>
      </c>
      <c r="D47" s="41">
        <f t="shared" si="6"/>
        <v>20</v>
      </c>
      <c r="E47" s="42" t="str">
        <f t="shared" si="2"/>
        <v>CASTELLON</v>
      </c>
      <c r="F47" s="42">
        <f t="shared" si="7"/>
        <v>4238</v>
      </c>
      <c r="G47" s="42">
        <f t="shared" si="8"/>
        <v>5418</v>
      </c>
    </row>
    <row r="48" spans="1:9" x14ac:dyDescent="0.25">
      <c r="A48" s="42" t="str">
        <f t="shared" si="3"/>
        <v>CASTELLON</v>
      </c>
      <c r="B48" s="41">
        <f t="shared" si="4"/>
        <v>4238</v>
      </c>
      <c r="C48" s="41">
        <f t="shared" si="5"/>
        <v>5418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3546</v>
      </c>
      <c r="G48" s="42">
        <f t="shared" si="8"/>
        <v>3409</v>
      </c>
    </row>
    <row r="49" spans="1:7" x14ac:dyDescent="0.25">
      <c r="A49" s="42" t="str">
        <f t="shared" si="3"/>
        <v>CEUTA</v>
      </c>
      <c r="B49" s="41">
        <f t="shared" si="4"/>
        <v>65</v>
      </c>
      <c r="C49" s="41">
        <f t="shared" si="5"/>
        <v>114</v>
      </c>
      <c r="D49" s="41">
        <f t="shared" si="6"/>
        <v>23</v>
      </c>
      <c r="E49" s="42" t="str">
        <f t="shared" si="2"/>
        <v>ALMERIA</v>
      </c>
      <c r="F49" s="42">
        <f t="shared" si="7"/>
        <v>3096</v>
      </c>
      <c r="G49" s="42">
        <f t="shared" si="8"/>
        <v>4482</v>
      </c>
    </row>
    <row r="50" spans="1:7" x14ac:dyDescent="0.25">
      <c r="A50" s="42" t="str">
        <f t="shared" si="3"/>
        <v>FERROL-SAN CIBRAO</v>
      </c>
      <c r="B50" s="41">
        <f t="shared" si="4"/>
        <v>142</v>
      </c>
      <c r="C50" s="41">
        <f t="shared" si="5"/>
        <v>98</v>
      </c>
      <c r="D50" s="41">
        <f t="shared" si="6"/>
        <v>22</v>
      </c>
      <c r="E50" s="42" t="str">
        <f t="shared" si="2"/>
        <v>MOTRIL</v>
      </c>
      <c r="F50" s="42">
        <f t="shared" si="7"/>
        <v>2779</v>
      </c>
      <c r="G50" s="42">
        <f t="shared" si="8"/>
        <v>3003</v>
      </c>
    </row>
    <row r="51" spans="1:7" x14ac:dyDescent="0.25">
      <c r="A51" s="42" t="str">
        <f t="shared" si="3"/>
        <v>GIJON</v>
      </c>
      <c r="B51" s="41">
        <f t="shared" si="4"/>
        <v>5667</v>
      </c>
      <c r="C51" s="41">
        <f t="shared" si="5"/>
        <v>10565</v>
      </c>
      <c r="D51" s="41">
        <f t="shared" si="6"/>
        <v>8</v>
      </c>
      <c r="E51" s="42" t="str">
        <f t="shared" si="2"/>
        <v>LAS PALMAS</v>
      </c>
      <c r="F51" s="42">
        <f t="shared" si="7"/>
        <v>2688</v>
      </c>
      <c r="G51" s="42">
        <f t="shared" si="8"/>
        <v>3405</v>
      </c>
    </row>
    <row r="52" spans="1:7" x14ac:dyDescent="0.25">
      <c r="A52" s="42" t="str">
        <f t="shared" si="3"/>
        <v>HUELVA</v>
      </c>
      <c r="B52" s="41">
        <f t="shared" si="4"/>
        <v>2159</v>
      </c>
      <c r="C52" s="41">
        <f t="shared" si="5"/>
        <v>4785</v>
      </c>
      <c r="D52" s="41">
        <f t="shared" si="6"/>
        <v>15</v>
      </c>
      <c r="E52" s="42" t="str">
        <f t="shared" si="2"/>
        <v>HUELVA</v>
      </c>
      <c r="F52" s="42">
        <f t="shared" si="7"/>
        <v>2159</v>
      </c>
      <c r="G52" s="42">
        <f t="shared" si="8"/>
        <v>4785</v>
      </c>
    </row>
    <row r="53" spans="1:7" x14ac:dyDescent="0.25">
      <c r="A53" s="42" t="str">
        <f t="shared" si="3"/>
        <v>LAS PALMAS</v>
      </c>
      <c r="B53" s="41">
        <f t="shared" si="4"/>
        <v>2688</v>
      </c>
      <c r="C53" s="41">
        <f t="shared" si="5"/>
        <v>3405</v>
      </c>
      <c r="D53" s="41">
        <f t="shared" si="6"/>
        <v>14</v>
      </c>
      <c r="E53" s="42" t="str">
        <f t="shared" si="2"/>
        <v>BALEARES</v>
      </c>
      <c r="F53" s="42">
        <f t="shared" si="7"/>
        <v>1989</v>
      </c>
      <c r="G53" s="42">
        <f t="shared" si="8"/>
        <v>2578</v>
      </c>
    </row>
    <row r="54" spans="1:7" x14ac:dyDescent="0.25">
      <c r="A54" s="42" t="str">
        <f t="shared" si="3"/>
        <v>MALAGA</v>
      </c>
      <c r="B54" s="41">
        <f t="shared" si="4"/>
        <v>1109</v>
      </c>
      <c r="C54" s="41">
        <f t="shared" si="5"/>
        <v>1663</v>
      </c>
      <c r="D54" s="41">
        <f t="shared" si="6"/>
        <v>19</v>
      </c>
      <c r="E54" s="42" t="str">
        <f t="shared" si="2"/>
        <v>BAHIA DE ALGECIRAS</v>
      </c>
      <c r="F54" s="42">
        <f t="shared" si="7"/>
        <v>1965</v>
      </c>
      <c r="G54" s="42">
        <f t="shared" si="8"/>
        <v>1634</v>
      </c>
    </row>
    <row r="55" spans="1:7" x14ac:dyDescent="0.25">
      <c r="A55" s="42" t="str">
        <f t="shared" si="3"/>
        <v>MARIN Y RIA DE PONTEVEDRA</v>
      </c>
      <c r="B55" s="41">
        <f t="shared" si="4"/>
        <v>3546</v>
      </c>
      <c r="C55" s="41">
        <f t="shared" si="5"/>
        <v>3409</v>
      </c>
      <c r="D55" s="41">
        <f t="shared" si="6"/>
        <v>11</v>
      </c>
      <c r="E55" s="42" t="str">
        <f t="shared" si="2"/>
        <v>VALENCIA</v>
      </c>
      <c r="F55" s="42">
        <f t="shared" ref="F55:F65" si="9">LOOKUP(E55,$A$38:$A$65,$B$38:$B$65)</f>
        <v>1151</v>
      </c>
      <c r="G55" s="42">
        <f t="shared" si="8"/>
        <v>1003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1109</v>
      </c>
      <c r="G56" s="42">
        <f t="shared" si="8"/>
        <v>1663</v>
      </c>
    </row>
    <row r="57" spans="1:7" x14ac:dyDescent="0.25">
      <c r="A57" s="42" t="str">
        <f t="shared" si="3"/>
        <v>MOTRIL</v>
      </c>
      <c r="B57" s="41">
        <f t="shared" si="4"/>
        <v>2779</v>
      </c>
      <c r="C57" s="41">
        <f t="shared" si="5"/>
        <v>3003</v>
      </c>
      <c r="D57" s="41">
        <f t="shared" si="6"/>
        <v>13</v>
      </c>
      <c r="E57" s="42" t="str">
        <f t="shared" si="2"/>
        <v>CARTAGENA</v>
      </c>
      <c r="F57" s="42">
        <f t="shared" si="9"/>
        <v>1092</v>
      </c>
      <c r="G57" s="42">
        <f t="shared" si="8"/>
        <v>1182</v>
      </c>
    </row>
    <row r="58" spans="1:7" x14ac:dyDescent="0.25">
      <c r="A58" s="42" t="str">
        <f t="shared" si="3"/>
        <v>PASAIA</v>
      </c>
      <c r="B58" s="41">
        <f t="shared" si="4"/>
        <v>10466</v>
      </c>
      <c r="C58" s="41">
        <f t="shared" si="5"/>
        <v>9381</v>
      </c>
      <c r="D58" s="41">
        <f t="shared" si="6"/>
        <v>5</v>
      </c>
      <c r="E58" s="42" t="str">
        <f t="shared" si="2"/>
        <v>ALICANTE</v>
      </c>
      <c r="F58" s="42">
        <f t="shared" si="9"/>
        <v>660</v>
      </c>
      <c r="G58" s="42">
        <f t="shared" si="8"/>
        <v>1195</v>
      </c>
    </row>
    <row r="59" spans="1:7" x14ac:dyDescent="0.25">
      <c r="A59" s="42" t="str">
        <f t="shared" si="3"/>
        <v>SANTA CRUZ DE TENERIFE</v>
      </c>
      <c r="B59" s="41">
        <f t="shared" si="4"/>
        <v>5050</v>
      </c>
      <c r="C59" s="41">
        <f t="shared" si="5"/>
        <v>5362</v>
      </c>
      <c r="D59" s="41">
        <f t="shared" si="6"/>
        <v>9</v>
      </c>
      <c r="E59" s="42" t="str">
        <f t="shared" si="2"/>
        <v>FERROL-SAN CIBRAO</v>
      </c>
      <c r="F59" s="42">
        <f t="shared" si="9"/>
        <v>142</v>
      </c>
      <c r="G59" s="42">
        <f t="shared" si="8"/>
        <v>98</v>
      </c>
    </row>
    <row r="60" spans="1:7" x14ac:dyDescent="0.25">
      <c r="A60" s="42" t="str">
        <f t="shared" si="3"/>
        <v>SANTANDER</v>
      </c>
      <c r="B60" s="41">
        <f t="shared" si="4"/>
        <v>7203</v>
      </c>
      <c r="C60" s="41">
        <f t="shared" si="5"/>
        <v>8354</v>
      </c>
      <c r="D60" s="41">
        <f t="shared" si="6"/>
        <v>6</v>
      </c>
      <c r="E60" s="42" t="str">
        <f t="shared" si="2"/>
        <v>CEUTA</v>
      </c>
      <c r="F60" s="42">
        <f t="shared" si="9"/>
        <v>65</v>
      </c>
      <c r="G60" s="42">
        <f t="shared" si="8"/>
        <v>114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6143</v>
      </c>
      <c r="C62" s="41">
        <f t="shared" si="5"/>
        <v>3715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1151</v>
      </c>
      <c r="C63" s="41">
        <f t="shared" si="5"/>
        <v>1003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76749</v>
      </c>
      <c r="C64" s="41">
        <f t="shared" si="5"/>
        <v>77897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2689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3401</v>
      </c>
      <c r="C7" s="25">
        <v>4987</v>
      </c>
      <c r="D7" s="25">
        <v>76408</v>
      </c>
      <c r="E7" s="25">
        <v>59196</v>
      </c>
      <c r="F7" s="10">
        <f>((E7*100)/D7)-100</f>
        <v>-22.526437022301323</v>
      </c>
      <c r="G7" s="1"/>
      <c r="H7" s="1"/>
      <c r="I7" s="1"/>
    </row>
    <row r="8" spans="1:12" x14ac:dyDescent="0.25">
      <c r="A8" s="11" t="s">
        <v>42</v>
      </c>
      <c r="B8" s="26">
        <v>3934</v>
      </c>
      <c r="C8" s="26">
        <v>3920</v>
      </c>
      <c r="D8" s="26">
        <v>50646</v>
      </c>
      <c r="E8" s="26">
        <v>35968</v>
      </c>
      <c r="F8" s="13">
        <f t="shared" ref="F8:F35" si="0">((E8*100)/D8)-100</f>
        <v>-28.981558267187935</v>
      </c>
      <c r="G8" s="1"/>
      <c r="H8" s="1"/>
      <c r="I8" s="1"/>
    </row>
    <row r="9" spans="1:12" x14ac:dyDescent="0.25">
      <c r="A9" s="8" t="s">
        <v>43</v>
      </c>
      <c r="B9" s="25">
        <v>11278</v>
      </c>
      <c r="C9" s="25">
        <v>10895</v>
      </c>
      <c r="D9" s="25">
        <v>138403</v>
      </c>
      <c r="E9" s="25">
        <v>156050</v>
      </c>
      <c r="F9" s="10">
        <f t="shared" si="0"/>
        <v>12.750446160849108</v>
      </c>
      <c r="G9" s="1"/>
      <c r="H9" s="1"/>
      <c r="I9" s="1"/>
    </row>
    <row r="10" spans="1:12" x14ac:dyDescent="0.25">
      <c r="A10" s="11" t="s">
        <v>44</v>
      </c>
      <c r="B10" s="26">
        <v>2887</v>
      </c>
      <c r="C10" s="26">
        <v>3068</v>
      </c>
      <c r="D10" s="26">
        <v>45266</v>
      </c>
      <c r="E10" s="26">
        <v>45948</v>
      </c>
      <c r="F10" s="13">
        <f t="shared" si="0"/>
        <v>1.5066495824680715</v>
      </c>
      <c r="G10" s="1"/>
      <c r="H10" s="1"/>
      <c r="I10" s="1"/>
    </row>
    <row r="11" spans="1:12" x14ac:dyDescent="0.25">
      <c r="A11" s="8" t="s">
        <v>45</v>
      </c>
      <c r="B11" s="25">
        <v>244173</v>
      </c>
      <c r="C11" s="25">
        <v>291205</v>
      </c>
      <c r="D11" s="25">
        <v>2877969</v>
      </c>
      <c r="E11" s="25">
        <v>2880516</v>
      </c>
      <c r="F11" s="10">
        <f t="shared" si="0"/>
        <v>8.8499910874645593E-2</v>
      </c>
      <c r="G11" s="1"/>
      <c r="H11" s="1"/>
      <c r="I11" s="1"/>
    </row>
    <row r="12" spans="1:12" x14ac:dyDescent="0.25">
      <c r="A12" s="11" t="s">
        <v>46</v>
      </c>
      <c r="B12" s="26">
        <v>10969</v>
      </c>
      <c r="C12" s="26">
        <v>5863</v>
      </c>
      <c r="D12" s="26">
        <v>80665</v>
      </c>
      <c r="E12" s="26">
        <v>71888</v>
      </c>
      <c r="F12" s="13">
        <f t="shared" si="0"/>
        <v>-10.88080332238269</v>
      </c>
      <c r="G12" s="1"/>
      <c r="H12" s="1"/>
      <c r="I12" s="1"/>
    </row>
    <row r="13" spans="1:12" x14ac:dyDescent="0.25">
      <c r="A13" s="8" t="s">
        <v>47</v>
      </c>
      <c r="B13" s="25">
        <v>7686</v>
      </c>
      <c r="C13" s="25">
        <v>11448</v>
      </c>
      <c r="D13" s="25">
        <v>217330</v>
      </c>
      <c r="E13" s="25">
        <v>226956</v>
      </c>
      <c r="F13" s="10">
        <f t="shared" si="0"/>
        <v>4.4292090369484214</v>
      </c>
      <c r="G13" s="1"/>
      <c r="H13" s="1"/>
      <c r="I13" s="1"/>
    </row>
    <row r="14" spans="1:12" x14ac:dyDescent="0.25">
      <c r="A14" s="11" t="s">
        <v>48</v>
      </c>
      <c r="B14" s="26">
        <v>104070</v>
      </c>
      <c r="C14" s="26">
        <v>118132</v>
      </c>
      <c r="D14" s="26">
        <v>1253310</v>
      </c>
      <c r="E14" s="26">
        <v>1194744</v>
      </c>
      <c r="F14" s="13">
        <f t="shared" si="0"/>
        <v>-4.6729061445292928</v>
      </c>
      <c r="G14" s="1"/>
      <c r="H14" s="1"/>
      <c r="I14" s="1"/>
    </row>
    <row r="15" spans="1:12" x14ac:dyDescent="0.25">
      <c r="A15" s="8" t="s">
        <v>49</v>
      </c>
      <c r="B15" s="25">
        <v>13170</v>
      </c>
      <c r="C15" s="25">
        <v>10487</v>
      </c>
      <c r="D15" s="25">
        <v>137451</v>
      </c>
      <c r="E15" s="25">
        <v>140498</v>
      </c>
      <c r="F15" s="10">
        <f t="shared" si="0"/>
        <v>2.2167899833395239</v>
      </c>
      <c r="G15" s="1"/>
      <c r="H15" s="1"/>
      <c r="I15" s="1"/>
    </row>
    <row r="16" spans="1:12" x14ac:dyDescent="0.25">
      <c r="A16" s="11" t="s">
        <v>50</v>
      </c>
      <c r="B16" s="26">
        <v>9107</v>
      </c>
      <c r="C16" s="26">
        <v>6059</v>
      </c>
      <c r="D16" s="26">
        <v>92064</v>
      </c>
      <c r="E16" s="26">
        <v>88049</v>
      </c>
      <c r="F16" s="13">
        <f t="shared" si="0"/>
        <v>-4.3610966284323922</v>
      </c>
      <c r="G16" s="1"/>
      <c r="H16" s="1"/>
      <c r="I16" s="1"/>
    </row>
    <row r="17" spans="1:9" x14ac:dyDescent="0.25">
      <c r="A17" s="8" t="s">
        <v>51</v>
      </c>
      <c r="B17" s="25">
        <v>5324</v>
      </c>
      <c r="C17" s="25">
        <v>3231</v>
      </c>
      <c r="D17" s="25">
        <v>51762</v>
      </c>
      <c r="E17" s="25">
        <v>50976</v>
      </c>
      <c r="F17" s="10">
        <f t="shared" si="0"/>
        <v>-1.5184884664425624</v>
      </c>
      <c r="G17" s="1"/>
      <c r="H17" s="1"/>
      <c r="I17" s="1"/>
    </row>
    <row r="18" spans="1:9" x14ac:dyDescent="0.25">
      <c r="A18" s="11" t="s">
        <v>52</v>
      </c>
      <c r="B18" s="26">
        <v>49684</v>
      </c>
      <c r="C18" s="26">
        <v>43661</v>
      </c>
      <c r="D18" s="26">
        <v>518706</v>
      </c>
      <c r="E18" s="26">
        <v>532031</v>
      </c>
      <c r="F18" s="13">
        <f t="shared" si="0"/>
        <v>2.5688925904076712</v>
      </c>
      <c r="G18" s="1"/>
      <c r="H18" s="1"/>
      <c r="I18" s="1"/>
    </row>
    <row r="19" spans="1:9" x14ac:dyDescent="0.25">
      <c r="A19" s="8" t="s">
        <v>53</v>
      </c>
      <c r="B19" s="25">
        <v>1809</v>
      </c>
      <c r="C19" s="25">
        <v>1689</v>
      </c>
      <c r="D19" s="25">
        <v>20417</v>
      </c>
      <c r="E19" s="25">
        <v>25264</v>
      </c>
      <c r="F19" s="10">
        <f t="shared" si="0"/>
        <v>23.740020571092714</v>
      </c>
      <c r="G19" s="1"/>
      <c r="H19" s="1"/>
      <c r="I19" s="1"/>
    </row>
    <row r="20" spans="1:9" x14ac:dyDescent="0.25">
      <c r="A20" s="11" t="s">
        <v>54</v>
      </c>
      <c r="B20" s="26">
        <v>14900</v>
      </c>
      <c r="C20" s="26">
        <v>8020</v>
      </c>
      <c r="D20" s="26">
        <v>204815</v>
      </c>
      <c r="E20" s="26">
        <v>91687</v>
      </c>
      <c r="F20" s="13">
        <f t="shared" si="0"/>
        <v>-55.234235773747038</v>
      </c>
      <c r="G20" s="1"/>
      <c r="H20" s="1"/>
      <c r="I20" s="1"/>
    </row>
    <row r="21" spans="1:9" x14ac:dyDescent="0.25">
      <c r="A21" s="8" t="s">
        <v>55</v>
      </c>
      <c r="B21" s="25">
        <v>4926</v>
      </c>
      <c r="C21" s="25">
        <v>3569</v>
      </c>
      <c r="D21" s="25">
        <v>88965</v>
      </c>
      <c r="E21" s="25">
        <v>37321</v>
      </c>
      <c r="F21" s="10">
        <f t="shared" si="0"/>
        <v>-58.049794863148428</v>
      </c>
      <c r="G21" s="1"/>
      <c r="H21" s="1"/>
      <c r="I21" s="1"/>
    </row>
    <row r="22" spans="1:9" x14ac:dyDescent="0.25">
      <c r="A22" s="11" t="s">
        <v>56</v>
      </c>
      <c r="B22" s="26">
        <v>48000</v>
      </c>
      <c r="C22" s="26">
        <v>186080</v>
      </c>
      <c r="D22" s="26">
        <v>1983689</v>
      </c>
      <c r="E22" s="26">
        <v>2002202</v>
      </c>
      <c r="F22" s="13">
        <f t="shared" si="0"/>
        <v>0.93326121181294752</v>
      </c>
      <c r="G22" s="1"/>
      <c r="H22" s="1"/>
      <c r="I22" s="1"/>
    </row>
    <row r="23" spans="1:9" x14ac:dyDescent="0.25">
      <c r="A23" s="8" t="s">
        <v>57</v>
      </c>
      <c r="B23" s="25">
        <v>10961</v>
      </c>
      <c r="C23" s="25">
        <v>12072</v>
      </c>
      <c r="D23" s="25">
        <v>80034</v>
      </c>
      <c r="E23" s="25">
        <v>88037</v>
      </c>
      <c r="F23" s="10">
        <f t="shared" si="0"/>
        <v>9.9995002124097283</v>
      </c>
      <c r="G23" s="1"/>
      <c r="H23" s="1"/>
      <c r="I23" s="1"/>
    </row>
    <row r="24" spans="1:9" x14ac:dyDescent="0.25">
      <c r="A24" s="11" t="s">
        <v>58</v>
      </c>
      <c r="B24" s="26">
        <v>3697</v>
      </c>
      <c r="C24" s="26">
        <v>1833</v>
      </c>
      <c r="D24" s="26">
        <v>50109</v>
      </c>
      <c r="E24" s="26">
        <v>35959</v>
      </c>
      <c r="F24" s="13">
        <f t="shared" si="0"/>
        <v>-28.238440200363215</v>
      </c>
      <c r="G24" s="1"/>
      <c r="H24" s="1"/>
      <c r="I24" s="1"/>
    </row>
    <row r="25" spans="1:9" x14ac:dyDescent="0.25">
      <c r="A25" s="8" t="s">
        <v>59</v>
      </c>
      <c r="B25" s="25">
        <v>98</v>
      </c>
      <c r="C25" s="25">
        <v>78</v>
      </c>
      <c r="D25" s="25">
        <v>22818</v>
      </c>
      <c r="E25" s="25">
        <v>1137</v>
      </c>
      <c r="F25" s="10">
        <f t="shared" si="0"/>
        <v>-95.017091769655536</v>
      </c>
      <c r="G25" s="1"/>
      <c r="H25" s="1"/>
      <c r="I25" s="1"/>
    </row>
    <row r="26" spans="1:9" x14ac:dyDescent="0.25">
      <c r="A26" s="11" t="s">
        <v>60</v>
      </c>
      <c r="B26" s="26">
        <v>969</v>
      </c>
      <c r="C26" s="26">
        <v>1304</v>
      </c>
      <c r="D26" s="26">
        <v>15043</v>
      </c>
      <c r="E26" s="26">
        <v>15224</v>
      </c>
      <c r="F26" s="13">
        <f t="shared" si="0"/>
        <v>1.2032174433291232</v>
      </c>
      <c r="G26" s="1"/>
      <c r="H26" s="1"/>
      <c r="I26" s="1"/>
    </row>
    <row r="27" spans="1:9" x14ac:dyDescent="0.25">
      <c r="A27" s="8" t="s">
        <v>61</v>
      </c>
      <c r="B27" s="25">
        <v>3685</v>
      </c>
      <c r="C27" s="25">
        <v>2668</v>
      </c>
      <c r="D27" s="25">
        <v>40379</v>
      </c>
      <c r="E27" s="25">
        <v>35764</v>
      </c>
      <c r="F27" s="10">
        <f t="shared" si="0"/>
        <v>-11.42920825181406</v>
      </c>
      <c r="G27" s="1"/>
      <c r="H27" s="1"/>
      <c r="I27" s="1"/>
    </row>
    <row r="28" spans="1:9" x14ac:dyDescent="0.25">
      <c r="A28" s="11" t="s">
        <v>62</v>
      </c>
      <c r="B28" s="26">
        <v>99218</v>
      </c>
      <c r="C28" s="26">
        <v>98861</v>
      </c>
      <c r="D28" s="26">
        <v>968915</v>
      </c>
      <c r="E28" s="26">
        <v>958045</v>
      </c>
      <c r="F28" s="13">
        <f t="shared" si="0"/>
        <v>-1.1218734357503024</v>
      </c>
      <c r="G28" s="1"/>
      <c r="H28" s="1"/>
      <c r="I28" s="1"/>
    </row>
    <row r="29" spans="1:9" x14ac:dyDescent="0.25">
      <c r="A29" s="8" t="s">
        <v>63</v>
      </c>
      <c r="B29" s="25">
        <v>4468</v>
      </c>
      <c r="C29" s="25">
        <v>4857</v>
      </c>
      <c r="D29" s="25">
        <v>62075</v>
      </c>
      <c r="E29" s="25">
        <v>48203</v>
      </c>
      <c r="F29" s="10">
        <f t="shared" si="0"/>
        <v>-22.347160692710432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14775</v>
      </c>
      <c r="C31" s="25">
        <v>7548</v>
      </c>
      <c r="D31" s="25">
        <v>163464</v>
      </c>
      <c r="E31" s="25">
        <v>125358</v>
      </c>
      <c r="F31" s="10">
        <f t="shared" si="0"/>
        <v>-23.311554837762444</v>
      </c>
      <c r="G31" s="1"/>
      <c r="H31" s="1"/>
      <c r="I31" s="1"/>
    </row>
    <row r="32" spans="1:9" x14ac:dyDescent="0.25">
      <c r="A32" s="11" t="s">
        <v>66</v>
      </c>
      <c r="B32" s="26">
        <v>30770</v>
      </c>
      <c r="C32" s="26">
        <v>26458</v>
      </c>
      <c r="D32" s="26">
        <v>311353</v>
      </c>
      <c r="E32" s="26">
        <v>288350</v>
      </c>
      <c r="F32" s="13">
        <f t="shared" si="0"/>
        <v>-7.3880771985495528</v>
      </c>
      <c r="G32" s="1"/>
      <c r="H32" s="1"/>
      <c r="I32" s="1"/>
    </row>
    <row r="33" spans="1:9" x14ac:dyDescent="0.25">
      <c r="A33" s="8" t="s">
        <v>67</v>
      </c>
      <c r="B33" s="25">
        <v>32816</v>
      </c>
      <c r="C33" s="25">
        <v>26906</v>
      </c>
      <c r="D33" s="25">
        <v>372698</v>
      </c>
      <c r="E33" s="25">
        <v>321312</v>
      </c>
      <c r="F33" s="10">
        <f t="shared" si="0"/>
        <v>-13.787570633596104</v>
      </c>
      <c r="G33" s="1"/>
      <c r="H33" s="1"/>
      <c r="I33" s="1"/>
    </row>
    <row r="34" spans="1:9" x14ac:dyDescent="0.25">
      <c r="A34" s="11" t="s">
        <v>68</v>
      </c>
      <c r="B34" s="26">
        <v>1122</v>
      </c>
      <c r="C34" s="26">
        <v>268</v>
      </c>
      <c r="D34" s="26">
        <v>7319</v>
      </c>
      <c r="E34" s="26">
        <v>4206</v>
      </c>
      <c r="F34" s="13">
        <f t="shared" si="0"/>
        <v>-42.5331329416587</v>
      </c>
      <c r="G34" s="1"/>
      <c r="H34" s="1"/>
      <c r="I34" s="1"/>
    </row>
    <row r="35" spans="1:9" x14ac:dyDescent="0.25">
      <c r="A35" s="14" t="s">
        <v>69</v>
      </c>
      <c r="B35" s="15">
        <f>SUM(B7:B34)</f>
        <v>737897</v>
      </c>
      <c r="C35" s="15">
        <f t="shared" ref="C35:E35" si="1">SUM(C7:C34)</f>
        <v>895167</v>
      </c>
      <c r="D35" s="15">
        <f t="shared" si="1"/>
        <v>9932073</v>
      </c>
      <c r="E35" s="15">
        <f t="shared" si="1"/>
        <v>9560889</v>
      </c>
      <c r="F35" s="16">
        <f t="shared" si="0"/>
        <v>-3.7372258540588632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59196</v>
      </c>
      <c r="C38" s="41">
        <f>D7</f>
        <v>76408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2880516</v>
      </c>
      <c r="G38" s="42">
        <f>LOOKUP(E38,$A$38:$A$65,$C$38:$C$65)</f>
        <v>2877969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35968</v>
      </c>
      <c r="C39" s="41">
        <f t="shared" ref="C39:C65" si="5">D8</f>
        <v>50646</v>
      </c>
      <c r="D39" s="41">
        <f t="shared" ref="D39:D65" si="6">_xlfn.RANK.EQ(B39,$B$38:$B$65)+COUNTIF($B$38:$B$65,B39)-1</f>
        <v>21</v>
      </c>
      <c r="E39" s="42" t="str">
        <f t="shared" si="2"/>
        <v>LAS PALMAS</v>
      </c>
      <c r="F39" s="42">
        <f t="shared" ref="F39:F54" si="7">LOOKUP(E39,$A$38:$A$65,$B$38:$B$65)</f>
        <v>2002202</v>
      </c>
      <c r="G39" s="42">
        <f t="shared" ref="G39:G65" si="8">LOOKUP(E39,$A$38:$A$65,$C$38:$C$65)</f>
        <v>1983689</v>
      </c>
    </row>
    <row r="40" spans="1:9" x14ac:dyDescent="0.25">
      <c r="A40" s="42" t="str">
        <f t="shared" si="3"/>
        <v>ALMERIA</v>
      </c>
      <c r="B40" s="41">
        <f t="shared" si="4"/>
        <v>156050</v>
      </c>
      <c r="C40" s="41">
        <f t="shared" si="5"/>
        <v>138403</v>
      </c>
      <c r="D40" s="41">
        <f t="shared" si="6"/>
        <v>9</v>
      </c>
      <c r="E40" s="42" t="str">
        <f t="shared" si="2"/>
        <v>BARCELONA</v>
      </c>
      <c r="F40" s="42">
        <f t="shared" si="7"/>
        <v>1194744</v>
      </c>
      <c r="G40" s="42">
        <f t="shared" si="8"/>
        <v>1253310</v>
      </c>
    </row>
    <row r="41" spans="1:9" x14ac:dyDescent="0.25">
      <c r="A41" s="42" t="str">
        <f t="shared" si="3"/>
        <v>AVILES</v>
      </c>
      <c r="B41" s="41">
        <f t="shared" si="4"/>
        <v>45948</v>
      </c>
      <c r="C41" s="41">
        <f t="shared" si="5"/>
        <v>45266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958045</v>
      </c>
      <c r="G41" s="42">
        <f t="shared" si="8"/>
        <v>968915</v>
      </c>
    </row>
    <row r="42" spans="1:9" x14ac:dyDescent="0.25">
      <c r="A42" s="42" t="str">
        <f t="shared" si="3"/>
        <v>BAHIA DE ALGECIRAS</v>
      </c>
      <c r="B42" s="41">
        <f t="shared" si="4"/>
        <v>2880516</v>
      </c>
      <c r="C42" s="41">
        <f t="shared" si="5"/>
        <v>2877969</v>
      </c>
      <c r="D42" s="41">
        <f t="shared" si="6"/>
        <v>1</v>
      </c>
      <c r="E42" s="42" t="str">
        <f t="shared" si="2"/>
        <v>CEUTA</v>
      </c>
      <c r="F42" s="42">
        <f t="shared" si="7"/>
        <v>532031</v>
      </c>
      <c r="G42" s="42">
        <f t="shared" si="8"/>
        <v>518706</v>
      </c>
    </row>
    <row r="43" spans="1:9" x14ac:dyDescent="0.25">
      <c r="A43" s="42" t="str">
        <f t="shared" si="3"/>
        <v>BAHIA DE CADIZ</v>
      </c>
      <c r="B43" s="41">
        <f t="shared" si="4"/>
        <v>71888</v>
      </c>
      <c r="C43" s="41">
        <f t="shared" si="5"/>
        <v>80665</v>
      </c>
      <c r="D43" s="41">
        <f t="shared" si="6"/>
        <v>15</v>
      </c>
      <c r="E43" s="42" t="str">
        <f t="shared" si="2"/>
        <v>VIGO</v>
      </c>
      <c r="F43" s="42">
        <f t="shared" si="7"/>
        <v>321312</v>
      </c>
      <c r="G43" s="42">
        <f t="shared" si="8"/>
        <v>372698</v>
      </c>
    </row>
    <row r="44" spans="1:9" x14ac:dyDescent="0.25">
      <c r="A44" s="42" t="str">
        <f t="shared" si="3"/>
        <v>BALEARES</v>
      </c>
      <c r="B44" s="41">
        <f t="shared" si="4"/>
        <v>226956</v>
      </c>
      <c r="C44" s="41">
        <f t="shared" si="5"/>
        <v>217330</v>
      </c>
      <c r="D44" s="41">
        <f t="shared" si="6"/>
        <v>8</v>
      </c>
      <c r="E44" s="42" t="str">
        <f t="shared" si="2"/>
        <v>VALENCIA</v>
      </c>
      <c r="F44" s="42">
        <f t="shared" si="7"/>
        <v>288350</v>
      </c>
      <c r="G44" s="42">
        <f t="shared" si="8"/>
        <v>311353</v>
      </c>
    </row>
    <row r="45" spans="1:9" x14ac:dyDescent="0.25">
      <c r="A45" s="42" t="str">
        <f t="shared" si="3"/>
        <v>BARCELONA</v>
      </c>
      <c r="B45" s="41">
        <f t="shared" si="4"/>
        <v>1194744</v>
      </c>
      <c r="C45" s="41">
        <f t="shared" si="5"/>
        <v>1253310</v>
      </c>
      <c r="D45" s="41">
        <f t="shared" si="6"/>
        <v>3</v>
      </c>
      <c r="E45" s="42" t="str">
        <f t="shared" si="2"/>
        <v>BALEARES</v>
      </c>
      <c r="F45" s="42">
        <f t="shared" si="7"/>
        <v>226956</v>
      </c>
      <c r="G45" s="42">
        <f t="shared" si="8"/>
        <v>217330</v>
      </c>
    </row>
    <row r="46" spans="1:9" x14ac:dyDescent="0.25">
      <c r="A46" s="42" t="str">
        <f t="shared" si="3"/>
        <v>BILBAO</v>
      </c>
      <c r="B46" s="41">
        <f t="shared" si="4"/>
        <v>140498</v>
      </c>
      <c r="C46" s="41">
        <f t="shared" si="5"/>
        <v>137451</v>
      </c>
      <c r="D46" s="41">
        <f t="shared" si="6"/>
        <v>10</v>
      </c>
      <c r="E46" s="42" t="str">
        <f t="shared" si="2"/>
        <v>ALMERIA</v>
      </c>
      <c r="F46" s="42">
        <f t="shared" si="7"/>
        <v>156050</v>
      </c>
      <c r="G46" s="42">
        <f t="shared" si="8"/>
        <v>138403</v>
      </c>
    </row>
    <row r="47" spans="1:9" x14ac:dyDescent="0.25">
      <c r="A47" s="42" t="str">
        <f t="shared" si="3"/>
        <v>CARTAGENA</v>
      </c>
      <c r="B47" s="41">
        <f t="shared" si="4"/>
        <v>88049</v>
      </c>
      <c r="C47" s="41">
        <f t="shared" si="5"/>
        <v>92064</v>
      </c>
      <c r="D47" s="41">
        <f t="shared" si="6"/>
        <v>13</v>
      </c>
      <c r="E47" s="42" t="str">
        <f t="shared" si="2"/>
        <v>BILBAO</v>
      </c>
      <c r="F47" s="42">
        <f t="shared" si="7"/>
        <v>140498</v>
      </c>
      <c r="G47" s="42">
        <f t="shared" si="8"/>
        <v>137451</v>
      </c>
    </row>
    <row r="48" spans="1:9" x14ac:dyDescent="0.25">
      <c r="A48" s="42" t="str">
        <f t="shared" si="3"/>
        <v>CASTELLON</v>
      </c>
      <c r="B48" s="41">
        <f t="shared" si="4"/>
        <v>50976</v>
      </c>
      <c r="C48" s="41">
        <f t="shared" si="5"/>
        <v>51762</v>
      </c>
      <c r="D48" s="41">
        <f t="shared" si="6"/>
        <v>17</v>
      </c>
      <c r="E48" s="42" t="str">
        <f t="shared" si="2"/>
        <v>TARRAGONA</v>
      </c>
      <c r="F48" s="42">
        <f t="shared" si="7"/>
        <v>125358</v>
      </c>
      <c r="G48" s="42">
        <f t="shared" si="8"/>
        <v>163464</v>
      </c>
    </row>
    <row r="49" spans="1:7" x14ac:dyDescent="0.25">
      <c r="A49" s="42" t="str">
        <f t="shared" si="3"/>
        <v>CEUTA</v>
      </c>
      <c r="B49" s="41">
        <f t="shared" si="4"/>
        <v>532031</v>
      </c>
      <c r="C49" s="41">
        <f t="shared" si="5"/>
        <v>518706</v>
      </c>
      <c r="D49" s="41">
        <f t="shared" si="6"/>
        <v>5</v>
      </c>
      <c r="E49" s="42" t="str">
        <f t="shared" si="2"/>
        <v>GIJON</v>
      </c>
      <c r="F49" s="42">
        <f t="shared" si="7"/>
        <v>91687</v>
      </c>
      <c r="G49" s="42">
        <f t="shared" si="8"/>
        <v>204815</v>
      </c>
    </row>
    <row r="50" spans="1:7" x14ac:dyDescent="0.25">
      <c r="A50" s="42" t="str">
        <f t="shared" si="3"/>
        <v>FERROL-SAN CIBRAO</v>
      </c>
      <c r="B50" s="41">
        <f t="shared" si="4"/>
        <v>25264</v>
      </c>
      <c r="C50" s="41">
        <f t="shared" si="5"/>
        <v>20417</v>
      </c>
      <c r="D50" s="41">
        <f t="shared" si="6"/>
        <v>24</v>
      </c>
      <c r="E50" s="42" t="str">
        <f t="shared" si="2"/>
        <v>CARTAGENA</v>
      </c>
      <c r="F50" s="42">
        <f t="shared" si="7"/>
        <v>88049</v>
      </c>
      <c r="G50" s="42">
        <f t="shared" si="8"/>
        <v>92064</v>
      </c>
    </row>
    <row r="51" spans="1:7" x14ac:dyDescent="0.25">
      <c r="A51" s="42" t="str">
        <f t="shared" si="3"/>
        <v>GIJON</v>
      </c>
      <c r="B51" s="41">
        <f t="shared" si="4"/>
        <v>91687</v>
      </c>
      <c r="C51" s="41">
        <f t="shared" si="5"/>
        <v>204815</v>
      </c>
      <c r="D51" s="41">
        <f t="shared" si="6"/>
        <v>12</v>
      </c>
      <c r="E51" s="42" t="str">
        <f t="shared" si="2"/>
        <v>MALAGA</v>
      </c>
      <c r="F51" s="42">
        <f t="shared" si="7"/>
        <v>88037</v>
      </c>
      <c r="G51" s="42">
        <f t="shared" si="8"/>
        <v>80034</v>
      </c>
    </row>
    <row r="52" spans="1:7" x14ac:dyDescent="0.25">
      <c r="A52" s="42" t="str">
        <f t="shared" si="3"/>
        <v>HUELVA</v>
      </c>
      <c r="B52" s="41">
        <f t="shared" si="4"/>
        <v>37321</v>
      </c>
      <c r="C52" s="41">
        <f t="shared" si="5"/>
        <v>88965</v>
      </c>
      <c r="D52" s="41">
        <f t="shared" si="6"/>
        <v>20</v>
      </c>
      <c r="E52" s="42" t="str">
        <f t="shared" si="2"/>
        <v>BAHIA DE CADIZ</v>
      </c>
      <c r="F52" s="42">
        <f t="shared" si="7"/>
        <v>71888</v>
      </c>
      <c r="G52" s="42">
        <f t="shared" si="8"/>
        <v>80665</v>
      </c>
    </row>
    <row r="53" spans="1:7" x14ac:dyDescent="0.25">
      <c r="A53" s="42" t="str">
        <f t="shared" si="3"/>
        <v>LAS PALMAS</v>
      </c>
      <c r="B53" s="41">
        <f t="shared" si="4"/>
        <v>2002202</v>
      </c>
      <c r="C53" s="41">
        <f t="shared" si="5"/>
        <v>1983689</v>
      </c>
      <c r="D53" s="41">
        <f t="shared" si="6"/>
        <v>2</v>
      </c>
      <c r="E53" s="42" t="str">
        <f t="shared" si="2"/>
        <v>A CORUÑA</v>
      </c>
      <c r="F53" s="42">
        <f t="shared" si="7"/>
        <v>59196</v>
      </c>
      <c r="G53" s="42">
        <f t="shared" si="8"/>
        <v>76408</v>
      </c>
    </row>
    <row r="54" spans="1:7" x14ac:dyDescent="0.25">
      <c r="A54" s="42" t="str">
        <f t="shared" si="3"/>
        <v>MALAGA</v>
      </c>
      <c r="B54" s="41">
        <f t="shared" si="4"/>
        <v>88037</v>
      </c>
      <c r="C54" s="41">
        <f t="shared" si="5"/>
        <v>80034</v>
      </c>
      <c r="D54" s="41">
        <f t="shared" si="6"/>
        <v>14</v>
      </c>
      <c r="E54" s="42" t="str">
        <f t="shared" si="2"/>
        <v>CASTELLON</v>
      </c>
      <c r="F54" s="42">
        <f t="shared" si="7"/>
        <v>50976</v>
      </c>
      <c r="G54" s="42">
        <f t="shared" si="8"/>
        <v>51762</v>
      </c>
    </row>
    <row r="55" spans="1:7" x14ac:dyDescent="0.25">
      <c r="A55" s="42" t="str">
        <f t="shared" si="3"/>
        <v>MARIN Y RIA DE PONTEVEDRA</v>
      </c>
      <c r="B55" s="41">
        <f t="shared" si="4"/>
        <v>35959</v>
      </c>
      <c r="C55" s="41">
        <f t="shared" si="5"/>
        <v>50109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48203</v>
      </c>
      <c r="G55" s="42">
        <f t="shared" si="8"/>
        <v>62075</v>
      </c>
    </row>
    <row r="56" spans="1:7" x14ac:dyDescent="0.25">
      <c r="A56" s="42" t="str">
        <f t="shared" si="3"/>
        <v>MELILLA</v>
      </c>
      <c r="B56" s="41">
        <f t="shared" si="4"/>
        <v>1137</v>
      </c>
      <c r="C56" s="41">
        <f t="shared" si="5"/>
        <v>22818</v>
      </c>
      <c r="D56" s="41">
        <f t="shared" si="6"/>
        <v>27</v>
      </c>
      <c r="E56" s="42" t="str">
        <f t="shared" si="2"/>
        <v>AVILES</v>
      </c>
      <c r="F56" s="42">
        <f t="shared" si="9"/>
        <v>45948</v>
      </c>
      <c r="G56" s="42">
        <f t="shared" si="8"/>
        <v>45266</v>
      </c>
    </row>
    <row r="57" spans="1:7" x14ac:dyDescent="0.25">
      <c r="A57" s="42" t="str">
        <f t="shared" si="3"/>
        <v>MOTRIL</v>
      </c>
      <c r="B57" s="41">
        <f t="shared" si="4"/>
        <v>15224</v>
      </c>
      <c r="C57" s="41">
        <f t="shared" si="5"/>
        <v>15043</v>
      </c>
      <c r="D57" s="41">
        <f t="shared" si="6"/>
        <v>25</v>
      </c>
      <c r="E57" s="42" t="str">
        <f t="shared" si="2"/>
        <v>HUELVA</v>
      </c>
      <c r="F57" s="42">
        <f t="shared" si="9"/>
        <v>37321</v>
      </c>
      <c r="G57" s="42">
        <f t="shared" si="8"/>
        <v>88965</v>
      </c>
    </row>
    <row r="58" spans="1:7" x14ac:dyDescent="0.25">
      <c r="A58" s="42" t="str">
        <f t="shared" si="3"/>
        <v>PASAIA</v>
      </c>
      <c r="B58" s="41">
        <f t="shared" si="4"/>
        <v>35764</v>
      </c>
      <c r="C58" s="41">
        <f t="shared" si="5"/>
        <v>40379</v>
      </c>
      <c r="D58" s="41">
        <f t="shared" si="6"/>
        <v>23</v>
      </c>
      <c r="E58" s="42" t="str">
        <f t="shared" si="2"/>
        <v>ALICANTE</v>
      </c>
      <c r="F58" s="42">
        <f t="shared" si="9"/>
        <v>35968</v>
      </c>
      <c r="G58" s="42">
        <f t="shared" si="8"/>
        <v>50646</v>
      </c>
    </row>
    <row r="59" spans="1:7" x14ac:dyDescent="0.25">
      <c r="A59" s="42" t="str">
        <f t="shared" si="3"/>
        <v>SANTA CRUZ DE TENERIFE</v>
      </c>
      <c r="B59" s="41">
        <f t="shared" si="4"/>
        <v>958045</v>
      </c>
      <c r="C59" s="41">
        <f t="shared" si="5"/>
        <v>968915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35959</v>
      </c>
      <c r="G59" s="42">
        <f t="shared" si="8"/>
        <v>50109</v>
      </c>
    </row>
    <row r="60" spans="1:7" x14ac:dyDescent="0.25">
      <c r="A60" s="42" t="str">
        <f t="shared" si="3"/>
        <v>SANTANDER</v>
      </c>
      <c r="B60" s="41">
        <f t="shared" si="4"/>
        <v>48203</v>
      </c>
      <c r="C60" s="41">
        <f t="shared" si="5"/>
        <v>62075</v>
      </c>
      <c r="D60" s="41">
        <f t="shared" si="6"/>
        <v>18</v>
      </c>
      <c r="E60" s="42" t="str">
        <f t="shared" si="2"/>
        <v>PASAIA</v>
      </c>
      <c r="F60" s="42">
        <f t="shared" si="9"/>
        <v>35764</v>
      </c>
      <c r="G60" s="42">
        <f t="shared" si="8"/>
        <v>40379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25264</v>
      </c>
      <c r="G61" s="42">
        <f t="shared" si="8"/>
        <v>20417</v>
      </c>
    </row>
    <row r="62" spans="1:7" x14ac:dyDescent="0.25">
      <c r="A62" s="42" t="str">
        <f t="shared" si="3"/>
        <v>TARRAGONA</v>
      </c>
      <c r="B62" s="41">
        <f t="shared" si="4"/>
        <v>125358</v>
      </c>
      <c r="C62" s="41">
        <f t="shared" si="5"/>
        <v>163464</v>
      </c>
      <c r="D62" s="41">
        <f t="shared" si="6"/>
        <v>11</v>
      </c>
      <c r="E62" s="42" t="str">
        <f t="shared" si="2"/>
        <v>MOTRIL</v>
      </c>
      <c r="F62" s="42">
        <f t="shared" si="9"/>
        <v>15224</v>
      </c>
      <c r="G62" s="42">
        <f t="shared" si="8"/>
        <v>15043</v>
      </c>
    </row>
    <row r="63" spans="1:7" x14ac:dyDescent="0.25">
      <c r="A63" s="42" t="str">
        <f t="shared" si="3"/>
        <v>VALENCIA</v>
      </c>
      <c r="B63" s="41">
        <f t="shared" si="4"/>
        <v>288350</v>
      </c>
      <c r="C63" s="41">
        <f t="shared" si="5"/>
        <v>311353</v>
      </c>
      <c r="D63" s="41">
        <f t="shared" si="6"/>
        <v>7</v>
      </c>
      <c r="E63" s="42" t="str">
        <f t="shared" si="2"/>
        <v>VILAGARCIA</v>
      </c>
      <c r="F63" s="42">
        <f t="shared" si="9"/>
        <v>4206</v>
      </c>
      <c r="G63" s="42">
        <f t="shared" si="8"/>
        <v>7319</v>
      </c>
    </row>
    <row r="64" spans="1:7" x14ac:dyDescent="0.25">
      <c r="A64" s="42" t="str">
        <f t="shared" si="3"/>
        <v>VIGO</v>
      </c>
      <c r="B64" s="41">
        <f t="shared" si="4"/>
        <v>321312</v>
      </c>
      <c r="C64" s="41">
        <f t="shared" si="5"/>
        <v>372698</v>
      </c>
      <c r="D64" s="41">
        <f t="shared" si="6"/>
        <v>6</v>
      </c>
      <c r="E64" s="42" t="str">
        <f t="shared" si="2"/>
        <v>MELILLA</v>
      </c>
      <c r="F64" s="42">
        <f t="shared" si="9"/>
        <v>1137</v>
      </c>
      <c r="G64" s="42">
        <f t="shared" si="8"/>
        <v>22818</v>
      </c>
    </row>
    <row r="65" spans="1:7" x14ac:dyDescent="0.25">
      <c r="A65" s="42" t="str">
        <f t="shared" si="3"/>
        <v>VILAGARCIA</v>
      </c>
      <c r="B65" s="41">
        <f t="shared" si="4"/>
        <v>4206</v>
      </c>
      <c r="C65" s="41">
        <f t="shared" si="5"/>
        <v>7319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19259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19534</v>
      </c>
      <c r="D9" s="27">
        <v>0</v>
      </c>
      <c r="E9" s="27">
        <v>25769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3527413</v>
      </c>
      <c r="C11" s="27">
        <v>3476299</v>
      </c>
      <c r="D11" s="27">
        <v>37084348</v>
      </c>
      <c r="E11" s="27">
        <v>37723743</v>
      </c>
      <c r="F11" s="10">
        <f t="shared" si="0"/>
        <v>1.7241640597267605</v>
      </c>
      <c r="G11" s="1"/>
      <c r="H11" s="1"/>
      <c r="I11" s="1"/>
    </row>
    <row r="12" spans="1:12" x14ac:dyDescent="0.25">
      <c r="A12" s="11" t="s">
        <v>46</v>
      </c>
      <c r="B12" s="28">
        <v>92601</v>
      </c>
      <c r="C12" s="28">
        <v>904</v>
      </c>
      <c r="D12" s="28">
        <v>1915448</v>
      </c>
      <c r="E12" s="28">
        <v>140428</v>
      </c>
      <c r="F12" s="13">
        <f t="shared" si="0"/>
        <v>-92.66866028208544</v>
      </c>
      <c r="G12" s="1"/>
      <c r="H12" s="1"/>
      <c r="I12" s="1"/>
    </row>
    <row r="13" spans="1:12" x14ac:dyDescent="0.25">
      <c r="A13" s="8" t="s">
        <v>47</v>
      </c>
      <c r="B13" s="27">
        <v>1851</v>
      </c>
      <c r="C13" s="27">
        <v>0</v>
      </c>
      <c r="D13" s="27">
        <v>22348</v>
      </c>
      <c r="E13" s="27">
        <v>6034</v>
      </c>
      <c r="F13" s="10">
        <f t="shared" si="0"/>
        <v>-72.999821013066054</v>
      </c>
      <c r="G13" s="1"/>
      <c r="H13" s="1"/>
      <c r="I13" s="1"/>
    </row>
    <row r="14" spans="1:12" x14ac:dyDescent="0.25">
      <c r="A14" s="11" t="s">
        <v>48</v>
      </c>
      <c r="B14" s="28">
        <v>1018062</v>
      </c>
      <c r="C14" s="28">
        <v>710892</v>
      </c>
      <c r="D14" s="28">
        <v>11097871</v>
      </c>
      <c r="E14" s="28">
        <v>11599001</v>
      </c>
      <c r="F14" s="13">
        <f t="shared" si="0"/>
        <v>4.5155507754595448</v>
      </c>
      <c r="G14" s="1"/>
      <c r="H14" s="1"/>
      <c r="I14" s="1"/>
    </row>
    <row r="15" spans="1:12" x14ac:dyDescent="0.25">
      <c r="A15" s="8" t="s">
        <v>49</v>
      </c>
      <c r="B15" s="27">
        <v>135941</v>
      </c>
      <c r="C15" s="27">
        <v>81436</v>
      </c>
      <c r="D15" s="27">
        <v>990893</v>
      </c>
      <c r="E15" s="27">
        <v>622336</v>
      </c>
      <c r="F15" s="10">
        <f t="shared" si="0"/>
        <v>-37.194429671013921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2230</v>
      </c>
      <c r="E16" s="28">
        <v>132402</v>
      </c>
      <c r="F16" s="13">
        <f t="shared" si="0"/>
        <v>5837.3094170403583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5</v>
      </c>
      <c r="D17" s="27">
        <v>1247</v>
      </c>
      <c r="E17" s="27">
        <v>8133</v>
      </c>
      <c r="F17" s="10">
        <f t="shared" si="0"/>
        <v>552.20529270248596</v>
      </c>
      <c r="G17" s="1"/>
      <c r="H17" s="1"/>
      <c r="I17" s="1"/>
    </row>
    <row r="18" spans="1:9" x14ac:dyDescent="0.25">
      <c r="A18" s="11" t="s">
        <v>52</v>
      </c>
      <c r="B18" s="28">
        <v>46295</v>
      </c>
      <c r="C18" s="28">
        <v>51409</v>
      </c>
      <c r="D18" s="28">
        <v>802636</v>
      </c>
      <c r="E18" s="28">
        <v>832689</v>
      </c>
      <c r="F18" s="13">
        <f t="shared" si="0"/>
        <v>3.7442875724487834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43935</v>
      </c>
      <c r="C20" s="28">
        <v>13873</v>
      </c>
      <c r="D20" s="28">
        <v>255592</v>
      </c>
      <c r="E20" s="28">
        <v>438547</v>
      </c>
      <c r="F20" s="13">
        <f t="shared" si="0"/>
        <v>71.580878900748075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62950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1203085</v>
      </c>
      <c r="C22" s="28">
        <v>993339</v>
      </c>
      <c r="D22" s="28">
        <v>10146387</v>
      </c>
      <c r="E22" s="28">
        <v>9398615</v>
      </c>
      <c r="F22" s="13">
        <f t="shared" si="0"/>
        <v>-7.3698351935521487</v>
      </c>
      <c r="G22" s="1"/>
      <c r="H22" s="1"/>
      <c r="I22" s="1"/>
    </row>
    <row r="23" spans="1:9" x14ac:dyDescent="0.25">
      <c r="A23" s="8" t="s">
        <v>57</v>
      </c>
      <c r="B23" s="27">
        <v>167699</v>
      </c>
      <c r="C23" s="27">
        <v>137747</v>
      </c>
      <c r="D23" s="27">
        <v>2064164</v>
      </c>
      <c r="E23" s="27">
        <v>2458755</v>
      </c>
      <c r="F23" s="10">
        <f t="shared" si="0"/>
        <v>19.116262079951014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10531</v>
      </c>
      <c r="E24" s="28">
        <v>1618</v>
      </c>
      <c r="F24" s="13">
        <f t="shared" si="0"/>
        <v>-84.635837052511633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</v>
      </c>
      <c r="E26" s="28">
        <v>2000</v>
      </c>
      <c r="F26" s="13">
        <f t="shared" si="0"/>
        <v>28471.428571428572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38629</v>
      </c>
      <c r="C28" s="28">
        <v>5808</v>
      </c>
      <c r="D28" s="28">
        <v>354584</v>
      </c>
      <c r="E28" s="28">
        <v>143512</v>
      </c>
      <c r="F28" s="13">
        <f t="shared" si="0"/>
        <v>-59.5266565891298</v>
      </c>
      <c r="G28" s="1"/>
      <c r="H28" s="1"/>
      <c r="I28" s="1"/>
    </row>
    <row r="29" spans="1:9" x14ac:dyDescent="0.25">
      <c r="A29" s="8" t="s">
        <v>63</v>
      </c>
      <c r="B29" s="27">
        <v>969</v>
      </c>
      <c r="C29" s="27">
        <v>1090</v>
      </c>
      <c r="D29" s="27">
        <v>11348</v>
      </c>
      <c r="E29" s="27">
        <v>5255</v>
      </c>
      <c r="F29" s="10">
        <f t="shared" si="0"/>
        <v>-53.692280578075433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120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282599</v>
      </c>
      <c r="C31" s="27">
        <v>278375</v>
      </c>
      <c r="D31" s="27">
        <v>3405576</v>
      </c>
      <c r="E31" s="27">
        <v>3859553</v>
      </c>
      <c r="F31" s="10">
        <f t="shared" si="0"/>
        <v>13.330402845216199</v>
      </c>
      <c r="G31" s="1"/>
      <c r="H31" s="1"/>
      <c r="I31" s="1"/>
    </row>
    <row r="32" spans="1:9" x14ac:dyDescent="0.25">
      <c r="A32" s="11" t="s">
        <v>66</v>
      </c>
      <c r="B32" s="28">
        <v>1247620</v>
      </c>
      <c r="C32" s="28">
        <v>2238124</v>
      </c>
      <c r="D32" s="28">
        <v>13061594</v>
      </c>
      <c r="E32" s="28">
        <v>21448925</v>
      </c>
      <c r="F32" s="13">
        <f t="shared" si="0"/>
        <v>64.213686323430352</v>
      </c>
      <c r="G32" s="1"/>
      <c r="H32" s="1"/>
      <c r="I32" s="1"/>
    </row>
    <row r="33" spans="1:9" x14ac:dyDescent="0.25">
      <c r="A33" s="8" t="s">
        <v>67</v>
      </c>
      <c r="B33" s="27">
        <v>12634</v>
      </c>
      <c r="C33" s="27">
        <v>10509</v>
      </c>
      <c r="D33" s="27">
        <v>131377</v>
      </c>
      <c r="E33" s="27">
        <v>205220</v>
      </c>
      <c r="F33" s="10">
        <f t="shared" si="0"/>
        <v>56.206946421367519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29759</v>
      </c>
      <c r="E34" s="28">
        <v>16965</v>
      </c>
      <c r="F34" s="13">
        <f t="shared" si="0"/>
        <v>-42.992036022715816</v>
      </c>
      <c r="G34" s="1"/>
      <c r="H34" s="1"/>
      <c r="I34" s="1"/>
    </row>
    <row r="35" spans="1:9" x14ac:dyDescent="0.25">
      <c r="A35" s="14" t="s">
        <v>69</v>
      </c>
      <c r="B35" s="15">
        <f>SUM(B7:B34)</f>
        <v>7819333</v>
      </c>
      <c r="C35" s="15">
        <f t="shared" ref="C35:E35" si="1">SUM(C7:C34)</f>
        <v>8019344</v>
      </c>
      <c r="D35" s="15">
        <f t="shared" si="1"/>
        <v>81390038</v>
      </c>
      <c r="E35" s="15">
        <f t="shared" si="1"/>
        <v>89152965</v>
      </c>
      <c r="F35" s="16">
        <f t="shared" si="0"/>
        <v>9.5379326398643514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19259</v>
      </c>
      <c r="C38" s="41">
        <f>D7</f>
        <v>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37723743</v>
      </c>
      <c r="G38" s="42">
        <f>LOOKUP(E38,$A$38:$A$65,$C$38:$C$65)</f>
        <v>37084348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21448925</v>
      </c>
      <c r="G39" s="42">
        <f t="shared" ref="G39:G65" si="8">LOOKUP(E39,$A$38:$A$65,$C$38:$C$65)</f>
        <v>13061594</v>
      </c>
    </row>
    <row r="40" spans="1:9" x14ac:dyDescent="0.25">
      <c r="A40" s="42" t="str">
        <f t="shared" si="3"/>
        <v>ALMERIA</v>
      </c>
      <c r="B40" s="41">
        <f t="shared" si="4"/>
        <v>25769</v>
      </c>
      <c r="C40" s="41">
        <f t="shared" si="5"/>
        <v>0</v>
      </c>
      <c r="D40" s="41">
        <f t="shared" si="6"/>
        <v>15</v>
      </c>
      <c r="E40" s="42" t="str">
        <f t="shared" si="2"/>
        <v>BARCELONA</v>
      </c>
      <c r="F40" s="42">
        <f t="shared" si="7"/>
        <v>11599001</v>
      </c>
      <c r="G40" s="42">
        <f t="shared" si="8"/>
        <v>11097871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9398615</v>
      </c>
      <c r="G41" s="42">
        <f t="shared" si="8"/>
        <v>10146387</v>
      </c>
    </row>
    <row r="42" spans="1:9" x14ac:dyDescent="0.25">
      <c r="A42" s="42" t="str">
        <f t="shared" si="3"/>
        <v>BAHIA DE ALGECIRAS</v>
      </c>
      <c r="B42" s="41">
        <f t="shared" si="4"/>
        <v>37723743</v>
      </c>
      <c r="C42" s="41">
        <f t="shared" si="5"/>
        <v>37084348</v>
      </c>
      <c r="D42" s="41">
        <f t="shared" si="6"/>
        <v>1</v>
      </c>
      <c r="E42" s="42" t="str">
        <f t="shared" si="2"/>
        <v>TARRAGONA</v>
      </c>
      <c r="F42" s="42">
        <f t="shared" si="7"/>
        <v>3859553</v>
      </c>
      <c r="G42" s="42">
        <f t="shared" si="8"/>
        <v>3405576</v>
      </c>
    </row>
    <row r="43" spans="1:9" x14ac:dyDescent="0.25">
      <c r="A43" s="42" t="str">
        <f t="shared" si="3"/>
        <v>BAHIA DE CADIZ</v>
      </c>
      <c r="B43" s="41">
        <f t="shared" si="4"/>
        <v>140428</v>
      </c>
      <c r="C43" s="41">
        <f t="shared" si="5"/>
        <v>1915448</v>
      </c>
      <c r="D43" s="41">
        <f t="shared" si="6"/>
        <v>12</v>
      </c>
      <c r="E43" s="42" t="str">
        <f t="shared" si="2"/>
        <v>MALAGA</v>
      </c>
      <c r="F43" s="42">
        <f t="shared" si="7"/>
        <v>2458755</v>
      </c>
      <c r="G43" s="42">
        <f t="shared" si="8"/>
        <v>2064164</v>
      </c>
    </row>
    <row r="44" spans="1:9" x14ac:dyDescent="0.25">
      <c r="A44" s="42" t="str">
        <f t="shared" si="3"/>
        <v>BALEARES</v>
      </c>
      <c r="B44" s="41">
        <f t="shared" si="4"/>
        <v>6034</v>
      </c>
      <c r="C44" s="41">
        <f t="shared" si="5"/>
        <v>22348</v>
      </c>
      <c r="D44" s="41">
        <f t="shared" si="6"/>
        <v>19</v>
      </c>
      <c r="E44" s="42" t="str">
        <f t="shared" si="2"/>
        <v>CEUTA</v>
      </c>
      <c r="F44" s="42">
        <f t="shared" si="7"/>
        <v>832689</v>
      </c>
      <c r="G44" s="42">
        <f t="shared" si="8"/>
        <v>802636</v>
      </c>
    </row>
    <row r="45" spans="1:9" x14ac:dyDescent="0.25">
      <c r="A45" s="42" t="str">
        <f t="shared" si="3"/>
        <v>BARCELONA</v>
      </c>
      <c r="B45" s="41">
        <f t="shared" si="4"/>
        <v>11599001</v>
      </c>
      <c r="C45" s="41">
        <f t="shared" si="5"/>
        <v>11097871</v>
      </c>
      <c r="D45" s="41">
        <f t="shared" si="6"/>
        <v>3</v>
      </c>
      <c r="E45" s="42" t="str">
        <f t="shared" si="2"/>
        <v>BILBAO</v>
      </c>
      <c r="F45" s="42">
        <f t="shared" si="7"/>
        <v>622336</v>
      </c>
      <c r="G45" s="42">
        <f t="shared" si="8"/>
        <v>990893</v>
      </c>
    </row>
    <row r="46" spans="1:9" x14ac:dyDescent="0.25">
      <c r="A46" s="42" t="str">
        <f t="shared" si="3"/>
        <v>BILBAO</v>
      </c>
      <c r="B46" s="41">
        <f t="shared" si="4"/>
        <v>622336</v>
      </c>
      <c r="C46" s="41">
        <f t="shared" si="5"/>
        <v>990893</v>
      </c>
      <c r="D46" s="41">
        <f t="shared" si="6"/>
        <v>8</v>
      </c>
      <c r="E46" s="42" t="str">
        <f t="shared" si="2"/>
        <v>GIJON</v>
      </c>
      <c r="F46" s="42">
        <f t="shared" si="7"/>
        <v>438547</v>
      </c>
      <c r="G46" s="42">
        <f t="shared" si="8"/>
        <v>255592</v>
      </c>
    </row>
    <row r="47" spans="1:9" x14ac:dyDescent="0.25">
      <c r="A47" s="42" t="str">
        <f t="shared" si="3"/>
        <v>CARTAGENA</v>
      </c>
      <c r="B47" s="41">
        <f t="shared" si="4"/>
        <v>132402</v>
      </c>
      <c r="C47" s="41">
        <f t="shared" si="5"/>
        <v>2230</v>
      </c>
      <c r="D47" s="41">
        <f t="shared" si="6"/>
        <v>13</v>
      </c>
      <c r="E47" s="42" t="str">
        <f t="shared" si="2"/>
        <v>VIGO</v>
      </c>
      <c r="F47" s="42">
        <f t="shared" si="7"/>
        <v>205220</v>
      </c>
      <c r="G47" s="42">
        <f t="shared" si="8"/>
        <v>131377</v>
      </c>
    </row>
    <row r="48" spans="1:9" x14ac:dyDescent="0.25">
      <c r="A48" s="42" t="str">
        <f t="shared" si="3"/>
        <v>CASTELLON</v>
      </c>
      <c r="B48" s="41">
        <f t="shared" si="4"/>
        <v>8133</v>
      </c>
      <c r="C48" s="41">
        <f t="shared" si="5"/>
        <v>1247</v>
      </c>
      <c r="D48" s="41">
        <f t="shared" si="6"/>
        <v>18</v>
      </c>
      <c r="E48" s="42" t="str">
        <f t="shared" si="2"/>
        <v>SANTA CRUZ DE TENERIFE</v>
      </c>
      <c r="F48" s="42">
        <f t="shared" si="7"/>
        <v>143512</v>
      </c>
      <c r="G48" s="42">
        <f t="shared" si="8"/>
        <v>354584</v>
      </c>
    </row>
    <row r="49" spans="1:7" x14ac:dyDescent="0.25">
      <c r="A49" s="42" t="str">
        <f t="shared" si="3"/>
        <v>CEUTA</v>
      </c>
      <c r="B49" s="41">
        <f t="shared" si="4"/>
        <v>832689</v>
      </c>
      <c r="C49" s="41">
        <f t="shared" si="5"/>
        <v>802636</v>
      </c>
      <c r="D49" s="41">
        <f t="shared" si="6"/>
        <v>7</v>
      </c>
      <c r="E49" s="42" t="str">
        <f t="shared" si="2"/>
        <v>BAHIA DE CADIZ</v>
      </c>
      <c r="F49" s="42">
        <f t="shared" si="7"/>
        <v>140428</v>
      </c>
      <c r="G49" s="42">
        <f t="shared" si="8"/>
        <v>1915448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132402</v>
      </c>
      <c r="G50" s="42">
        <f t="shared" si="8"/>
        <v>2230</v>
      </c>
    </row>
    <row r="51" spans="1:7" x14ac:dyDescent="0.25">
      <c r="A51" s="42" t="str">
        <f t="shared" si="3"/>
        <v>GIJON</v>
      </c>
      <c r="B51" s="41">
        <f t="shared" si="4"/>
        <v>438547</v>
      </c>
      <c r="C51" s="41">
        <f t="shared" si="5"/>
        <v>255592</v>
      </c>
      <c r="D51" s="41">
        <f t="shared" si="6"/>
        <v>9</v>
      </c>
      <c r="E51" s="42" t="str">
        <f t="shared" si="2"/>
        <v>HUELVA</v>
      </c>
      <c r="F51" s="42">
        <f t="shared" si="7"/>
        <v>62950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62950</v>
      </c>
      <c r="C52" s="41">
        <f t="shared" si="5"/>
        <v>0</v>
      </c>
      <c r="D52" s="41">
        <f t="shared" si="6"/>
        <v>14</v>
      </c>
      <c r="E52" s="42" t="str">
        <f t="shared" si="2"/>
        <v>ALMERIA</v>
      </c>
      <c r="F52" s="42">
        <f t="shared" si="7"/>
        <v>25769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9398615</v>
      </c>
      <c r="C53" s="41">
        <f t="shared" si="5"/>
        <v>10146387</v>
      </c>
      <c r="D53" s="41">
        <f t="shared" si="6"/>
        <v>4</v>
      </c>
      <c r="E53" s="42" t="str">
        <f t="shared" si="2"/>
        <v>A CORUÑA</v>
      </c>
      <c r="F53" s="42">
        <f t="shared" si="7"/>
        <v>19259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2458755</v>
      </c>
      <c r="C54" s="41">
        <f t="shared" si="5"/>
        <v>2064164</v>
      </c>
      <c r="D54" s="41">
        <f t="shared" si="6"/>
        <v>6</v>
      </c>
      <c r="E54" s="42" t="str">
        <f t="shared" si="2"/>
        <v>VILAGARCIA</v>
      </c>
      <c r="F54" s="42">
        <f t="shared" si="7"/>
        <v>16965</v>
      </c>
      <c r="G54" s="42">
        <f t="shared" si="8"/>
        <v>29759</v>
      </c>
    </row>
    <row r="55" spans="1:7" x14ac:dyDescent="0.25">
      <c r="A55" s="42" t="str">
        <f t="shared" si="3"/>
        <v>MARIN Y RIA DE PONTEVEDRA</v>
      </c>
      <c r="B55" s="41">
        <f t="shared" si="4"/>
        <v>1618</v>
      </c>
      <c r="C55" s="41">
        <f t="shared" si="5"/>
        <v>10531</v>
      </c>
      <c r="D55" s="41">
        <f t="shared" si="6"/>
        <v>22</v>
      </c>
      <c r="E55" s="42" t="str">
        <f t="shared" si="2"/>
        <v>CASTELLON</v>
      </c>
      <c r="F55" s="42">
        <f t="shared" ref="F55:F65" si="9">LOOKUP(E55,$A$38:$A$65,$B$38:$B$65)</f>
        <v>8133</v>
      </c>
      <c r="G55" s="42">
        <f t="shared" si="8"/>
        <v>1247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23</v>
      </c>
      <c r="E56" s="42" t="str">
        <f t="shared" si="2"/>
        <v>BALEARES</v>
      </c>
      <c r="F56" s="42">
        <f t="shared" si="9"/>
        <v>6034</v>
      </c>
      <c r="G56" s="42">
        <f t="shared" si="8"/>
        <v>22348</v>
      </c>
    </row>
    <row r="57" spans="1:7" x14ac:dyDescent="0.25">
      <c r="A57" s="42" t="str">
        <f t="shared" si="3"/>
        <v>MOTRIL</v>
      </c>
      <c r="B57" s="41">
        <f t="shared" si="4"/>
        <v>2000</v>
      </c>
      <c r="C57" s="41">
        <f t="shared" si="5"/>
        <v>7</v>
      </c>
      <c r="D57" s="41">
        <f t="shared" si="6"/>
        <v>21</v>
      </c>
      <c r="E57" s="42" t="str">
        <f t="shared" si="2"/>
        <v>SANTANDER</v>
      </c>
      <c r="F57" s="42">
        <f t="shared" si="9"/>
        <v>5255</v>
      </c>
      <c r="G57" s="42">
        <f t="shared" si="8"/>
        <v>11348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2000</v>
      </c>
      <c r="G58" s="42">
        <f t="shared" si="8"/>
        <v>7</v>
      </c>
    </row>
    <row r="59" spans="1:7" x14ac:dyDescent="0.25">
      <c r="A59" s="42" t="str">
        <f t="shared" si="3"/>
        <v>SANTA CRUZ DE TENERIFE</v>
      </c>
      <c r="B59" s="41">
        <f t="shared" si="4"/>
        <v>143512</v>
      </c>
      <c r="C59" s="41">
        <f t="shared" si="5"/>
        <v>354584</v>
      </c>
      <c r="D59" s="41">
        <f t="shared" si="6"/>
        <v>11</v>
      </c>
      <c r="E59" s="42" t="str">
        <f t="shared" si="2"/>
        <v>MARIN Y RIA DE PONTEVEDRA</v>
      </c>
      <c r="F59" s="42">
        <f t="shared" si="9"/>
        <v>1618</v>
      </c>
      <c r="G59" s="42">
        <f t="shared" si="8"/>
        <v>10531</v>
      </c>
    </row>
    <row r="60" spans="1:7" x14ac:dyDescent="0.25">
      <c r="A60" s="42" t="str">
        <f t="shared" si="3"/>
        <v>SANTANDER</v>
      </c>
      <c r="B60" s="41">
        <f t="shared" si="4"/>
        <v>5255</v>
      </c>
      <c r="C60" s="41">
        <f t="shared" si="5"/>
        <v>11348</v>
      </c>
      <c r="D60" s="41">
        <f t="shared" si="6"/>
        <v>20</v>
      </c>
      <c r="E60" s="42" t="str">
        <f t="shared" si="2"/>
        <v>MELILLA</v>
      </c>
      <c r="F60" s="42">
        <f t="shared" si="9"/>
        <v>1256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3859553</v>
      </c>
      <c r="C62" s="41">
        <f t="shared" si="5"/>
        <v>3405576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21448925</v>
      </c>
      <c r="C63" s="41">
        <f t="shared" si="5"/>
        <v>13061594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205220</v>
      </c>
      <c r="C64" s="41">
        <f t="shared" si="5"/>
        <v>131377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16965</v>
      </c>
      <c r="C65" s="41">
        <f t="shared" si="5"/>
        <v>29759</v>
      </c>
      <c r="D65" s="41">
        <f t="shared" si="6"/>
        <v>17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3526868</v>
      </c>
      <c r="C11" s="29">
        <v>3475492</v>
      </c>
      <c r="D11" s="29">
        <v>36917150</v>
      </c>
      <c r="E11" s="29">
        <v>37630226</v>
      </c>
      <c r="F11" s="10">
        <f t="shared" si="0"/>
        <v>1.9315575552283946</v>
      </c>
      <c r="G11" s="1"/>
      <c r="H11" s="1"/>
      <c r="I11" s="1"/>
    </row>
    <row r="12" spans="1:12" x14ac:dyDescent="0.25">
      <c r="A12" s="11" t="s">
        <v>46</v>
      </c>
      <c r="B12" s="30">
        <v>134</v>
      </c>
      <c r="C12" s="30">
        <v>487</v>
      </c>
      <c r="D12" s="30">
        <v>41242</v>
      </c>
      <c r="E12" s="30">
        <v>6029</v>
      </c>
      <c r="F12" s="13">
        <f t="shared" si="0"/>
        <v>-85.381407303234568</v>
      </c>
      <c r="G12" s="1"/>
      <c r="H12" s="1"/>
      <c r="I12" s="1"/>
    </row>
    <row r="13" spans="1:12" x14ac:dyDescent="0.25">
      <c r="A13" s="8" t="s">
        <v>47</v>
      </c>
      <c r="B13" s="29">
        <v>179</v>
      </c>
      <c r="C13" s="29">
        <v>0</v>
      </c>
      <c r="D13" s="29">
        <v>3209</v>
      </c>
      <c r="E13" s="29">
        <v>544</v>
      </c>
      <c r="F13" s="10">
        <f t="shared" si="0"/>
        <v>-83.047678404487385</v>
      </c>
      <c r="G13" s="1"/>
      <c r="H13" s="1"/>
      <c r="I13" s="1"/>
    </row>
    <row r="14" spans="1:12" x14ac:dyDescent="0.25">
      <c r="A14" s="11" t="s">
        <v>48</v>
      </c>
      <c r="B14" s="30">
        <v>968509</v>
      </c>
      <c r="C14" s="30">
        <v>674138</v>
      </c>
      <c r="D14" s="30">
        <v>10593051</v>
      </c>
      <c r="E14" s="30">
        <v>11014053</v>
      </c>
      <c r="F14" s="13">
        <f t="shared" si="0"/>
        <v>3.9743224119283411</v>
      </c>
      <c r="G14" s="1"/>
      <c r="H14" s="1"/>
      <c r="I14" s="1"/>
    </row>
    <row r="15" spans="1:12" x14ac:dyDescent="0.25">
      <c r="A15" s="8" t="s">
        <v>49</v>
      </c>
      <c r="B15" s="29">
        <v>6723</v>
      </c>
      <c r="C15" s="29">
        <v>10565</v>
      </c>
      <c r="D15" s="29">
        <v>60677</v>
      </c>
      <c r="E15" s="29">
        <v>210056</v>
      </c>
      <c r="F15" s="10">
        <f t="shared" si="0"/>
        <v>246.18718789656708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2852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1247</v>
      </c>
      <c r="E17" s="29">
        <v>5044</v>
      </c>
      <c r="F17" s="10">
        <f t="shared" si="0"/>
        <v>304.49077786688053</v>
      </c>
      <c r="G17" s="1"/>
      <c r="H17" s="1"/>
      <c r="I17" s="1"/>
    </row>
    <row r="18" spans="1:9" x14ac:dyDescent="0.25">
      <c r="A18" s="11" t="s">
        <v>52</v>
      </c>
      <c r="B18" s="30">
        <v>20</v>
      </c>
      <c r="C18" s="30">
        <v>0</v>
      </c>
      <c r="D18" s="30">
        <v>821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1000110</v>
      </c>
      <c r="C22" s="30">
        <v>987459</v>
      </c>
      <c r="D22" s="30">
        <v>9785354</v>
      </c>
      <c r="E22" s="30">
        <v>9281355</v>
      </c>
      <c r="F22" s="13">
        <f t="shared" si="0"/>
        <v>-5.1505443747870601</v>
      </c>
      <c r="G22" s="1"/>
      <c r="H22" s="1"/>
      <c r="I22" s="1"/>
    </row>
    <row r="23" spans="1:9" x14ac:dyDescent="0.25">
      <c r="A23" s="8" t="s">
        <v>57</v>
      </c>
      <c r="B23" s="29">
        <v>167699</v>
      </c>
      <c r="C23" s="29">
        <v>137747</v>
      </c>
      <c r="D23" s="29">
        <v>2064164</v>
      </c>
      <c r="E23" s="29">
        <v>2457171</v>
      </c>
      <c r="F23" s="10">
        <f t="shared" si="0"/>
        <v>19.039523991310773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10319</v>
      </c>
      <c r="E24" s="30">
        <v>1618</v>
      </c>
      <c r="F24" s="13">
        <f t="shared" si="0"/>
        <v>-84.320186064541133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35036</v>
      </c>
      <c r="C28" s="30">
        <v>2367</v>
      </c>
      <c r="D28" s="30">
        <v>317295</v>
      </c>
      <c r="E28" s="30">
        <v>96251</v>
      </c>
      <c r="F28" s="13">
        <f t="shared" si="0"/>
        <v>-69.665138120676346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189</v>
      </c>
      <c r="C31" s="29">
        <v>0</v>
      </c>
      <c r="D31" s="29">
        <v>2104</v>
      </c>
      <c r="E31" s="29">
        <v>2349</v>
      </c>
      <c r="F31" s="10">
        <f t="shared" si="0"/>
        <v>11.644486692015207</v>
      </c>
      <c r="G31" s="1"/>
      <c r="H31" s="1"/>
      <c r="I31" s="1"/>
    </row>
    <row r="32" spans="1:9" x14ac:dyDescent="0.25">
      <c r="A32" s="11" t="s">
        <v>66</v>
      </c>
      <c r="B32" s="30">
        <v>1247566</v>
      </c>
      <c r="C32" s="30">
        <v>2234067</v>
      </c>
      <c r="D32" s="30">
        <v>13029191</v>
      </c>
      <c r="E32" s="30">
        <v>21398811</v>
      </c>
      <c r="F32" s="13">
        <f t="shared" si="0"/>
        <v>64.237449585319609</v>
      </c>
      <c r="G32" s="1"/>
      <c r="H32" s="1"/>
      <c r="I32" s="1"/>
    </row>
    <row r="33" spans="1:9" x14ac:dyDescent="0.25">
      <c r="A33" s="8" t="s">
        <v>67</v>
      </c>
      <c r="B33" s="29">
        <v>2500</v>
      </c>
      <c r="C33" s="29">
        <v>2709</v>
      </c>
      <c r="D33" s="29">
        <v>28456</v>
      </c>
      <c r="E33" s="29">
        <v>37486</v>
      </c>
      <c r="F33" s="10">
        <f t="shared" si="0"/>
        <v>31.733202136632002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3432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6955533</v>
      </c>
      <c r="C35" s="15">
        <f t="shared" ref="C35:E35" si="1">SUM(C7:C34)</f>
        <v>7525031</v>
      </c>
      <c r="D35" s="15">
        <f t="shared" si="1"/>
        <v>72854405</v>
      </c>
      <c r="E35" s="15">
        <f t="shared" si="1"/>
        <v>82149269</v>
      </c>
      <c r="F35" s="16">
        <f t="shared" si="0"/>
        <v>12.758135901322646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37630226</v>
      </c>
      <c r="G38" s="42">
        <f>LOOKUP(E38,$A$38:$A$65,$C$38:$C$65)</f>
        <v>36917150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21398811</v>
      </c>
      <c r="G39" s="42">
        <f t="shared" ref="G39:G65" si="8">LOOKUP(E39,$A$38:$A$65,$C$38:$C$65)</f>
        <v>13029191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11014053</v>
      </c>
      <c r="G40" s="42">
        <f t="shared" si="8"/>
        <v>10593051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9281355</v>
      </c>
      <c r="G41" s="42">
        <f t="shared" si="8"/>
        <v>9785354</v>
      </c>
    </row>
    <row r="42" spans="1:9" x14ac:dyDescent="0.25">
      <c r="A42" s="42" t="str">
        <f t="shared" si="3"/>
        <v>BAHIA DE ALGECIRAS</v>
      </c>
      <c r="B42" s="41">
        <f t="shared" si="4"/>
        <v>37630226</v>
      </c>
      <c r="C42" s="41">
        <f t="shared" si="5"/>
        <v>36917150</v>
      </c>
      <c r="D42" s="41">
        <f t="shared" si="6"/>
        <v>1</v>
      </c>
      <c r="E42" s="42" t="str">
        <f t="shared" si="2"/>
        <v>MALAGA</v>
      </c>
      <c r="F42" s="42">
        <f t="shared" si="7"/>
        <v>2457171</v>
      </c>
      <c r="G42" s="42">
        <f t="shared" si="8"/>
        <v>2064164</v>
      </c>
    </row>
    <row r="43" spans="1:9" x14ac:dyDescent="0.25">
      <c r="A43" s="42" t="str">
        <f t="shared" si="3"/>
        <v>BAHIA DE CADIZ</v>
      </c>
      <c r="B43" s="41">
        <f t="shared" si="4"/>
        <v>6029</v>
      </c>
      <c r="C43" s="41">
        <f t="shared" si="5"/>
        <v>41242</v>
      </c>
      <c r="D43" s="41">
        <f t="shared" si="6"/>
        <v>9</v>
      </c>
      <c r="E43" s="42" t="str">
        <f t="shared" si="2"/>
        <v>BILBAO</v>
      </c>
      <c r="F43" s="42">
        <f t="shared" si="7"/>
        <v>210056</v>
      </c>
      <c r="G43" s="42">
        <f t="shared" si="8"/>
        <v>60677</v>
      </c>
    </row>
    <row r="44" spans="1:9" x14ac:dyDescent="0.25">
      <c r="A44" s="42" t="str">
        <f t="shared" si="3"/>
        <v>BALEARES</v>
      </c>
      <c r="B44" s="41">
        <f t="shared" si="4"/>
        <v>544</v>
      </c>
      <c r="C44" s="41">
        <f t="shared" si="5"/>
        <v>3209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96251</v>
      </c>
      <c r="G44" s="42">
        <f t="shared" si="8"/>
        <v>317295</v>
      </c>
    </row>
    <row r="45" spans="1:9" x14ac:dyDescent="0.25">
      <c r="A45" s="42" t="str">
        <f t="shared" si="3"/>
        <v>BARCELONA</v>
      </c>
      <c r="B45" s="41">
        <f t="shared" si="4"/>
        <v>11014053</v>
      </c>
      <c r="C45" s="41">
        <f t="shared" si="5"/>
        <v>10593051</v>
      </c>
      <c r="D45" s="41">
        <f t="shared" si="6"/>
        <v>3</v>
      </c>
      <c r="E45" s="42" t="str">
        <f t="shared" si="2"/>
        <v>VIGO</v>
      </c>
      <c r="F45" s="42">
        <f t="shared" si="7"/>
        <v>37486</v>
      </c>
      <c r="G45" s="42">
        <f t="shared" si="8"/>
        <v>28456</v>
      </c>
    </row>
    <row r="46" spans="1:9" x14ac:dyDescent="0.25">
      <c r="A46" s="42" t="str">
        <f t="shared" si="3"/>
        <v>BILBAO</v>
      </c>
      <c r="B46" s="41">
        <f t="shared" si="4"/>
        <v>210056</v>
      </c>
      <c r="C46" s="41">
        <f t="shared" si="5"/>
        <v>60677</v>
      </c>
      <c r="D46" s="41">
        <f t="shared" si="6"/>
        <v>6</v>
      </c>
      <c r="E46" s="42" t="str">
        <f t="shared" si="2"/>
        <v>BAHIA DE CADIZ</v>
      </c>
      <c r="F46" s="42">
        <f t="shared" si="7"/>
        <v>6029</v>
      </c>
      <c r="G46" s="42">
        <f t="shared" si="8"/>
        <v>41242</v>
      </c>
    </row>
    <row r="47" spans="1:9" x14ac:dyDescent="0.25">
      <c r="A47" s="42" t="str">
        <f t="shared" si="3"/>
        <v>CARTAGENA</v>
      </c>
      <c r="B47" s="41">
        <f t="shared" si="4"/>
        <v>2852</v>
      </c>
      <c r="C47" s="41">
        <f t="shared" si="5"/>
        <v>0</v>
      </c>
      <c r="D47" s="41">
        <f t="shared" si="6"/>
        <v>12</v>
      </c>
      <c r="E47" s="42" t="str">
        <f t="shared" si="2"/>
        <v>CASTELLON</v>
      </c>
      <c r="F47" s="42">
        <f t="shared" si="7"/>
        <v>5044</v>
      </c>
      <c r="G47" s="42">
        <f t="shared" si="8"/>
        <v>1247</v>
      </c>
    </row>
    <row r="48" spans="1:9" x14ac:dyDescent="0.25">
      <c r="A48" s="42" t="str">
        <f t="shared" si="3"/>
        <v>CASTELLON</v>
      </c>
      <c r="B48" s="41">
        <f t="shared" si="4"/>
        <v>5044</v>
      </c>
      <c r="C48" s="41">
        <f t="shared" si="5"/>
        <v>1247</v>
      </c>
      <c r="D48" s="41">
        <f t="shared" si="6"/>
        <v>10</v>
      </c>
      <c r="E48" s="42" t="str">
        <f t="shared" si="2"/>
        <v>VILAGARCIA</v>
      </c>
      <c r="F48" s="42">
        <f t="shared" si="7"/>
        <v>3432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821</v>
      </c>
      <c r="D49" s="41">
        <f t="shared" si="6"/>
        <v>28</v>
      </c>
      <c r="E49" s="42" t="str">
        <f t="shared" si="2"/>
        <v>CARTAGENA</v>
      </c>
      <c r="F49" s="42">
        <f t="shared" si="7"/>
        <v>2852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2349</v>
      </c>
      <c r="G50" s="42">
        <f t="shared" si="8"/>
        <v>2104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16</v>
      </c>
      <c r="E51" s="42" t="str">
        <f t="shared" si="2"/>
        <v>MARIN Y RIA DE PONTEVEDRA</v>
      </c>
      <c r="F51" s="42">
        <f t="shared" si="7"/>
        <v>1618</v>
      </c>
      <c r="G51" s="42">
        <f t="shared" si="8"/>
        <v>10319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1256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9281355</v>
      </c>
      <c r="C53" s="41">
        <f t="shared" si="5"/>
        <v>9785354</v>
      </c>
      <c r="D53" s="41">
        <f t="shared" si="6"/>
        <v>4</v>
      </c>
      <c r="E53" s="42" t="str">
        <f t="shared" si="2"/>
        <v>GIJON</v>
      </c>
      <c r="F53" s="42">
        <f t="shared" si="7"/>
        <v>736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2457171</v>
      </c>
      <c r="C54" s="41">
        <f t="shared" si="5"/>
        <v>2064164</v>
      </c>
      <c r="D54" s="41">
        <f t="shared" si="6"/>
        <v>5</v>
      </c>
      <c r="E54" s="42" t="str">
        <f t="shared" si="2"/>
        <v>BALEARES</v>
      </c>
      <c r="F54" s="42">
        <f t="shared" si="7"/>
        <v>544</v>
      </c>
      <c r="G54" s="42">
        <f t="shared" si="8"/>
        <v>3209</v>
      </c>
    </row>
    <row r="55" spans="1:7" x14ac:dyDescent="0.25">
      <c r="A55" s="42" t="str">
        <f t="shared" si="3"/>
        <v>MARIN Y RIA DE PONTEVEDRA</v>
      </c>
      <c r="B55" s="41">
        <f t="shared" si="4"/>
        <v>1618</v>
      </c>
      <c r="C55" s="41">
        <f t="shared" si="5"/>
        <v>10319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15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96251</v>
      </c>
      <c r="C59" s="41">
        <f t="shared" si="5"/>
        <v>317295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2349</v>
      </c>
      <c r="C62" s="41">
        <f t="shared" si="5"/>
        <v>2104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21398811</v>
      </c>
      <c r="C63" s="41">
        <f t="shared" si="5"/>
        <v>13029191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37486</v>
      </c>
      <c r="C64" s="41">
        <f t="shared" si="5"/>
        <v>28456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3432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5285</v>
      </c>
      <c r="C7" s="31">
        <v>11258</v>
      </c>
      <c r="D7" s="31">
        <v>98477</v>
      </c>
      <c r="E7" s="31">
        <v>113931</v>
      </c>
      <c r="F7" s="10">
        <f>((E7*100)/D7)-100</f>
        <v>15.693004457893721</v>
      </c>
      <c r="G7" s="1"/>
      <c r="H7" s="1"/>
      <c r="I7" s="1"/>
    </row>
    <row r="8" spans="1:12" x14ac:dyDescent="0.25">
      <c r="A8" s="11" t="s">
        <v>42</v>
      </c>
      <c r="B8" s="32">
        <v>96675</v>
      </c>
      <c r="C8" s="32">
        <v>79797</v>
      </c>
      <c r="D8" s="32">
        <v>1168376</v>
      </c>
      <c r="E8" s="32">
        <v>985031</v>
      </c>
      <c r="F8" s="13">
        <f t="shared" ref="F8:F35" si="0">((E8*100)/D8)-100</f>
        <v>-15.692294261436388</v>
      </c>
      <c r="G8" s="1"/>
      <c r="H8" s="1"/>
      <c r="I8" s="1"/>
    </row>
    <row r="9" spans="1:12" x14ac:dyDescent="0.25">
      <c r="A9" s="8" t="s">
        <v>43</v>
      </c>
      <c r="B9" s="31">
        <v>8</v>
      </c>
      <c r="C9" s="31">
        <v>724</v>
      </c>
      <c r="D9" s="31">
        <v>149</v>
      </c>
      <c r="E9" s="31">
        <v>1596</v>
      </c>
      <c r="F9" s="10">
        <f t="shared" si="0"/>
        <v>971.14093959731554</v>
      </c>
      <c r="G9" s="1"/>
      <c r="H9" s="1"/>
      <c r="I9" s="1"/>
    </row>
    <row r="10" spans="1:12" x14ac:dyDescent="0.25">
      <c r="A10" s="11" t="s">
        <v>44</v>
      </c>
      <c r="B10" s="32">
        <v>5889</v>
      </c>
      <c r="C10" s="32">
        <v>4216</v>
      </c>
      <c r="D10" s="32">
        <v>65071</v>
      </c>
      <c r="E10" s="32">
        <v>55816</v>
      </c>
      <c r="F10" s="17">
        <f t="shared" si="0"/>
        <v>-14.222925727282501</v>
      </c>
      <c r="G10" s="1"/>
      <c r="H10" s="1"/>
      <c r="I10" s="1"/>
    </row>
    <row r="11" spans="1:12" x14ac:dyDescent="0.25">
      <c r="A11" s="8" t="s">
        <v>45</v>
      </c>
      <c r="B11" s="31">
        <v>3705415</v>
      </c>
      <c r="C11" s="31">
        <v>3630941</v>
      </c>
      <c r="D11" s="31">
        <v>38857206</v>
      </c>
      <c r="E11" s="31">
        <v>39442098</v>
      </c>
      <c r="F11" s="10">
        <f t="shared" si="0"/>
        <v>1.5052343187001185</v>
      </c>
      <c r="G11" s="1"/>
      <c r="H11" s="1"/>
      <c r="I11" s="1"/>
    </row>
    <row r="12" spans="1:12" x14ac:dyDescent="0.25">
      <c r="A12" s="11" t="s">
        <v>46</v>
      </c>
      <c r="B12" s="32">
        <v>118027</v>
      </c>
      <c r="C12" s="32">
        <v>84851</v>
      </c>
      <c r="D12" s="32">
        <v>1207808</v>
      </c>
      <c r="E12" s="32">
        <v>1157554</v>
      </c>
      <c r="F12" s="13">
        <f t="shared" si="0"/>
        <v>-4.1607606506994443</v>
      </c>
      <c r="G12" s="1"/>
      <c r="H12" s="1"/>
      <c r="I12" s="1"/>
    </row>
    <row r="13" spans="1:12" x14ac:dyDescent="0.25">
      <c r="A13" s="8" t="s">
        <v>47</v>
      </c>
      <c r="B13" s="31">
        <v>68674</v>
      </c>
      <c r="C13" s="31">
        <v>36623</v>
      </c>
      <c r="D13" s="31">
        <v>970642</v>
      </c>
      <c r="E13" s="31">
        <v>704674</v>
      </c>
      <c r="F13" s="10">
        <f t="shared" si="0"/>
        <v>-27.401245773415951</v>
      </c>
      <c r="G13" s="1"/>
      <c r="H13" s="1"/>
      <c r="I13" s="1"/>
    </row>
    <row r="14" spans="1:12" x14ac:dyDescent="0.25">
      <c r="A14" s="11" t="s">
        <v>48</v>
      </c>
      <c r="B14" s="32">
        <v>2093207</v>
      </c>
      <c r="C14" s="32">
        <v>1654459</v>
      </c>
      <c r="D14" s="32">
        <v>23357354</v>
      </c>
      <c r="E14" s="32">
        <v>23658781</v>
      </c>
      <c r="F14" s="13">
        <f t="shared" si="0"/>
        <v>1.2905014840293916</v>
      </c>
      <c r="G14" s="1"/>
      <c r="H14" s="1"/>
      <c r="I14" s="1"/>
    </row>
    <row r="15" spans="1:12" x14ac:dyDescent="0.25">
      <c r="A15" s="8" t="s">
        <v>49</v>
      </c>
      <c r="B15" s="31">
        <v>546424</v>
      </c>
      <c r="C15" s="31">
        <v>509168</v>
      </c>
      <c r="D15" s="31">
        <v>5331814</v>
      </c>
      <c r="E15" s="31">
        <v>5671734</v>
      </c>
      <c r="F15" s="10">
        <f t="shared" si="0"/>
        <v>6.3753161681934074</v>
      </c>
      <c r="G15" s="1"/>
      <c r="H15" s="1"/>
      <c r="I15" s="1"/>
    </row>
    <row r="16" spans="1:12" x14ac:dyDescent="0.25">
      <c r="A16" s="11" t="s">
        <v>50</v>
      </c>
      <c r="B16" s="32">
        <v>43001</v>
      </c>
      <c r="C16" s="32">
        <v>32281</v>
      </c>
      <c r="D16" s="32">
        <v>473582</v>
      </c>
      <c r="E16" s="32">
        <v>423957</v>
      </c>
      <c r="F16" s="13">
        <f t="shared" si="0"/>
        <v>-10.478649948688926</v>
      </c>
      <c r="G16" s="1"/>
      <c r="H16" s="1"/>
      <c r="I16" s="1"/>
    </row>
    <row r="17" spans="1:9" x14ac:dyDescent="0.25">
      <c r="A17" s="8" t="s">
        <v>51</v>
      </c>
      <c r="B17" s="31">
        <v>106054</v>
      </c>
      <c r="C17" s="31">
        <v>75320</v>
      </c>
      <c r="D17" s="31">
        <v>1222651</v>
      </c>
      <c r="E17" s="31">
        <v>1141715</v>
      </c>
      <c r="F17" s="10">
        <f t="shared" si="0"/>
        <v>-6.6197140475900369</v>
      </c>
      <c r="G17" s="1"/>
      <c r="H17" s="1"/>
      <c r="I17" s="1"/>
    </row>
    <row r="18" spans="1:9" x14ac:dyDescent="0.25">
      <c r="A18" s="11" t="s">
        <v>52</v>
      </c>
      <c r="B18" s="32">
        <v>8872</v>
      </c>
      <c r="C18" s="32">
        <v>5481</v>
      </c>
      <c r="D18" s="32">
        <v>66494</v>
      </c>
      <c r="E18" s="32">
        <v>68232</v>
      </c>
      <c r="F18" s="13">
        <f t="shared" si="0"/>
        <v>2.6137696634282861</v>
      </c>
      <c r="G18" s="1"/>
      <c r="H18" s="1"/>
      <c r="I18" s="1"/>
    </row>
    <row r="19" spans="1:9" x14ac:dyDescent="0.25">
      <c r="A19" s="8" t="s">
        <v>53</v>
      </c>
      <c r="B19" s="31">
        <v>1526</v>
      </c>
      <c r="C19" s="31">
        <v>41</v>
      </c>
      <c r="D19" s="31">
        <v>48316</v>
      </c>
      <c r="E19" s="31">
        <v>713</v>
      </c>
      <c r="F19" s="10">
        <f t="shared" si="0"/>
        <v>-98.524298369070294</v>
      </c>
      <c r="G19" s="1"/>
      <c r="H19" s="1"/>
      <c r="I19" s="1"/>
    </row>
    <row r="20" spans="1:9" x14ac:dyDescent="0.25">
      <c r="A20" s="11" t="s">
        <v>54</v>
      </c>
      <c r="B20" s="32">
        <v>21945</v>
      </c>
      <c r="C20" s="32">
        <v>34181</v>
      </c>
      <c r="D20" s="32">
        <v>144351</v>
      </c>
      <c r="E20" s="32">
        <v>302065</v>
      </c>
      <c r="F20" s="13">
        <f t="shared" si="0"/>
        <v>109.25729645101177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1367168</v>
      </c>
      <c r="C22" s="32">
        <v>1253064</v>
      </c>
      <c r="D22" s="32">
        <v>13575450</v>
      </c>
      <c r="E22" s="32">
        <v>12367576</v>
      </c>
      <c r="F22" s="13">
        <f t="shared" si="0"/>
        <v>-8.8974877444209994</v>
      </c>
      <c r="G22" s="1"/>
      <c r="H22" s="1"/>
      <c r="I22" s="1"/>
    </row>
    <row r="23" spans="1:9" x14ac:dyDescent="0.25">
      <c r="A23" s="8" t="s">
        <v>57</v>
      </c>
      <c r="B23" s="31">
        <v>173149</v>
      </c>
      <c r="C23" s="31">
        <v>153262</v>
      </c>
      <c r="D23" s="31">
        <v>3852310</v>
      </c>
      <c r="E23" s="31">
        <v>2591762</v>
      </c>
      <c r="F23" s="10">
        <f t="shared" si="0"/>
        <v>-32.721873369484797</v>
      </c>
      <c r="G23" s="1"/>
      <c r="H23" s="1"/>
      <c r="I23" s="1"/>
    </row>
    <row r="24" spans="1:9" x14ac:dyDescent="0.25">
      <c r="A24" s="11" t="s">
        <v>58</v>
      </c>
      <c r="B24" s="32">
        <v>27583</v>
      </c>
      <c r="C24" s="32">
        <v>24011</v>
      </c>
      <c r="D24" s="32">
        <v>376105</v>
      </c>
      <c r="E24" s="32">
        <v>245173</v>
      </c>
      <c r="F24" s="13">
        <f t="shared" si="0"/>
        <v>-34.812618816553893</v>
      </c>
      <c r="G24" s="1"/>
      <c r="H24" s="1"/>
      <c r="I24" s="1"/>
    </row>
    <row r="25" spans="1:9" x14ac:dyDescent="0.25">
      <c r="A25" s="8" t="s">
        <v>59</v>
      </c>
      <c r="B25" s="31">
        <v>16123</v>
      </c>
      <c r="C25" s="31">
        <v>18022</v>
      </c>
      <c r="D25" s="31">
        <v>148077</v>
      </c>
      <c r="E25" s="31">
        <v>142953</v>
      </c>
      <c r="F25" s="10">
        <f t="shared" si="0"/>
        <v>-3.4603618387730677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158</v>
      </c>
      <c r="D27" s="31">
        <v>0</v>
      </c>
      <c r="E27" s="31">
        <v>430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321417</v>
      </c>
      <c r="C28" s="32">
        <v>231211</v>
      </c>
      <c r="D28" s="32">
        <v>3482840</v>
      </c>
      <c r="E28" s="32">
        <v>2837642</v>
      </c>
      <c r="F28" s="13">
        <f t="shared" si="0"/>
        <v>-18.525054266058731</v>
      </c>
      <c r="G28" s="1"/>
      <c r="H28" s="1"/>
      <c r="I28" s="1"/>
    </row>
    <row r="29" spans="1:9" x14ac:dyDescent="0.25">
      <c r="A29" s="8" t="s">
        <v>63</v>
      </c>
      <c r="B29" s="31">
        <v>861</v>
      </c>
      <c r="C29" s="31">
        <v>877</v>
      </c>
      <c r="D29" s="31">
        <v>3903</v>
      </c>
      <c r="E29" s="31">
        <v>4037</v>
      </c>
      <c r="F29" s="10">
        <f t="shared" si="0"/>
        <v>3.4332564693825276</v>
      </c>
      <c r="G29" s="1"/>
      <c r="H29" s="1"/>
      <c r="I29" s="1"/>
    </row>
    <row r="30" spans="1:9" x14ac:dyDescent="0.25">
      <c r="A30" s="11" t="s">
        <v>64</v>
      </c>
      <c r="B30" s="32">
        <v>81948</v>
      </c>
      <c r="C30" s="32">
        <v>84942</v>
      </c>
      <c r="D30" s="32">
        <v>928777</v>
      </c>
      <c r="E30" s="32">
        <v>908049</v>
      </c>
      <c r="F30" s="13">
        <f t="shared" si="0"/>
        <v>-2.2317520782706737</v>
      </c>
      <c r="G30" s="1"/>
      <c r="H30" s="1"/>
      <c r="I30" s="1"/>
    </row>
    <row r="31" spans="1:9" x14ac:dyDescent="0.25">
      <c r="A31" s="8" t="s">
        <v>65</v>
      </c>
      <c r="B31" s="31">
        <v>39060</v>
      </c>
      <c r="C31" s="31">
        <v>36087</v>
      </c>
      <c r="D31" s="31">
        <v>375205</v>
      </c>
      <c r="E31" s="31">
        <v>384372</v>
      </c>
      <c r="F31" s="10">
        <f t="shared" si="0"/>
        <v>2.4431977185805067</v>
      </c>
      <c r="G31" s="1"/>
      <c r="H31" s="1"/>
      <c r="I31" s="1"/>
    </row>
    <row r="32" spans="1:9" x14ac:dyDescent="0.25">
      <c r="A32" s="11" t="s">
        <v>66</v>
      </c>
      <c r="B32" s="32">
        <v>2725373</v>
      </c>
      <c r="C32" s="32">
        <v>3619138</v>
      </c>
      <c r="D32" s="32">
        <v>29901325</v>
      </c>
      <c r="E32" s="32">
        <v>37872744</v>
      </c>
      <c r="F32" s="13">
        <f t="shared" si="0"/>
        <v>26.659082833285822</v>
      </c>
      <c r="G32" s="1"/>
      <c r="H32" s="1"/>
      <c r="I32" s="1"/>
    </row>
    <row r="33" spans="1:9" x14ac:dyDescent="0.25">
      <c r="A33" s="8" t="s">
        <v>67</v>
      </c>
      <c r="B33" s="31">
        <v>214447</v>
      </c>
      <c r="C33" s="31">
        <v>169058</v>
      </c>
      <c r="D33" s="31">
        <v>2244418</v>
      </c>
      <c r="E33" s="31">
        <v>2195170</v>
      </c>
      <c r="F33" s="10">
        <f t="shared" si="0"/>
        <v>-2.1942436747522009</v>
      </c>
      <c r="G33" s="1"/>
      <c r="H33" s="1"/>
      <c r="I33" s="1"/>
    </row>
    <row r="34" spans="1:9" x14ac:dyDescent="0.25">
      <c r="A34" s="11" t="s">
        <v>68</v>
      </c>
      <c r="B34" s="32">
        <v>54</v>
      </c>
      <c r="C34" s="32">
        <v>11562</v>
      </c>
      <c r="D34" s="32">
        <v>54</v>
      </c>
      <c r="E34" s="32">
        <v>115914</v>
      </c>
      <c r="F34" s="13">
        <f t="shared" si="0"/>
        <v>214555.55555555556</v>
      </c>
      <c r="G34" s="1"/>
      <c r="H34" s="1"/>
      <c r="I34" s="1"/>
    </row>
    <row r="35" spans="1:9" x14ac:dyDescent="0.25">
      <c r="A35" s="14" t="s">
        <v>69</v>
      </c>
      <c r="B35" s="15">
        <f>SUM(B7:B34)</f>
        <v>11788185</v>
      </c>
      <c r="C35" s="15">
        <f t="shared" ref="C35:E35" si="1">SUM(C7:C34)</f>
        <v>11760733</v>
      </c>
      <c r="D35" s="15">
        <f t="shared" si="1"/>
        <v>127900760</v>
      </c>
      <c r="E35" s="15">
        <f t="shared" si="1"/>
        <v>133393719</v>
      </c>
      <c r="F35" s="16">
        <f t="shared" si="0"/>
        <v>4.2947039564112117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113931</v>
      </c>
      <c r="C38" s="41">
        <f>D7</f>
        <v>98477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39442098</v>
      </c>
      <c r="G38" s="42">
        <f>LOOKUP(E38,$A$38:$A$65,$C$38:$C$65)</f>
        <v>38857206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985031</v>
      </c>
      <c r="C39" s="41">
        <f t="shared" ref="C39:C65" si="5">D8</f>
        <v>1168376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37872744</v>
      </c>
      <c r="G39" s="42">
        <f t="shared" ref="G39:G65" si="8">LOOKUP(E39,$A$38:$A$65,$C$38:$C$65)</f>
        <v>29901325</v>
      </c>
    </row>
    <row r="40" spans="1:9" x14ac:dyDescent="0.25">
      <c r="A40" s="42" t="str">
        <f t="shared" si="3"/>
        <v>ALMERIA</v>
      </c>
      <c r="B40" s="41">
        <f t="shared" si="4"/>
        <v>1596</v>
      </c>
      <c r="C40" s="41">
        <f t="shared" si="5"/>
        <v>149</v>
      </c>
      <c r="D40" s="41">
        <f t="shared" si="6"/>
        <v>24</v>
      </c>
      <c r="E40" s="42" t="str">
        <f t="shared" si="2"/>
        <v>BARCELONA</v>
      </c>
      <c r="F40" s="42">
        <f t="shared" si="7"/>
        <v>23658781</v>
      </c>
      <c r="G40" s="42">
        <f t="shared" si="8"/>
        <v>23357354</v>
      </c>
    </row>
    <row r="41" spans="1:9" x14ac:dyDescent="0.25">
      <c r="A41" s="42" t="str">
        <f t="shared" si="3"/>
        <v>AVILES</v>
      </c>
      <c r="B41" s="41">
        <f t="shared" si="4"/>
        <v>55816</v>
      </c>
      <c r="C41" s="41">
        <f t="shared" si="5"/>
        <v>65071</v>
      </c>
      <c r="D41" s="41">
        <f t="shared" si="6"/>
        <v>22</v>
      </c>
      <c r="E41" s="42" t="str">
        <f t="shared" si="2"/>
        <v>LAS PALMAS</v>
      </c>
      <c r="F41" s="42">
        <f t="shared" si="7"/>
        <v>12367576</v>
      </c>
      <c r="G41" s="42">
        <f t="shared" si="8"/>
        <v>13575450</v>
      </c>
    </row>
    <row r="42" spans="1:9" x14ac:dyDescent="0.25">
      <c r="A42" s="42" t="str">
        <f t="shared" si="3"/>
        <v>BAHIA DE ALGECIRAS</v>
      </c>
      <c r="B42" s="41">
        <f t="shared" si="4"/>
        <v>39442098</v>
      </c>
      <c r="C42" s="41">
        <f t="shared" si="5"/>
        <v>38857206</v>
      </c>
      <c r="D42" s="41">
        <f t="shared" si="6"/>
        <v>1</v>
      </c>
      <c r="E42" s="42" t="str">
        <f t="shared" si="2"/>
        <v>BILBAO</v>
      </c>
      <c r="F42" s="42">
        <f t="shared" si="7"/>
        <v>5671734</v>
      </c>
      <c r="G42" s="42">
        <f t="shared" si="8"/>
        <v>5331814</v>
      </c>
    </row>
    <row r="43" spans="1:9" x14ac:dyDescent="0.25">
      <c r="A43" s="42" t="str">
        <f t="shared" si="3"/>
        <v>BAHIA DE CADIZ</v>
      </c>
      <c r="B43" s="41">
        <f t="shared" si="4"/>
        <v>1157554</v>
      </c>
      <c r="C43" s="41">
        <f t="shared" si="5"/>
        <v>1207808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2837642</v>
      </c>
      <c r="G43" s="42">
        <f t="shared" si="8"/>
        <v>3482840</v>
      </c>
    </row>
    <row r="44" spans="1:9" x14ac:dyDescent="0.25">
      <c r="A44" s="42" t="str">
        <f t="shared" si="3"/>
        <v>BALEARES</v>
      </c>
      <c r="B44" s="41">
        <f t="shared" si="4"/>
        <v>704674</v>
      </c>
      <c r="C44" s="41">
        <f t="shared" si="5"/>
        <v>970642</v>
      </c>
      <c r="D44" s="41">
        <f t="shared" si="6"/>
        <v>13</v>
      </c>
      <c r="E44" s="42" t="str">
        <f t="shared" si="2"/>
        <v>MALAGA</v>
      </c>
      <c r="F44" s="42">
        <f t="shared" si="7"/>
        <v>2591762</v>
      </c>
      <c r="G44" s="42">
        <f t="shared" si="8"/>
        <v>3852310</v>
      </c>
    </row>
    <row r="45" spans="1:9" x14ac:dyDescent="0.25">
      <c r="A45" s="42" t="str">
        <f t="shared" si="3"/>
        <v>BARCELONA</v>
      </c>
      <c r="B45" s="41">
        <f t="shared" si="4"/>
        <v>23658781</v>
      </c>
      <c r="C45" s="41">
        <f t="shared" si="5"/>
        <v>23357354</v>
      </c>
      <c r="D45" s="41">
        <f t="shared" si="6"/>
        <v>3</v>
      </c>
      <c r="E45" s="42" t="str">
        <f t="shared" si="2"/>
        <v>VIGO</v>
      </c>
      <c r="F45" s="42">
        <f t="shared" si="7"/>
        <v>2195170</v>
      </c>
      <c r="G45" s="42">
        <f t="shared" si="8"/>
        <v>2244418</v>
      </c>
    </row>
    <row r="46" spans="1:9" x14ac:dyDescent="0.25">
      <c r="A46" s="42" t="str">
        <f t="shared" si="3"/>
        <v>BILBAO</v>
      </c>
      <c r="B46" s="41">
        <f t="shared" si="4"/>
        <v>5671734</v>
      </c>
      <c r="C46" s="41">
        <f t="shared" si="5"/>
        <v>5331814</v>
      </c>
      <c r="D46" s="41">
        <f t="shared" si="6"/>
        <v>5</v>
      </c>
      <c r="E46" s="42" t="str">
        <f t="shared" si="2"/>
        <v>BAHIA DE CADIZ</v>
      </c>
      <c r="F46" s="42">
        <f t="shared" si="7"/>
        <v>1157554</v>
      </c>
      <c r="G46" s="42">
        <f t="shared" si="8"/>
        <v>1207808</v>
      </c>
    </row>
    <row r="47" spans="1:9" x14ac:dyDescent="0.25">
      <c r="A47" s="42" t="str">
        <f t="shared" si="3"/>
        <v>CARTAGENA</v>
      </c>
      <c r="B47" s="41">
        <f t="shared" si="4"/>
        <v>423957</v>
      </c>
      <c r="C47" s="41">
        <f t="shared" si="5"/>
        <v>473582</v>
      </c>
      <c r="D47" s="41">
        <f t="shared" si="6"/>
        <v>14</v>
      </c>
      <c r="E47" s="42" t="str">
        <f t="shared" si="2"/>
        <v>CASTELLON</v>
      </c>
      <c r="F47" s="42">
        <f t="shared" si="7"/>
        <v>1141715</v>
      </c>
      <c r="G47" s="42">
        <f t="shared" si="8"/>
        <v>1222651</v>
      </c>
    </row>
    <row r="48" spans="1:9" x14ac:dyDescent="0.25">
      <c r="A48" s="42" t="str">
        <f t="shared" si="3"/>
        <v>CASTELLON</v>
      </c>
      <c r="B48" s="41">
        <f t="shared" si="4"/>
        <v>1141715</v>
      </c>
      <c r="C48" s="41">
        <f t="shared" si="5"/>
        <v>1222651</v>
      </c>
      <c r="D48" s="41">
        <f t="shared" si="6"/>
        <v>10</v>
      </c>
      <c r="E48" s="42" t="str">
        <f t="shared" si="2"/>
        <v>ALICANTE</v>
      </c>
      <c r="F48" s="42">
        <f t="shared" si="7"/>
        <v>985031</v>
      </c>
      <c r="G48" s="42">
        <f t="shared" si="8"/>
        <v>1168376</v>
      </c>
    </row>
    <row r="49" spans="1:7" x14ac:dyDescent="0.25">
      <c r="A49" s="42" t="str">
        <f t="shared" si="3"/>
        <v>CEUTA</v>
      </c>
      <c r="B49" s="41">
        <f t="shared" si="4"/>
        <v>68232</v>
      </c>
      <c r="C49" s="41">
        <f t="shared" si="5"/>
        <v>66494</v>
      </c>
      <c r="D49" s="41">
        <f t="shared" si="6"/>
        <v>21</v>
      </c>
      <c r="E49" s="42" t="str">
        <f t="shared" si="2"/>
        <v>SEVILLA</v>
      </c>
      <c r="F49" s="42">
        <f t="shared" si="7"/>
        <v>908049</v>
      </c>
      <c r="G49" s="42">
        <f t="shared" si="8"/>
        <v>928777</v>
      </c>
    </row>
    <row r="50" spans="1:7" x14ac:dyDescent="0.25">
      <c r="A50" s="42" t="str">
        <f t="shared" si="3"/>
        <v>FERROL-SAN CIBRAO</v>
      </c>
      <c r="B50" s="41">
        <f t="shared" si="4"/>
        <v>713</v>
      </c>
      <c r="C50" s="41">
        <f t="shared" si="5"/>
        <v>48316</v>
      </c>
      <c r="D50" s="41">
        <f t="shared" si="6"/>
        <v>25</v>
      </c>
      <c r="E50" s="42" t="str">
        <f t="shared" si="2"/>
        <v>BALEARES</v>
      </c>
      <c r="F50" s="42">
        <f t="shared" si="7"/>
        <v>704674</v>
      </c>
      <c r="G50" s="42">
        <f t="shared" si="8"/>
        <v>970642</v>
      </c>
    </row>
    <row r="51" spans="1:7" x14ac:dyDescent="0.25">
      <c r="A51" s="42" t="str">
        <f t="shared" si="3"/>
        <v>GIJON</v>
      </c>
      <c r="B51" s="41">
        <f t="shared" si="4"/>
        <v>302065</v>
      </c>
      <c r="C51" s="41">
        <f t="shared" si="5"/>
        <v>144351</v>
      </c>
      <c r="D51" s="41">
        <f t="shared" si="6"/>
        <v>16</v>
      </c>
      <c r="E51" s="42" t="str">
        <f t="shared" si="2"/>
        <v>CARTAGENA</v>
      </c>
      <c r="F51" s="42">
        <f t="shared" si="7"/>
        <v>423957</v>
      </c>
      <c r="G51" s="42">
        <f t="shared" si="8"/>
        <v>473582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384372</v>
      </c>
      <c r="G52" s="42">
        <f t="shared" si="8"/>
        <v>375205</v>
      </c>
    </row>
    <row r="53" spans="1:7" x14ac:dyDescent="0.25">
      <c r="A53" s="42" t="str">
        <f t="shared" si="3"/>
        <v>LAS PALMAS</v>
      </c>
      <c r="B53" s="41">
        <f t="shared" si="4"/>
        <v>12367576</v>
      </c>
      <c r="C53" s="41">
        <f t="shared" si="5"/>
        <v>13575450</v>
      </c>
      <c r="D53" s="41">
        <f t="shared" si="6"/>
        <v>4</v>
      </c>
      <c r="E53" s="42" t="str">
        <f t="shared" si="2"/>
        <v>GIJON</v>
      </c>
      <c r="F53" s="42">
        <f t="shared" si="7"/>
        <v>302065</v>
      </c>
      <c r="G53" s="42">
        <f t="shared" si="8"/>
        <v>144351</v>
      </c>
    </row>
    <row r="54" spans="1:7" x14ac:dyDescent="0.25">
      <c r="A54" s="42" t="str">
        <f t="shared" si="3"/>
        <v>MALAGA</v>
      </c>
      <c r="B54" s="41">
        <f t="shared" si="4"/>
        <v>2591762</v>
      </c>
      <c r="C54" s="41">
        <f t="shared" si="5"/>
        <v>3852310</v>
      </c>
      <c r="D54" s="41">
        <f t="shared" si="6"/>
        <v>7</v>
      </c>
      <c r="E54" s="42" t="str">
        <f t="shared" si="2"/>
        <v>MARIN Y RIA DE PONTEVEDRA</v>
      </c>
      <c r="F54" s="42">
        <f t="shared" si="7"/>
        <v>245173</v>
      </c>
      <c r="G54" s="42">
        <f t="shared" si="8"/>
        <v>376105</v>
      </c>
    </row>
    <row r="55" spans="1:7" x14ac:dyDescent="0.25">
      <c r="A55" s="42" t="str">
        <f t="shared" si="3"/>
        <v>MARIN Y RIA DE PONTEVEDRA</v>
      </c>
      <c r="B55" s="41">
        <f t="shared" si="4"/>
        <v>245173</v>
      </c>
      <c r="C55" s="41">
        <f t="shared" si="5"/>
        <v>376105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142953</v>
      </c>
      <c r="G55" s="42">
        <f t="shared" si="8"/>
        <v>148077</v>
      </c>
    </row>
    <row r="56" spans="1:7" x14ac:dyDescent="0.25">
      <c r="A56" s="42" t="str">
        <f t="shared" si="3"/>
        <v>MELILLA</v>
      </c>
      <c r="B56" s="41">
        <f t="shared" si="4"/>
        <v>142953</v>
      </c>
      <c r="C56" s="41">
        <f t="shared" si="5"/>
        <v>148077</v>
      </c>
      <c r="D56" s="41">
        <f t="shared" si="6"/>
        <v>18</v>
      </c>
      <c r="E56" s="42" t="str">
        <f t="shared" si="2"/>
        <v>VILAGARCIA</v>
      </c>
      <c r="F56" s="42">
        <f t="shared" si="9"/>
        <v>115914</v>
      </c>
      <c r="G56" s="42">
        <f t="shared" si="8"/>
        <v>54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A CORUÑA</v>
      </c>
      <c r="F57" s="42">
        <f t="shared" si="9"/>
        <v>113931</v>
      </c>
      <c r="G57" s="42">
        <f t="shared" si="8"/>
        <v>98477</v>
      </c>
    </row>
    <row r="58" spans="1:7" x14ac:dyDescent="0.25">
      <c r="A58" s="42" t="str">
        <f t="shared" si="3"/>
        <v>PASAIA</v>
      </c>
      <c r="B58" s="41">
        <f t="shared" si="4"/>
        <v>430</v>
      </c>
      <c r="C58" s="41">
        <f t="shared" si="5"/>
        <v>0</v>
      </c>
      <c r="D58" s="41">
        <f t="shared" si="6"/>
        <v>26</v>
      </c>
      <c r="E58" s="42" t="str">
        <f t="shared" si="2"/>
        <v>CEUTA</v>
      </c>
      <c r="F58" s="42">
        <f t="shared" si="9"/>
        <v>68232</v>
      </c>
      <c r="G58" s="42">
        <f t="shared" si="8"/>
        <v>66494</v>
      </c>
    </row>
    <row r="59" spans="1:7" x14ac:dyDescent="0.25">
      <c r="A59" s="42" t="str">
        <f t="shared" si="3"/>
        <v>SANTA CRUZ DE TENERIFE</v>
      </c>
      <c r="B59" s="41">
        <f t="shared" si="4"/>
        <v>2837642</v>
      </c>
      <c r="C59" s="41">
        <f t="shared" si="5"/>
        <v>3482840</v>
      </c>
      <c r="D59" s="41">
        <f t="shared" si="6"/>
        <v>6</v>
      </c>
      <c r="E59" s="42" t="str">
        <f t="shared" si="2"/>
        <v>AVILES</v>
      </c>
      <c r="F59" s="42">
        <f t="shared" si="9"/>
        <v>55816</v>
      </c>
      <c r="G59" s="42">
        <f t="shared" si="8"/>
        <v>65071</v>
      </c>
    </row>
    <row r="60" spans="1:7" x14ac:dyDescent="0.25">
      <c r="A60" s="42" t="str">
        <f t="shared" si="3"/>
        <v>SANTANDER</v>
      </c>
      <c r="B60" s="41">
        <f t="shared" si="4"/>
        <v>4037</v>
      </c>
      <c r="C60" s="41">
        <f t="shared" si="5"/>
        <v>3903</v>
      </c>
      <c r="D60" s="41">
        <f t="shared" si="6"/>
        <v>23</v>
      </c>
      <c r="E60" s="42" t="str">
        <f t="shared" si="2"/>
        <v>SANTANDER</v>
      </c>
      <c r="F60" s="42">
        <f t="shared" si="9"/>
        <v>4037</v>
      </c>
      <c r="G60" s="42">
        <f t="shared" si="8"/>
        <v>3903</v>
      </c>
    </row>
    <row r="61" spans="1:7" x14ac:dyDescent="0.25">
      <c r="A61" s="42" t="str">
        <f t="shared" si="3"/>
        <v>SEVILLA</v>
      </c>
      <c r="B61" s="41">
        <f t="shared" si="4"/>
        <v>908049</v>
      </c>
      <c r="C61" s="41">
        <f t="shared" si="5"/>
        <v>928777</v>
      </c>
      <c r="D61" s="41">
        <f t="shared" si="6"/>
        <v>12</v>
      </c>
      <c r="E61" s="42" t="str">
        <f t="shared" si="2"/>
        <v>ALMERIA</v>
      </c>
      <c r="F61" s="42">
        <f t="shared" si="9"/>
        <v>1596</v>
      </c>
      <c r="G61" s="42">
        <f t="shared" si="8"/>
        <v>149</v>
      </c>
    </row>
    <row r="62" spans="1:7" x14ac:dyDescent="0.25">
      <c r="A62" s="42" t="str">
        <f t="shared" si="3"/>
        <v>TARRAGONA</v>
      </c>
      <c r="B62" s="41">
        <f t="shared" si="4"/>
        <v>384372</v>
      </c>
      <c r="C62" s="41">
        <f t="shared" si="5"/>
        <v>375205</v>
      </c>
      <c r="D62" s="41">
        <f t="shared" si="6"/>
        <v>15</v>
      </c>
      <c r="E62" s="42" t="str">
        <f t="shared" si="2"/>
        <v>FERROL-SAN CIBRAO</v>
      </c>
      <c r="F62" s="42">
        <f t="shared" si="9"/>
        <v>713</v>
      </c>
      <c r="G62" s="42">
        <f t="shared" si="8"/>
        <v>48316</v>
      </c>
    </row>
    <row r="63" spans="1:7" x14ac:dyDescent="0.25">
      <c r="A63" s="42" t="str">
        <f t="shared" si="3"/>
        <v>VALENCIA</v>
      </c>
      <c r="B63" s="41">
        <f t="shared" si="4"/>
        <v>37872744</v>
      </c>
      <c r="C63" s="41">
        <f t="shared" si="5"/>
        <v>29901325</v>
      </c>
      <c r="D63" s="41">
        <f t="shared" si="6"/>
        <v>2</v>
      </c>
      <c r="E63" s="42" t="str">
        <f t="shared" si="2"/>
        <v>PASAIA</v>
      </c>
      <c r="F63" s="42">
        <f t="shared" si="9"/>
        <v>430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2195170</v>
      </c>
      <c r="C64" s="41">
        <f t="shared" si="5"/>
        <v>2244418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115914</v>
      </c>
      <c r="C65" s="41">
        <f t="shared" si="5"/>
        <v>54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35" sqref="D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27096</v>
      </c>
      <c r="C8" s="34">
        <v>18624</v>
      </c>
      <c r="D8" s="34">
        <v>297725</v>
      </c>
      <c r="E8" s="34">
        <v>304921</v>
      </c>
      <c r="F8" s="13">
        <f t="shared" ref="F8:F35" si="0">((E8*100)/D8)-100</f>
        <v>2.4169955495843425</v>
      </c>
      <c r="G8" s="1"/>
      <c r="H8" s="1"/>
      <c r="I8" s="1"/>
    </row>
    <row r="9" spans="1:12" x14ac:dyDescent="0.25">
      <c r="A9" s="8" t="s">
        <v>43</v>
      </c>
      <c r="B9" s="33">
        <v>36845</v>
      </c>
      <c r="C9" s="33">
        <v>42366</v>
      </c>
      <c r="D9" s="33">
        <v>383969</v>
      </c>
      <c r="E9" s="33">
        <v>372284</v>
      </c>
      <c r="F9" s="10">
        <f t="shared" si="0"/>
        <v>-3.0432144261646101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420240</v>
      </c>
      <c r="C11" s="33">
        <v>397312</v>
      </c>
      <c r="D11" s="33">
        <v>4041089</v>
      </c>
      <c r="E11" s="33">
        <v>4038207</v>
      </c>
      <c r="F11" s="10">
        <f t="shared" si="0"/>
        <v>-7.1317409737815751E-2</v>
      </c>
      <c r="G11" s="1"/>
      <c r="H11" s="1"/>
      <c r="I11" s="1"/>
    </row>
    <row r="12" spans="1:12" x14ac:dyDescent="0.25">
      <c r="A12" s="11" t="s">
        <v>46</v>
      </c>
      <c r="B12" s="34">
        <v>116652</v>
      </c>
      <c r="C12" s="34">
        <v>107424</v>
      </c>
      <c r="D12" s="34">
        <v>1229433</v>
      </c>
      <c r="E12" s="34">
        <v>1265702</v>
      </c>
      <c r="F12" s="13">
        <f t="shared" si="0"/>
        <v>2.9500590922807532</v>
      </c>
      <c r="G12" s="1"/>
      <c r="H12" s="1"/>
      <c r="I12" s="1"/>
    </row>
    <row r="13" spans="1:12" x14ac:dyDescent="0.25">
      <c r="A13" s="8" t="s">
        <v>47</v>
      </c>
      <c r="B13" s="33">
        <v>716227</v>
      </c>
      <c r="C13" s="33">
        <v>570576</v>
      </c>
      <c r="D13" s="33">
        <v>9134322</v>
      </c>
      <c r="E13" s="33">
        <v>8368528</v>
      </c>
      <c r="F13" s="10">
        <f t="shared" si="0"/>
        <v>-8.3836983193717032</v>
      </c>
      <c r="G13" s="1"/>
      <c r="H13" s="1"/>
      <c r="I13" s="1"/>
    </row>
    <row r="14" spans="1:12" x14ac:dyDescent="0.25">
      <c r="A14" s="11" t="s">
        <v>48</v>
      </c>
      <c r="B14" s="34">
        <v>876304</v>
      </c>
      <c r="C14" s="34">
        <v>725813</v>
      </c>
      <c r="D14" s="34">
        <v>9608762</v>
      </c>
      <c r="E14" s="34">
        <v>9508848</v>
      </c>
      <c r="F14" s="13">
        <f t="shared" si="0"/>
        <v>-1.0398217793301541</v>
      </c>
      <c r="G14" s="1"/>
      <c r="H14" s="1"/>
      <c r="I14" s="1"/>
    </row>
    <row r="15" spans="1:12" x14ac:dyDescent="0.25">
      <c r="A15" s="8" t="s">
        <v>49</v>
      </c>
      <c r="B15" s="33">
        <v>50423</v>
      </c>
      <c r="C15" s="33">
        <v>48048</v>
      </c>
      <c r="D15" s="33">
        <v>485238</v>
      </c>
      <c r="E15" s="33">
        <v>569607</v>
      </c>
      <c r="F15" s="10">
        <f t="shared" si="0"/>
        <v>17.387137858123225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316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10430</v>
      </c>
      <c r="C17" s="33">
        <v>25363</v>
      </c>
      <c r="D17" s="33">
        <v>162331</v>
      </c>
      <c r="E17" s="33">
        <v>158501</v>
      </c>
      <c r="F17" s="10">
        <f t="shared" si="0"/>
        <v>-2.3593768288250487</v>
      </c>
      <c r="G17" s="1"/>
      <c r="H17" s="1"/>
      <c r="I17" s="1"/>
    </row>
    <row r="18" spans="1:9" x14ac:dyDescent="0.25">
      <c r="A18" s="11" t="s">
        <v>52</v>
      </c>
      <c r="B18" s="34">
        <v>85039</v>
      </c>
      <c r="C18" s="34">
        <v>77957</v>
      </c>
      <c r="D18" s="34">
        <v>871445</v>
      </c>
      <c r="E18" s="34">
        <v>967085</v>
      </c>
      <c r="F18" s="13">
        <f t="shared" si="0"/>
        <v>10.974875063830765</v>
      </c>
      <c r="G18" s="1"/>
      <c r="H18" s="1"/>
      <c r="I18" s="1"/>
    </row>
    <row r="19" spans="1:9" x14ac:dyDescent="0.25">
      <c r="A19" s="8" t="s">
        <v>53</v>
      </c>
      <c r="B19" s="33">
        <v>22040</v>
      </c>
      <c r="C19" s="33">
        <v>14781</v>
      </c>
      <c r="D19" s="33">
        <v>201130</v>
      </c>
      <c r="E19" s="33">
        <v>201926</v>
      </c>
      <c r="F19" s="10">
        <f t="shared" si="0"/>
        <v>0.39576393377417673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226890</v>
      </c>
      <c r="C22" s="34">
        <v>177513</v>
      </c>
      <c r="D22" s="34">
        <v>2644365</v>
      </c>
      <c r="E22" s="34">
        <v>2287043</v>
      </c>
      <c r="F22" s="13">
        <f t="shared" si="0"/>
        <v>-13.512582415816269</v>
      </c>
      <c r="G22" s="1"/>
      <c r="H22" s="1"/>
      <c r="I22" s="1"/>
    </row>
    <row r="23" spans="1:9" x14ac:dyDescent="0.25">
      <c r="A23" s="8" t="s">
        <v>57</v>
      </c>
      <c r="B23" s="33">
        <v>38937</v>
      </c>
      <c r="C23" s="33">
        <v>36371</v>
      </c>
      <c r="D23" s="33">
        <v>452101</v>
      </c>
      <c r="E23" s="33">
        <v>420287</v>
      </c>
      <c r="F23" s="10">
        <f t="shared" si="0"/>
        <v>-7.0369231653988891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42436</v>
      </c>
      <c r="C25" s="33">
        <v>42015</v>
      </c>
      <c r="D25" s="33">
        <v>503036</v>
      </c>
      <c r="E25" s="33">
        <v>467102</v>
      </c>
      <c r="F25" s="10">
        <f t="shared" si="0"/>
        <v>-7.1434251226552306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3006</v>
      </c>
      <c r="E26" s="34">
        <v>3064</v>
      </c>
      <c r="F26" s="13">
        <f t="shared" si="0"/>
        <v>1.9294743845642017</v>
      </c>
      <c r="G26" s="1"/>
      <c r="H26" s="1"/>
      <c r="I26" s="1"/>
    </row>
    <row r="27" spans="1:9" x14ac:dyDescent="0.25">
      <c r="A27" s="8" t="s">
        <v>61</v>
      </c>
      <c r="B27" s="33">
        <v>57711</v>
      </c>
      <c r="C27" s="33">
        <v>33909</v>
      </c>
      <c r="D27" s="33">
        <v>600766</v>
      </c>
      <c r="E27" s="33">
        <v>572689</v>
      </c>
      <c r="F27" s="10">
        <f t="shared" si="0"/>
        <v>-4.6735334556216515</v>
      </c>
      <c r="G27" s="1"/>
      <c r="H27" s="1"/>
      <c r="I27" s="1"/>
    </row>
    <row r="28" spans="1:9" x14ac:dyDescent="0.25">
      <c r="A28" s="11" t="s">
        <v>62</v>
      </c>
      <c r="B28" s="34">
        <v>330398</v>
      </c>
      <c r="C28" s="34">
        <v>250535</v>
      </c>
      <c r="D28" s="34">
        <v>3557606</v>
      </c>
      <c r="E28" s="34">
        <v>3229539</v>
      </c>
      <c r="F28" s="13">
        <f t="shared" si="0"/>
        <v>-9.2215664129192447</v>
      </c>
      <c r="G28" s="1"/>
      <c r="H28" s="1"/>
      <c r="I28" s="1"/>
    </row>
    <row r="29" spans="1:9" x14ac:dyDescent="0.25">
      <c r="A29" s="8" t="s">
        <v>63</v>
      </c>
      <c r="B29" s="33">
        <v>90966</v>
      </c>
      <c r="C29" s="33">
        <v>79051</v>
      </c>
      <c r="D29" s="33">
        <v>901605</v>
      </c>
      <c r="E29" s="33">
        <v>945957</v>
      </c>
      <c r="F29" s="10">
        <f t="shared" si="0"/>
        <v>4.9192273778428444</v>
      </c>
      <c r="G29" s="1"/>
      <c r="H29" s="1"/>
      <c r="I29" s="1"/>
    </row>
    <row r="30" spans="1:9" x14ac:dyDescent="0.25">
      <c r="A30" s="11" t="s">
        <v>64</v>
      </c>
      <c r="B30" s="34">
        <v>21570</v>
      </c>
      <c r="C30" s="34">
        <v>22926</v>
      </c>
      <c r="D30" s="34">
        <v>221373</v>
      </c>
      <c r="E30" s="34">
        <v>248999</v>
      </c>
      <c r="F30" s="13">
        <f t="shared" si="0"/>
        <v>12.479389988842357</v>
      </c>
      <c r="G30" s="1"/>
      <c r="H30" s="1"/>
      <c r="I30" s="1"/>
    </row>
    <row r="31" spans="1:9" x14ac:dyDescent="0.25">
      <c r="A31" s="8" t="s">
        <v>65</v>
      </c>
      <c r="B31" s="33">
        <v>44187</v>
      </c>
      <c r="C31" s="33">
        <v>10617</v>
      </c>
      <c r="D31" s="33">
        <v>523272</v>
      </c>
      <c r="E31" s="33">
        <v>340857</v>
      </c>
      <c r="F31" s="10">
        <f t="shared" si="0"/>
        <v>-34.860454983259189</v>
      </c>
      <c r="G31" s="1"/>
      <c r="H31" s="1"/>
      <c r="I31" s="1"/>
    </row>
    <row r="32" spans="1:9" x14ac:dyDescent="0.25">
      <c r="A32" s="11" t="s">
        <v>66</v>
      </c>
      <c r="B32" s="34">
        <v>410078</v>
      </c>
      <c r="C32" s="34">
        <v>417344</v>
      </c>
      <c r="D32" s="34">
        <v>4479611</v>
      </c>
      <c r="E32" s="34">
        <v>4504193</v>
      </c>
      <c r="F32" s="13">
        <f t="shared" si="0"/>
        <v>0.54875300556231821</v>
      </c>
      <c r="G32" s="1"/>
      <c r="H32" s="1"/>
      <c r="I32" s="1"/>
    </row>
    <row r="33" spans="1:9" x14ac:dyDescent="0.25">
      <c r="A33" s="8" t="s">
        <v>67</v>
      </c>
      <c r="B33" s="33">
        <v>120955</v>
      </c>
      <c r="C33" s="33">
        <v>90929</v>
      </c>
      <c r="D33" s="33">
        <v>1253674</v>
      </c>
      <c r="E33" s="33">
        <v>1281805</v>
      </c>
      <c r="F33" s="10">
        <f t="shared" si="0"/>
        <v>2.2438847738726366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3745424</v>
      </c>
      <c r="C35" s="15">
        <f t="shared" ref="C35:E35" si="1">SUM(C7:C34)</f>
        <v>3189474</v>
      </c>
      <c r="D35" s="15">
        <f t="shared" si="1"/>
        <v>41556307</v>
      </c>
      <c r="E35" s="15">
        <f t="shared" si="1"/>
        <v>40057144</v>
      </c>
      <c r="F35" s="16">
        <f t="shared" si="0"/>
        <v>-3.6075462624722689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9508848</v>
      </c>
      <c r="G38" s="42">
        <f>LOOKUP(E38,$A$38:$A$65,$C$38:$C$65)</f>
        <v>9608762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304921</v>
      </c>
      <c r="C39" s="41">
        <f t="shared" ref="C39:C65" si="5">D8</f>
        <v>297725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8368528</v>
      </c>
      <c r="G39" s="42">
        <f t="shared" ref="G39:G65" si="8">LOOKUP(E39,$A$38:$A$65,$C$38:$C$65)</f>
        <v>9134322</v>
      </c>
    </row>
    <row r="40" spans="1:9" x14ac:dyDescent="0.25">
      <c r="A40" s="42" t="str">
        <f t="shared" si="3"/>
        <v>ALMERIA</v>
      </c>
      <c r="B40" s="41">
        <f t="shared" si="4"/>
        <v>372284</v>
      </c>
      <c r="C40" s="41">
        <f t="shared" si="5"/>
        <v>383969</v>
      </c>
      <c r="D40" s="41">
        <f t="shared" si="6"/>
        <v>15</v>
      </c>
      <c r="E40" s="42" t="str">
        <f t="shared" si="2"/>
        <v>VALENCIA</v>
      </c>
      <c r="F40" s="42">
        <f t="shared" si="7"/>
        <v>4504193</v>
      </c>
      <c r="G40" s="42">
        <f t="shared" si="8"/>
        <v>4479611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4038207</v>
      </c>
      <c r="G41" s="42">
        <f t="shared" si="8"/>
        <v>4041089</v>
      </c>
    </row>
    <row r="42" spans="1:9" x14ac:dyDescent="0.25">
      <c r="A42" s="42" t="str">
        <f t="shared" si="3"/>
        <v>BAHIA DE ALGECIRAS</v>
      </c>
      <c r="B42" s="41">
        <f t="shared" si="4"/>
        <v>4038207</v>
      </c>
      <c r="C42" s="41">
        <f t="shared" si="5"/>
        <v>4041089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3229539</v>
      </c>
      <c r="G42" s="42">
        <f t="shared" si="8"/>
        <v>3557606</v>
      </c>
    </row>
    <row r="43" spans="1:9" x14ac:dyDescent="0.25">
      <c r="A43" s="42" t="str">
        <f t="shared" si="3"/>
        <v>BAHIA DE CADIZ</v>
      </c>
      <c r="B43" s="41">
        <f t="shared" si="4"/>
        <v>1265702</v>
      </c>
      <c r="C43" s="41">
        <f t="shared" si="5"/>
        <v>1229433</v>
      </c>
      <c r="D43" s="41">
        <f t="shared" si="6"/>
        <v>8</v>
      </c>
      <c r="E43" s="42" t="str">
        <f t="shared" si="2"/>
        <v>LAS PALMAS</v>
      </c>
      <c r="F43" s="42">
        <f t="shared" si="7"/>
        <v>2287043</v>
      </c>
      <c r="G43" s="42">
        <f t="shared" si="8"/>
        <v>2644365</v>
      </c>
    </row>
    <row r="44" spans="1:9" x14ac:dyDescent="0.25">
      <c r="A44" s="42" t="str">
        <f t="shared" si="3"/>
        <v>BALEARES</v>
      </c>
      <c r="B44" s="41">
        <f t="shared" si="4"/>
        <v>8368528</v>
      </c>
      <c r="C44" s="41">
        <f t="shared" si="5"/>
        <v>9134322</v>
      </c>
      <c r="D44" s="41">
        <f t="shared" si="6"/>
        <v>2</v>
      </c>
      <c r="E44" s="42" t="str">
        <f t="shared" si="2"/>
        <v>VIGO</v>
      </c>
      <c r="F44" s="42">
        <f t="shared" si="7"/>
        <v>1281805</v>
      </c>
      <c r="G44" s="42">
        <f t="shared" si="8"/>
        <v>1253674</v>
      </c>
    </row>
    <row r="45" spans="1:9" x14ac:dyDescent="0.25">
      <c r="A45" s="42" t="str">
        <f t="shared" si="3"/>
        <v>BARCELONA</v>
      </c>
      <c r="B45" s="41">
        <f t="shared" si="4"/>
        <v>9508848</v>
      </c>
      <c r="C45" s="41">
        <f t="shared" si="5"/>
        <v>9608762</v>
      </c>
      <c r="D45" s="41">
        <f t="shared" si="6"/>
        <v>1</v>
      </c>
      <c r="E45" s="42" t="str">
        <f t="shared" si="2"/>
        <v>BAHIA DE CADIZ</v>
      </c>
      <c r="F45" s="42">
        <f t="shared" si="7"/>
        <v>1265702</v>
      </c>
      <c r="G45" s="42">
        <f t="shared" si="8"/>
        <v>1229433</v>
      </c>
    </row>
    <row r="46" spans="1:9" x14ac:dyDescent="0.25">
      <c r="A46" s="42" t="str">
        <f t="shared" si="3"/>
        <v>BILBAO</v>
      </c>
      <c r="B46" s="41">
        <f t="shared" si="4"/>
        <v>569607</v>
      </c>
      <c r="C46" s="41">
        <f t="shared" si="5"/>
        <v>485238</v>
      </c>
      <c r="D46" s="41">
        <f t="shared" si="6"/>
        <v>12</v>
      </c>
      <c r="E46" s="42" t="str">
        <f t="shared" si="2"/>
        <v>CEUTA</v>
      </c>
      <c r="F46" s="42">
        <f t="shared" si="7"/>
        <v>967085</v>
      </c>
      <c r="G46" s="42">
        <f t="shared" si="8"/>
        <v>871445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316</v>
      </c>
      <c r="D47" s="41">
        <f t="shared" si="6"/>
        <v>28</v>
      </c>
      <c r="E47" s="42" t="str">
        <f t="shared" si="2"/>
        <v>SANTANDER</v>
      </c>
      <c r="F47" s="42">
        <f t="shared" si="7"/>
        <v>945957</v>
      </c>
      <c r="G47" s="42">
        <f t="shared" si="8"/>
        <v>901605</v>
      </c>
    </row>
    <row r="48" spans="1:9" x14ac:dyDescent="0.25">
      <c r="A48" s="42" t="str">
        <f t="shared" si="3"/>
        <v>CASTELLON</v>
      </c>
      <c r="B48" s="41">
        <f t="shared" si="4"/>
        <v>158501</v>
      </c>
      <c r="C48" s="41">
        <f t="shared" si="5"/>
        <v>162331</v>
      </c>
      <c r="D48" s="41">
        <f t="shared" si="6"/>
        <v>20</v>
      </c>
      <c r="E48" s="42" t="str">
        <f t="shared" si="2"/>
        <v>PASAIA</v>
      </c>
      <c r="F48" s="42">
        <f t="shared" si="7"/>
        <v>572689</v>
      </c>
      <c r="G48" s="42">
        <f t="shared" si="8"/>
        <v>600766</v>
      </c>
    </row>
    <row r="49" spans="1:7" x14ac:dyDescent="0.25">
      <c r="A49" s="42" t="str">
        <f t="shared" si="3"/>
        <v>CEUTA</v>
      </c>
      <c r="B49" s="41">
        <f t="shared" si="4"/>
        <v>967085</v>
      </c>
      <c r="C49" s="41">
        <f t="shared" si="5"/>
        <v>871445</v>
      </c>
      <c r="D49" s="41">
        <f t="shared" si="6"/>
        <v>9</v>
      </c>
      <c r="E49" s="42" t="str">
        <f t="shared" si="2"/>
        <v>BILBAO</v>
      </c>
      <c r="F49" s="42">
        <f t="shared" si="7"/>
        <v>569607</v>
      </c>
      <c r="G49" s="42">
        <f t="shared" si="8"/>
        <v>485238</v>
      </c>
    </row>
    <row r="50" spans="1:7" x14ac:dyDescent="0.25">
      <c r="A50" s="42" t="str">
        <f t="shared" si="3"/>
        <v>FERROL-SAN CIBRAO</v>
      </c>
      <c r="B50" s="41">
        <f t="shared" si="4"/>
        <v>201926</v>
      </c>
      <c r="C50" s="41">
        <f t="shared" si="5"/>
        <v>201130</v>
      </c>
      <c r="D50" s="41">
        <f t="shared" si="6"/>
        <v>19</v>
      </c>
      <c r="E50" s="42" t="str">
        <f t="shared" si="2"/>
        <v>MELILLA</v>
      </c>
      <c r="F50" s="42">
        <f t="shared" si="7"/>
        <v>467102</v>
      </c>
      <c r="G50" s="42">
        <f t="shared" si="8"/>
        <v>503036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MALAGA</v>
      </c>
      <c r="F51" s="42">
        <f t="shared" si="7"/>
        <v>420287</v>
      </c>
      <c r="G51" s="42">
        <f t="shared" si="8"/>
        <v>452101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372284</v>
      </c>
      <c r="G52" s="42">
        <f t="shared" si="8"/>
        <v>383969</v>
      </c>
    </row>
    <row r="53" spans="1:7" x14ac:dyDescent="0.25">
      <c r="A53" s="42" t="str">
        <f t="shared" si="3"/>
        <v>LAS PALMAS</v>
      </c>
      <c r="B53" s="41">
        <f t="shared" si="4"/>
        <v>2287043</v>
      </c>
      <c r="C53" s="41">
        <f t="shared" si="5"/>
        <v>2644365</v>
      </c>
      <c r="D53" s="41">
        <f t="shared" si="6"/>
        <v>6</v>
      </c>
      <c r="E53" s="42" t="str">
        <f t="shared" si="2"/>
        <v>TARRAGONA</v>
      </c>
      <c r="F53" s="42">
        <f t="shared" si="7"/>
        <v>340857</v>
      </c>
      <c r="G53" s="42">
        <f t="shared" si="8"/>
        <v>523272</v>
      </c>
    </row>
    <row r="54" spans="1:7" x14ac:dyDescent="0.25">
      <c r="A54" s="42" t="str">
        <f t="shared" si="3"/>
        <v>MALAGA</v>
      </c>
      <c r="B54" s="41">
        <f t="shared" si="4"/>
        <v>420287</v>
      </c>
      <c r="C54" s="41">
        <f t="shared" si="5"/>
        <v>452101</v>
      </c>
      <c r="D54" s="41">
        <f t="shared" si="6"/>
        <v>14</v>
      </c>
      <c r="E54" s="42" t="str">
        <f t="shared" si="2"/>
        <v>ALICANTE</v>
      </c>
      <c r="F54" s="42">
        <f t="shared" si="7"/>
        <v>304921</v>
      </c>
      <c r="G54" s="42">
        <f t="shared" si="8"/>
        <v>297725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248999</v>
      </c>
      <c r="G55" s="42">
        <f t="shared" si="8"/>
        <v>221373</v>
      </c>
    </row>
    <row r="56" spans="1:7" x14ac:dyDescent="0.25">
      <c r="A56" s="42" t="str">
        <f t="shared" si="3"/>
        <v>MELILLA</v>
      </c>
      <c r="B56" s="41">
        <f t="shared" si="4"/>
        <v>467102</v>
      </c>
      <c r="C56" s="41">
        <f t="shared" si="5"/>
        <v>503036</v>
      </c>
      <c r="D56" s="41">
        <f t="shared" si="6"/>
        <v>13</v>
      </c>
      <c r="E56" s="42" t="str">
        <f t="shared" si="2"/>
        <v>FERROL-SAN CIBRAO</v>
      </c>
      <c r="F56" s="42">
        <f t="shared" si="9"/>
        <v>201926</v>
      </c>
      <c r="G56" s="42">
        <f t="shared" si="8"/>
        <v>201130</v>
      </c>
    </row>
    <row r="57" spans="1:7" x14ac:dyDescent="0.25">
      <c r="A57" s="42" t="str">
        <f t="shared" si="3"/>
        <v>MOTRIL</v>
      </c>
      <c r="B57" s="41">
        <f t="shared" si="4"/>
        <v>3064</v>
      </c>
      <c r="C57" s="41">
        <f t="shared" si="5"/>
        <v>3006</v>
      </c>
      <c r="D57" s="41">
        <f t="shared" si="6"/>
        <v>21</v>
      </c>
      <c r="E57" s="42" t="str">
        <f t="shared" si="2"/>
        <v>CASTELLON</v>
      </c>
      <c r="F57" s="42">
        <f t="shared" si="9"/>
        <v>158501</v>
      </c>
      <c r="G57" s="42">
        <f t="shared" si="8"/>
        <v>162331</v>
      </c>
    </row>
    <row r="58" spans="1:7" x14ac:dyDescent="0.25">
      <c r="A58" s="42" t="str">
        <f t="shared" si="3"/>
        <v>PASAIA</v>
      </c>
      <c r="B58" s="41">
        <f t="shared" si="4"/>
        <v>572689</v>
      </c>
      <c r="C58" s="41">
        <f t="shared" si="5"/>
        <v>600766</v>
      </c>
      <c r="D58" s="41">
        <f t="shared" si="6"/>
        <v>11</v>
      </c>
      <c r="E58" s="42" t="str">
        <f t="shared" si="2"/>
        <v>MOTRIL</v>
      </c>
      <c r="F58" s="42">
        <f t="shared" si="9"/>
        <v>3064</v>
      </c>
      <c r="G58" s="42">
        <f t="shared" si="8"/>
        <v>3006</v>
      </c>
    </row>
    <row r="59" spans="1:7" x14ac:dyDescent="0.25">
      <c r="A59" s="42" t="str">
        <f t="shared" si="3"/>
        <v>SANTA CRUZ DE TENERIFE</v>
      </c>
      <c r="B59" s="41">
        <f t="shared" si="4"/>
        <v>3229539</v>
      </c>
      <c r="C59" s="41">
        <f t="shared" si="5"/>
        <v>3557606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945957</v>
      </c>
      <c r="C60" s="41">
        <f t="shared" si="5"/>
        <v>901605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248999</v>
      </c>
      <c r="C61" s="41">
        <f t="shared" si="5"/>
        <v>221373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340857</v>
      </c>
      <c r="C62" s="41">
        <f t="shared" si="5"/>
        <v>523272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4504193</v>
      </c>
      <c r="C63" s="41">
        <f t="shared" si="5"/>
        <v>4479611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1281805</v>
      </c>
      <c r="C64" s="41">
        <f t="shared" si="5"/>
        <v>1253674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579</v>
      </c>
      <c r="C7" s="35">
        <v>795</v>
      </c>
      <c r="D7" s="35">
        <v>7912</v>
      </c>
      <c r="E7" s="35">
        <v>7336</v>
      </c>
      <c r="F7" s="10">
        <f>((E7*100)/D7)-100</f>
        <v>-7.2800808897876692</v>
      </c>
      <c r="G7" s="1"/>
      <c r="H7" s="1"/>
      <c r="I7" s="1"/>
    </row>
    <row r="8" spans="1:12" x14ac:dyDescent="0.25">
      <c r="A8" s="11" t="s">
        <v>42</v>
      </c>
      <c r="B8" s="36">
        <v>14617</v>
      </c>
      <c r="C8" s="36">
        <v>11671</v>
      </c>
      <c r="D8" s="36">
        <v>164636</v>
      </c>
      <c r="E8" s="36">
        <v>142602</v>
      </c>
      <c r="F8" s="13">
        <f t="shared" ref="F8:F35" si="0">((E8*100)/D8)-100</f>
        <v>-13.383464126922419</v>
      </c>
      <c r="G8" s="1"/>
      <c r="H8" s="1"/>
      <c r="I8" s="1"/>
    </row>
    <row r="9" spans="1:12" x14ac:dyDescent="0.25">
      <c r="A9" s="8" t="s">
        <v>43</v>
      </c>
      <c r="B9" s="35">
        <v>4</v>
      </c>
      <c r="C9" s="35">
        <v>69</v>
      </c>
      <c r="D9" s="35">
        <v>65</v>
      </c>
      <c r="E9" s="35">
        <v>201</v>
      </c>
      <c r="F9" s="10">
        <f t="shared" si="0"/>
        <v>209.23076923076923</v>
      </c>
      <c r="G9" s="1"/>
      <c r="H9" s="1"/>
      <c r="I9" s="1"/>
    </row>
    <row r="10" spans="1:12" x14ac:dyDescent="0.25">
      <c r="A10" s="11" t="s">
        <v>44</v>
      </c>
      <c r="B10" s="36">
        <v>717</v>
      </c>
      <c r="C10" s="36">
        <v>511</v>
      </c>
      <c r="D10" s="36">
        <v>7731</v>
      </c>
      <c r="E10" s="36">
        <v>7048</v>
      </c>
      <c r="F10" s="17">
        <f t="shared" si="0"/>
        <v>-8.8345621523735645</v>
      </c>
      <c r="G10" s="1"/>
      <c r="H10" s="1"/>
      <c r="I10" s="1"/>
    </row>
    <row r="11" spans="1:12" x14ac:dyDescent="0.25">
      <c r="A11" s="8" t="s">
        <v>45</v>
      </c>
      <c r="B11" s="35">
        <v>283373</v>
      </c>
      <c r="C11" s="35">
        <v>295665</v>
      </c>
      <c r="D11" s="35">
        <v>3152325</v>
      </c>
      <c r="E11" s="35">
        <v>3051500.02</v>
      </c>
      <c r="F11" s="10">
        <f t="shared" si="0"/>
        <v>-3.1984322682464494</v>
      </c>
      <c r="G11" s="1"/>
      <c r="H11" s="1"/>
      <c r="I11" s="1"/>
    </row>
    <row r="12" spans="1:12" x14ac:dyDescent="0.25">
      <c r="A12" s="11" t="s">
        <v>46</v>
      </c>
      <c r="B12" s="36">
        <v>13511.5</v>
      </c>
      <c r="C12" s="36">
        <v>9065.5</v>
      </c>
      <c r="D12" s="36">
        <v>131356.5</v>
      </c>
      <c r="E12" s="36">
        <v>117429</v>
      </c>
      <c r="F12" s="13">
        <f t="shared" si="0"/>
        <v>-10.602825136175213</v>
      </c>
      <c r="G12" s="1"/>
      <c r="H12" s="1"/>
      <c r="I12" s="1"/>
    </row>
    <row r="13" spans="1:12" x14ac:dyDescent="0.25">
      <c r="A13" s="8" t="s">
        <v>47</v>
      </c>
      <c r="B13" s="35">
        <v>13387</v>
      </c>
      <c r="C13" s="35">
        <v>10893</v>
      </c>
      <c r="D13" s="35">
        <v>182452</v>
      </c>
      <c r="E13" s="35">
        <v>166365</v>
      </c>
      <c r="F13" s="10">
        <f t="shared" si="0"/>
        <v>-8.8171135421919189</v>
      </c>
      <c r="G13" s="1"/>
      <c r="H13" s="1"/>
      <c r="I13" s="1"/>
    </row>
    <row r="14" spans="1:12" x14ac:dyDescent="0.25">
      <c r="A14" s="11" t="s">
        <v>48</v>
      </c>
      <c r="B14" s="36">
        <v>219090.5</v>
      </c>
      <c r="C14" s="36">
        <v>172526</v>
      </c>
      <c r="D14" s="36">
        <v>2401481</v>
      </c>
      <c r="E14" s="36">
        <v>2409145.5</v>
      </c>
      <c r="F14" s="13">
        <f t="shared" si="0"/>
        <v>0.31915722006544911</v>
      </c>
      <c r="G14" s="1"/>
      <c r="H14" s="1"/>
      <c r="I14" s="1"/>
    </row>
    <row r="15" spans="1:12" x14ac:dyDescent="0.25">
      <c r="A15" s="8" t="s">
        <v>49</v>
      </c>
      <c r="B15" s="35">
        <v>50175</v>
      </c>
      <c r="C15" s="35">
        <v>44533</v>
      </c>
      <c r="D15" s="35">
        <v>500434</v>
      </c>
      <c r="E15" s="35">
        <v>513997.5</v>
      </c>
      <c r="F15" s="10">
        <f t="shared" si="0"/>
        <v>2.7103474184407901</v>
      </c>
      <c r="G15" s="1"/>
      <c r="H15" s="1"/>
      <c r="I15" s="1"/>
    </row>
    <row r="16" spans="1:12" x14ac:dyDescent="0.25">
      <c r="A16" s="11" t="s">
        <v>50</v>
      </c>
      <c r="B16" s="36">
        <v>4138</v>
      </c>
      <c r="C16" s="36">
        <v>3928</v>
      </c>
      <c r="D16" s="36">
        <v>41970</v>
      </c>
      <c r="E16" s="36">
        <v>43646</v>
      </c>
      <c r="F16" s="13">
        <f t="shared" si="0"/>
        <v>3.9933285680247792</v>
      </c>
      <c r="G16" s="1"/>
      <c r="H16" s="1"/>
      <c r="I16" s="1"/>
    </row>
    <row r="17" spans="1:9" x14ac:dyDescent="0.25">
      <c r="A17" s="8" t="s">
        <v>51</v>
      </c>
      <c r="B17" s="35">
        <v>8279</v>
      </c>
      <c r="C17" s="35">
        <v>6094</v>
      </c>
      <c r="D17" s="35">
        <v>94056</v>
      </c>
      <c r="E17" s="35">
        <v>83799</v>
      </c>
      <c r="F17" s="10">
        <f t="shared" si="0"/>
        <v>-10.905205409543257</v>
      </c>
      <c r="G17" s="1"/>
      <c r="H17" s="1"/>
      <c r="I17" s="1"/>
    </row>
    <row r="18" spans="1:9" x14ac:dyDescent="0.25">
      <c r="A18" s="11" t="s">
        <v>52</v>
      </c>
      <c r="B18" s="36">
        <v>1431</v>
      </c>
      <c r="C18" s="36">
        <v>1224</v>
      </c>
      <c r="D18" s="36">
        <v>13078</v>
      </c>
      <c r="E18" s="36">
        <v>14020</v>
      </c>
      <c r="F18" s="13">
        <f t="shared" si="0"/>
        <v>7.2029362287811551</v>
      </c>
      <c r="G18" s="1"/>
      <c r="H18" s="1"/>
      <c r="I18" s="1"/>
    </row>
    <row r="19" spans="1:9" x14ac:dyDescent="0.25">
      <c r="A19" s="8" t="s">
        <v>53</v>
      </c>
      <c r="B19" s="35">
        <v>251</v>
      </c>
      <c r="C19" s="35">
        <v>13</v>
      </c>
      <c r="D19" s="35">
        <v>8232</v>
      </c>
      <c r="E19" s="35">
        <v>456</v>
      </c>
      <c r="F19" s="10">
        <f t="shared" si="0"/>
        <v>-94.460641399416915</v>
      </c>
      <c r="G19" s="1"/>
      <c r="H19" s="1"/>
      <c r="I19" s="1"/>
    </row>
    <row r="20" spans="1:9" x14ac:dyDescent="0.25">
      <c r="A20" s="11" t="s">
        <v>54</v>
      </c>
      <c r="B20" s="36">
        <v>2014</v>
      </c>
      <c r="C20" s="36">
        <v>2913</v>
      </c>
      <c r="D20" s="36">
        <v>11322</v>
      </c>
      <c r="E20" s="36">
        <v>24179</v>
      </c>
      <c r="F20" s="13">
        <f t="shared" si="0"/>
        <v>113.55767532238121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126640</v>
      </c>
      <c r="C22" s="36">
        <v>107086</v>
      </c>
      <c r="D22" s="36">
        <v>1230171</v>
      </c>
      <c r="E22" s="36">
        <v>1099227</v>
      </c>
      <c r="F22" s="13">
        <f t="shared" si="0"/>
        <v>-10.644373830955203</v>
      </c>
      <c r="G22" s="1"/>
      <c r="H22" s="1"/>
      <c r="I22" s="1"/>
    </row>
    <row r="23" spans="1:9" x14ac:dyDescent="0.25">
      <c r="A23" s="8" t="s">
        <v>57</v>
      </c>
      <c r="B23" s="35">
        <v>27808</v>
      </c>
      <c r="C23" s="35">
        <v>34498</v>
      </c>
      <c r="D23" s="35">
        <v>508065</v>
      </c>
      <c r="E23" s="35">
        <v>401210</v>
      </c>
      <c r="F23" s="10">
        <f t="shared" si="0"/>
        <v>-21.031757747532311</v>
      </c>
      <c r="G23" s="1"/>
      <c r="H23" s="1"/>
      <c r="I23" s="1"/>
    </row>
    <row r="24" spans="1:9" x14ac:dyDescent="0.25">
      <c r="A24" s="11" t="s">
        <v>58</v>
      </c>
      <c r="B24" s="36">
        <v>3178</v>
      </c>
      <c r="C24" s="36">
        <v>2560</v>
      </c>
      <c r="D24" s="36">
        <v>42237</v>
      </c>
      <c r="E24" s="36">
        <v>27985</v>
      </c>
      <c r="F24" s="13">
        <f t="shared" si="0"/>
        <v>-33.742926817719066</v>
      </c>
      <c r="G24" s="1"/>
      <c r="H24" s="1"/>
      <c r="I24" s="1"/>
    </row>
    <row r="25" spans="1:9" x14ac:dyDescent="0.25">
      <c r="A25" s="8" t="s">
        <v>59</v>
      </c>
      <c r="B25" s="35">
        <v>2177</v>
      </c>
      <c r="C25" s="35">
        <v>2310</v>
      </c>
      <c r="D25" s="35">
        <v>20309</v>
      </c>
      <c r="E25" s="35">
        <v>19980</v>
      </c>
      <c r="F25" s="10">
        <f t="shared" si="0"/>
        <v>-1.6199714412329485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2.5</v>
      </c>
      <c r="D27" s="35">
        <v>0</v>
      </c>
      <c r="E27" s="35">
        <v>7.5</v>
      </c>
      <c r="F27" s="18"/>
      <c r="G27" s="1"/>
      <c r="H27" s="1"/>
      <c r="I27" s="1"/>
    </row>
    <row r="28" spans="1:9" x14ac:dyDescent="0.25">
      <c r="A28" s="11" t="s">
        <v>62</v>
      </c>
      <c r="B28" s="36">
        <v>40436</v>
      </c>
      <c r="C28" s="36">
        <v>30418</v>
      </c>
      <c r="D28" s="36">
        <v>447697</v>
      </c>
      <c r="E28" s="36">
        <v>370143</v>
      </c>
      <c r="F28" s="13">
        <f t="shared" si="0"/>
        <v>-17.322876856445319</v>
      </c>
      <c r="G28" s="1"/>
      <c r="H28" s="1"/>
      <c r="I28" s="1"/>
    </row>
    <row r="29" spans="1:9" x14ac:dyDescent="0.25">
      <c r="A29" s="8" t="s">
        <v>63</v>
      </c>
      <c r="B29" s="35">
        <v>58</v>
      </c>
      <c r="C29" s="35">
        <v>80</v>
      </c>
      <c r="D29" s="35">
        <v>270</v>
      </c>
      <c r="E29" s="35">
        <v>311</v>
      </c>
      <c r="F29" s="10">
        <f t="shared" si="0"/>
        <v>15.18518518518519</v>
      </c>
      <c r="G29" s="1"/>
      <c r="H29" s="1"/>
      <c r="I29" s="1"/>
    </row>
    <row r="30" spans="1:9" x14ac:dyDescent="0.25">
      <c r="A30" s="11" t="s">
        <v>64</v>
      </c>
      <c r="B30" s="36">
        <v>11624</v>
      </c>
      <c r="C30" s="36">
        <v>11333</v>
      </c>
      <c r="D30" s="36">
        <v>124160</v>
      </c>
      <c r="E30" s="36">
        <v>120523</v>
      </c>
      <c r="F30" s="13">
        <f t="shared" si="0"/>
        <v>-2.929284793814432</v>
      </c>
      <c r="G30" s="1"/>
      <c r="H30" s="1"/>
      <c r="I30" s="1"/>
    </row>
    <row r="31" spans="1:9" x14ac:dyDescent="0.25">
      <c r="A31" s="8" t="s">
        <v>65</v>
      </c>
      <c r="B31" s="35">
        <v>4446</v>
      </c>
      <c r="C31" s="35">
        <v>3923</v>
      </c>
      <c r="D31" s="35">
        <v>42950</v>
      </c>
      <c r="E31" s="35">
        <v>42552</v>
      </c>
      <c r="F31" s="10">
        <f t="shared" si="0"/>
        <v>-0.92665890570430065</v>
      </c>
      <c r="G31" s="1"/>
      <c r="H31" s="1"/>
      <c r="I31" s="1"/>
    </row>
    <row r="32" spans="1:9" x14ac:dyDescent="0.25">
      <c r="A32" s="11" t="s">
        <v>66</v>
      </c>
      <c r="B32" s="36">
        <v>259930</v>
      </c>
      <c r="C32" s="36">
        <v>313174</v>
      </c>
      <c r="D32" s="36">
        <v>2804516</v>
      </c>
      <c r="E32" s="36">
        <v>3322814</v>
      </c>
      <c r="F32" s="13">
        <f t="shared" si="0"/>
        <v>18.480835908941145</v>
      </c>
      <c r="G32" s="1"/>
      <c r="H32" s="1"/>
      <c r="I32" s="1"/>
    </row>
    <row r="33" spans="1:9" x14ac:dyDescent="0.25">
      <c r="A33" s="8" t="s">
        <v>67</v>
      </c>
      <c r="B33" s="35">
        <v>22534</v>
      </c>
      <c r="C33" s="35">
        <v>17377</v>
      </c>
      <c r="D33" s="35">
        <v>223887</v>
      </c>
      <c r="E33" s="35">
        <v>231700</v>
      </c>
      <c r="F33" s="10">
        <f t="shared" si="0"/>
        <v>3.4897068610504363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1456</v>
      </c>
      <c r="D34" s="36">
        <v>0</v>
      </c>
      <c r="E34" s="36">
        <v>14594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1110398</v>
      </c>
      <c r="C35" s="15">
        <f t="shared" ref="C35:E35" si="1">SUM(C7:C34)</f>
        <v>1084118</v>
      </c>
      <c r="D35" s="15">
        <f t="shared" si="1"/>
        <v>12161314.5</v>
      </c>
      <c r="E35" s="15">
        <f t="shared" si="1"/>
        <v>12232770.52</v>
      </c>
      <c r="F35" s="16">
        <f t="shared" si="0"/>
        <v>0.58756822710242318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7336</v>
      </c>
      <c r="C38" s="41">
        <f>D7</f>
        <v>7912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3322814</v>
      </c>
      <c r="G38" s="42">
        <f>LOOKUP(E38,$A$38:$A$65,$C$38:$C$65)</f>
        <v>2804516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142602</v>
      </c>
      <c r="C39" s="41">
        <f t="shared" ref="C39:C65" si="5">D8</f>
        <v>164636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3051500.02</v>
      </c>
      <c r="G39" s="42">
        <f t="shared" ref="G39:G65" si="8">LOOKUP(E39,$A$38:$A$65,$C$38:$C$65)</f>
        <v>3152325</v>
      </c>
    </row>
    <row r="40" spans="1:9" x14ac:dyDescent="0.25">
      <c r="A40" s="42" t="str">
        <f t="shared" si="3"/>
        <v>ALMERIA</v>
      </c>
      <c r="B40" s="41">
        <f t="shared" si="4"/>
        <v>201</v>
      </c>
      <c r="C40" s="41">
        <f t="shared" si="5"/>
        <v>65</v>
      </c>
      <c r="D40" s="41">
        <f t="shared" si="6"/>
        <v>25</v>
      </c>
      <c r="E40" s="42" t="str">
        <f t="shared" si="2"/>
        <v>BARCELONA</v>
      </c>
      <c r="F40" s="42">
        <f t="shared" si="7"/>
        <v>2409145.5</v>
      </c>
      <c r="G40" s="42">
        <f t="shared" si="8"/>
        <v>2401481</v>
      </c>
    </row>
    <row r="41" spans="1:9" x14ac:dyDescent="0.25">
      <c r="A41" s="42" t="str">
        <f t="shared" si="3"/>
        <v>AVILES</v>
      </c>
      <c r="B41" s="41">
        <f t="shared" si="4"/>
        <v>7048</v>
      </c>
      <c r="C41" s="41">
        <f t="shared" si="5"/>
        <v>7731</v>
      </c>
      <c r="D41" s="41">
        <f t="shared" si="6"/>
        <v>22</v>
      </c>
      <c r="E41" s="42" t="str">
        <f t="shared" si="2"/>
        <v>LAS PALMAS</v>
      </c>
      <c r="F41" s="42">
        <f t="shared" si="7"/>
        <v>1099227</v>
      </c>
      <c r="G41" s="42">
        <f t="shared" si="8"/>
        <v>1230171</v>
      </c>
    </row>
    <row r="42" spans="1:9" x14ac:dyDescent="0.25">
      <c r="A42" s="42" t="str">
        <f t="shared" si="3"/>
        <v>BAHIA DE ALGECIRAS</v>
      </c>
      <c r="B42" s="41">
        <f t="shared" si="4"/>
        <v>3051500.02</v>
      </c>
      <c r="C42" s="41">
        <f t="shared" si="5"/>
        <v>3152325</v>
      </c>
      <c r="D42" s="41">
        <f t="shared" si="6"/>
        <v>2</v>
      </c>
      <c r="E42" s="42" t="str">
        <f t="shared" si="2"/>
        <v>BILBAO</v>
      </c>
      <c r="F42" s="42">
        <f t="shared" si="7"/>
        <v>513997.5</v>
      </c>
      <c r="G42" s="42">
        <f t="shared" si="8"/>
        <v>500434</v>
      </c>
    </row>
    <row r="43" spans="1:9" x14ac:dyDescent="0.25">
      <c r="A43" s="42" t="str">
        <f t="shared" si="3"/>
        <v>BAHIA DE CADIZ</v>
      </c>
      <c r="B43" s="41">
        <f t="shared" si="4"/>
        <v>117429</v>
      </c>
      <c r="C43" s="41">
        <f t="shared" si="5"/>
        <v>131356.5</v>
      </c>
      <c r="D43" s="41">
        <f t="shared" si="6"/>
        <v>12</v>
      </c>
      <c r="E43" s="42" t="str">
        <f t="shared" si="2"/>
        <v>MALAGA</v>
      </c>
      <c r="F43" s="42">
        <f t="shared" si="7"/>
        <v>401210</v>
      </c>
      <c r="G43" s="42">
        <f t="shared" si="8"/>
        <v>508065</v>
      </c>
    </row>
    <row r="44" spans="1:9" x14ac:dyDescent="0.25">
      <c r="A44" s="42" t="str">
        <f t="shared" si="3"/>
        <v>BALEARES</v>
      </c>
      <c r="B44" s="41">
        <f t="shared" si="4"/>
        <v>166365</v>
      </c>
      <c r="C44" s="41">
        <f t="shared" si="5"/>
        <v>182452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370143</v>
      </c>
      <c r="G44" s="42">
        <f t="shared" si="8"/>
        <v>447697</v>
      </c>
    </row>
    <row r="45" spans="1:9" x14ac:dyDescent="0.25">
      <c r="A45" s="42" t="str">
        <f t="shared" si="3"/>
        <v>BARCELONA</v>
      </c>
      <c r="B45" s="41">
        <f t="shared" si="4"/>
        <v>2409145.5</v>
      </c>
      <c r="C45" s="41">
        <f t="shared" si="5"/>
        <v>2401481</v>
      </c>
      <c r="D45" s="41">
        <f t="shared" si="6"/>
        <v>3</v>
      </c>
      <c r="E45" s="42" t="str">
        <f t="shared" si="2"/>
        <v>VIGO</v>
      </c>
      <c r="F45" s="42">
        <f t="shared" si="7"/>
        <v>231700</v>
      </c>
      <c r="G45" s="42">
        <f t="shared" si="8"/>
        <v>223887</v>
      </c>
    </row>
    <row r="46" spans="1:9" x14ac:dyDescent="0.25">
      <c r="A46" s="42" t="str">
        <f t="shared" si="3"/>
        <v>BILBAO</v>
      </c>
      <c r="B46" s="41">
        <f t="shared" si="4"/>
        <v>513997.5</v>
      </c>
      <c r="C46" s="41">
        <f t="shared" si="5"/>
        <v>500434</v>
      </c>
      <c r="D46" s="41">
        <f t="shared" si="6"/>
        <v>5</v>
      </c>
      <c r="E46" s="42" t="str">
        <f t="shared" si="2"/>
        <v>BALEARES</v>
      </c>
      <c r="F46" s="42">
        <f t="shared" si="7"/>
        <v>166365</v>
      </c>
      <c r="G46" s="42">
        <f t="shared" si="8"/>
        <v>182452</v>
      </c>
    </row>
    <row r="47" spans="1:9" x14ac:dyDescent="0.25">
      <c r="A47" s="42" t="str">
        <f t="shared" si="3"/>
        <v>CARTAGENA</v>
      </c>
      <c r="B47" s="41">
        <f t="shared" si="4"/>
        <v>43646</v>
      </c>
      <c r="C47" s="41">
        <f t="shared" si="5"/>
        <v>41970</v>
      </c>
      <c r="D47" s="41">
        <f t="shared" si="6"/>
        <v>14</v>
      </c>
      <c r="E47" s="42" t="str">
        <f t="shared" si="2"/>
        <v>ALICANTE</v>
      </c>
      <c r="F47" s="42">
        <f t="shared" si="7"/>
        <v>142602</v>
      </c>
      <c r="G47" s="42">
        <f t="shared" si="8"/>
        <v>164636</v>
      </c>
    </row>
    <row r="48" spans="1:9" x14ac:dyDescent="0.25">
      <c r="A48" s="42" t="str">
        <f t="shared" si="3"/>
        <v>CASTELLON</v>
      </c>
      <c r="B48" s="41">
        <f t="shared" si="4"/>
        <v>83799</v>
      </c>
      <c r="C48" s="41">
        <f t="shared" si="5"/>
        <v>94056</v>
      </c>
      <c r="D48" s="41">
        <f t="shared" si="6"/>
        <v>13</v>
      </c>
      <c r="E48" s="42" t="str">
        <f t="shared" si="2"/>
        <v>SEVILLA</v>
      </c>
      <c r="F48" s="42">
        <f t="shared" si="7"/>
        <v>120523</v>
      </c>
      <c r="G48" s="42">
        <f t="shared" si="8"/>
        <v>124160</v>
      </c>
    </row>
    <row r="49" spans="1:7" x14ac:dyDescent="0.25">
      <c r="A49" s="42" t="str">
        <f t="shared" si="3"/>
        <v>CEUTA</v>
      </c>
      <c r="B49" s="41">
        <f t="shared" si="4"/>
        <v>14020</v>
      </c>
      <c r="C49" s="41">
        <f t="shared" si="5"/>
        <v>13078</v>
      </c>
      <c r="D49" s="41">
        <f t="shared" si="6"/>
        <v>20</v>
      </c>
      <c r="E49" s="42" t="str">
        <f t="shared" si="2"/>
        <v>BAHIA DE CADIZ</v>
      </c>
      <c r="F49" s="42">
        <f t="shared" si="7"/>
        <v>117429</v>
      </c>
      <c r="G49" s="42">
        <f t="shared" si="8"/>
        <v>131356.5</v>
      </c>
    </row>
    <row r="50" spans="1:7" x14ac:dyDescent="0.25">
      <c r="A50" s="42" t="str">
        <f t="shared" si="3"/>
        <v>FERROL-SAN CIBRAO</v>
      </c>
      <c r="B50" s="41">
        <f t="shared" si="4"/>
        <v>456</v>
      </c>
      <c r="C50" s="41">
        <f t="shared" si="5"/>
        <v>8232</v>
      </c>
      <c r="D50" s="41">
        <f t="shared" si="6"/>
        <v>23</v>
      </c>
      <c r="E50" s="42" t="str">
        <f t="shared" si="2"/>
        <v>CASTELLON</v>
      </c>
      <c r="F50" s="42">
        <f t="shared" si="7"/>
        <v>83799</v>
      </c>
      <c r="G50" s="42">
        <f t="shared" si="8"/>
        <v>94056</v>
      </c>
    </row>
    <row r="51" spans="1:7" x14ac:dyDescent="0.25">
      <c r="A51" s="42" t="str">
        <f t="shared" si="3"/>
        <v>GIJON</v>
      </c>
      <c r="B51" s="41">
        <f t="shared" si="4"/>
        <v>24179</v>
      </c>
      <c r="C51" s="41">
        <f t="shared" si="5"/>
        <v>11322</v>
      </c>
      <c r="D51" s="41">
        <f t="shared" si="6"/>
        <v>17</v>
      </c>
      <c r="E51" s="42" t="str">
        <f t="shared" si="2"/>
        <v>CARTAGENA</v>
      </c>
      <c r="F51" s="42">
        <f t="shared" si="7"/>
        <v>43646</v>
      </c>
      <c r="G51" s="42">
        <f t="shared" si="8"/>
        <v>41970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42552</v>
      </c>
      <c r="G52" s="42">
        <f t="shared" si="8"/>
        <v>42950</v>
      </c>
    </row>
    <row r="53" spans="1:7" x14ac:dyDescent="0.25">
      <c r="A53" s="42" t="str">
        <f t="shared" si="3"/>
        <v>LAS PALMAS</v>
      </c>
      <c r="B53" s="41">
        <f t="shared" si="4"/>
        <v>1099227</v>
      </c>
      <c r="C53" s="41">
        <f t="shared" si="5"/>
        <v>1230171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27985</v>
      </c>
      <c r="G53" s="42">
        <f t="shared" si="8"/>
        <v>42237</v>
      </c>
    </row>
    <row r="54" spans="1:7" x14ac:dyDescent="0.25">
      <c r="A54" s="42" t="str">
        <f t="shared" si="3"/>
        <v>MALAGA</v>
      </c>
      <c r="B54" s="41">
        <f t="shared" si="4"/>
        <v>401210</v>
      </c>
      <c r="C54" s="41">
        <f t="shared" si="5"/>
        <v>508065</v>
      </c>
      <c r="D54" s="41">
        <f t="shared" si="6"/>
        <v>6</v>
      </c>
      <c r="E54" s="42" t="str">
        <f t="shared" si="2"/>
        <v>GIJON</v>
      </c>
      <c r="F54" s="42">
        <f t="shared" si="7"/>
        <v>24179</v>
      </c>
      <c r="G54" s="42">
        <f t="shared" si="8"/>
        <v>11322</v>
      </c>
    </row>
    <row r="55" spans="1:7" x14ac:dyDescent="0.25">
      <c r="A55" s="42" t="str">
        <f t="shared" si="3"/>
        <v>MARIN Y RIA DE PONTEVEDRA</v>
      </c>
      <c r="B55" s="41">
        <f t="shared" si="4"/>
        <v>27985</v>
      </c>
      <c r="C55" s="41">
        <f t="shared" si="5"/>
        <v>42237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19980</v>
      </c>
      <c r="G55" s="42">
        <f t="shared" si="8"/>
        <v>20309</v>
      </c>
    </row>
    <row r="56" spans="1:7" x14ac:dyDescent="0.25">
      <c r="A56" s="42" t="str">
        <f t="shared" si="3"/>
        <v>MELILLA</v>
      </c>
      <c r="B56" s="41">
        <f t="shared" si="4"/>
        <v>19980</v>
      </c>
      <c r="C56" s="41">
        <f t="shared" si="5"/>
        <v>20309</v>
      </c>
      <c r="D56" s="41">
        <f t="shared" si="6"/>
        <v>18</v>
      </c>
      <c r="E56" s="42" t="str">
        <f t="shared" si="2"/>
        <v>VILAGARCIA</v>
      </c>
      <c r="F56" s="42">
        <f t="shared" si="9"/>
        <v>14594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CEUTA</v>
      </c>
      <c r="F57" s="42">
        <f t="shared" si="9"/>
        <v>14020</v>
      </c>
      <c r="G57" s="42">
        <f t="shared" si="8"/>
        <v>13078</v>
      </c>
    </row>
    <row r="58" spans="1:7" x14ac:dyDescent="0.25">
      <c r="A58" s="42" t="str">
        <f t="shared" si="3"/>
        <v>PASAIA</v>
      </c>
      <c r="B58" s="41">
        <f t="shared" si="4"/>
        <v>7.5</v>
      </c>
      <c r="C58" s="41">
        <f t="shared" si="5"/>
        <v>0</v>
      </c>
      <c r="D58" s="41">
        <f t="shared" si="6"/>
        <v>26</v>
      </c>
      <c r="E58" s="42" t="str">
        <f t="shared" si="2"/>
        <v>A CORUÑA</v>
      </c>
      <c r="F58" s="42">
        <f t="shared" si="9"/>
        <v>7336</v>
      </c>
      <c r="G58" s="42">
        <f t="shared" si="8"/>
        <v>7912</v>
      </c>
    </row>
    <row r="59" spans="1:7" x14ac:dyDescent="0.25">
      <c r="A59" s="42" t="str">
        <f t="shared" si="3"/>
        <v>SANTA CRUZ DE TENERIFE</v>
      </c>
      <c r="B59" s="41">
        <f t="shared" si="4"/>
        <v>370143</v>
      </c>
      <c r="C59" s="41">
        <f t="shared" si="5"/>
        <v>447697</v>
      </c>
      <c r="D59" s="41">
        <f t="shared" si="6"/>
        <v>7</v>
      </c>
      <c r="E59" s="42" t="str">
        <f t="shared" si="2"/>
        <v>AVILES</v>
      </c>
      <c r="F59" s="42">
        <f t="shared" si="9"/>
        <v>7048</v>
      </c>
      <c r="G59" s="42">
        <f t="shared" si="8"/>
        <v>7731</v>
      </c>
    </row>
    <row r="60" spans="1:7" x14ac:dyDescent="0.25">
      <c r="A60" s="42" t="str">
        <f t="shared" si="3"/>
        <v>SANTANDER</v>
      </c>
      <c r="B60" s="41">
        <f t="shared" si="4"/>
        <v>311</v>
      </c>
      <c r="C60" s="41">
        <f t="shared" si="5"/>
        <v>270</v>
      </c>
      <c r="D60" s="41">
        <f t="shared" si="6"/>
        <v>24</v>
      </c>
      <c r="E60" s="42" t="str">
        <f t="shared" si="2"/>
        <v>FERROL-SAN CIBRAO</v>
      </c>
      <c r="F60" s="42">
        <f t="shared" si="9"/>
        <v>456</v>
      </c>
      <c r="G60" s="42">
        <f t="shared" si="8"/>
        <v>8232</v>
      </c>
    </row>
    <row r="61" spans="1:7" x14ac:dyDescent="0.25">
      <c r="A61" s="42" t="str">
        <f t="shared" si="3"/>
        <v>SEVILLA</v>
      </c>
      <c r="B61" s="41">
        <f t="shared" si="4"/>
        <v>120523</v>
      </c>
      <c r="C61" s="41">
        <f t="shared" si="5"/>
        <v>124160</v>
      </c>
      <c r="D61" s="41">
        <f t="shared" si="6"/>
        <v>11</v>
      </c>
      <c r="E61" s="42" t="str">
        <f t="shared" si="2"/>
        <v>SANTANDER</v>
      </c>
      <c r="F61" s="42">
        <f t="shared" si="9"/>
        <v>311</v>
      </c>
      <c r="G61" s="42">
        <f t="shared" si="8"/>
        <v>270</v>
      </c>
    </row>
    <row r="62" spans="1:7" x14ac:dyDescent="0.25">
      <c r="A62" s="42" t="str">
        <f t="shared" si="3"/>
        <v>TARRAGONA</v>
      </c>
      <c r="B62" s="41">
        <f t="shared" si="4"/>
        <v>42552</v>
      </c>
      <c r="C62" s="41">
        <f t="shared" si="5"/>
        <v>42950</v>
      </c>
      <c r="D62" s="41">
        <f t="shared" si="6"/>
        <v>15</v>
      </c>
      <c r="E62" s="42" t="str">
        <f t="shared" si="2"/>
        <v>ALMERIA</v>
      </c>
      <c r="F62" s="42">
        <f t="shared" si="9"/>
        <v>201</v>
      </c>
      <c r="G62" s="42">
        <f t="shared" si="8"/>
        <v>65</v>
      </c>
    </row>
    <row r="63" spans="1:7" x14ac:dyDescent="0.25">
      <c r="A63" s="42" t="str">
        <f t="shared" si="3"/>
        <v>VALENCIA</v>
      </c>
      <c r="B63" s="41">
        <f t="shared" si="4"/>
        <v>3322814</v>
      </c>
      <c r="C63" s="41">
        <f t="shared" si="5"/>
        <v>2804516</v>
      </c>
      <c r="D63" s="41">
        <f t="shared" si="6"/>
        <v>1</v>
      </c>
      <c r="E63" s="42" t="str">
        <f t="shared" si="2"/>
        <v>PASAIA</v>
      </c>
      <c r="F63" s="42">
        <f t="shared" si="9"/>
        <v>7.5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231700</v>
      </c>
      <c r="C64" s="41">
        <f t="shared" si="5"/>
        <v>223887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14594</v>
      </c>
      <c r="C65" s="41">
        <f t="shared" si="5"/>
        <v>0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269684</v>
      </c>
      <c r="C11" s="37">
        <v>283069</v>
      </c>
      <c r="D11" s="37">
        <v>3000395</v>
      </c>
      <c r="E11" s="37">
        <v>2904074.54</v>
      </c>
      <c r="F11" s="10">
        <f t="shared" si="0"/>
        <v>-3.2102593158567458</v>
      </c>
      <c r="G11" s="1"/>
      <c r="H11" s="1"/>
      <c r="I11" s="1"/>
    </row>
    <row r="12" spans="1:12" x14ac:dyDescent="0.25">
      <c r="A12" s="11" t="s">
        <v>46</v>
      </c>
      <c r="B12" s="38">
        <v>32</v>
      </c>
      <c r="C12" s="38">
        <v>33.5</v>
      </c>
      <c r="D12" s="38">
        <v>8439</v>
      </c>
      <c r="E12" s="38">
        <v>994</v>
      </c>
      <c r="F12" s="13">
        <f t="shared" si="0"/>
        <v>-88.221353240905316</v>
      </c>
      <c r="G12" s="1"/>
      <c r="H12" s="1"/>
      <c r="I12" s="1"/>
    </row>
    <row r="13" spans="1:12" x14ac:dyDescent="0.25">
      <c r="A13" s="8" t="s">
        <v>47</v>
      </c>
      <c r="B13" s="37">
        <v>53</v>
      </c>
      <c r="C13" s="37">
        <v>0</v>
      </c>
      <c r="D13" s="37">
        <v>672</v>
      </c>
      <c r="E13" s="37">
        <v>179</v>
      </c>
      <c r="F13" s="10">
        <f t="shared" si="0"/>
        <v>-73.363095238095241</v>
      </c>
      <c r="G13" s="1"/>
      <c r="H13" s="1"/>
      <c r="I13" s="1"/>
    </row>
    <row r="14" spans="1:12" x14ac:dyDescent="0.25">
      <c r="A14" s="11" t="s">
        <v>48</v>
      </c>
      <c r="B14" s="38">
        <v>84612.5</v>
      </c>
      <c r="C14" s="38">
        <v>56374.5</v>
      </c>
      <c r="D14" s="38">
        <v>903181.5</v>
      </c>
      <c r="E14" s="38">
        <v>941717.5</v>
      </c>
      <c r="F14" s="13">
        <f t="shared" si="0"/>
        <v>4.2666950109141908</v>
      </c>
      <c r="G14" s="1"/>
      <c r="H14" s="1"/>
      <c r="I14" s="1"/>
    </row>
    <row r="15" spans="1:12" x14ac:dyDescent="0.25">
      <c r="A15" s="8" t="s">
        <v>49</v>
      </c>
      <c r="B15" s="37">
        <v>510</v>
      </c>
      <c r="C15" s="37">
        <v>590</v>
      </c>
      <c r="D15" s="37">
        <v>4307</v>
      </c>
      <c r="E15" s="37">
        <v>12919</v>
      </c>
      <c r="F15" s="10">
        <f t="shared" si="0"/>
        <v>199.95356396563733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1302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88</v>
      </c>
      <c r="E17" s="37">
        <v>297</v>
      </c>
      <c r="F17" s="10">
        <f t="shared" si="0"/>
        <v>237.5</v>
      </c>
      <c r="G17" s="1"/>
      <c r="H17" s="1"/>
      <c r="I17" s="1"/>
    </row>
    <row r="18" spans="1:9" x14ac:dyDescent="0.25">
      <c r="A18" s="11" t="s">
        <v>52</v>
      </c>
      <c r="B18" s="38">
        <v>3</v>
      </c>
      <c r="C18" s="38">
        <v>0</v>
      </c>
      <c r="D18" s="38">
        <v>76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76379</v>
      </c>
      <c r="C22" s="38">
        <v>71908</v>
      </c>
      <c r="D22" s="38">
        <v>736282</v>
      </c>
      <c r="E22" s="38">
        <v>685972</v>
      </c>
      <c r="F22" s="13">
        <f t="shared" si="0"/>
        <v>-6.8329797550395028</v>
      </c>
      <c r="G22" s="1"/>
      <c r="H22" s="1"/>
      <c r="I22" s="1"/>
    </row>
    <row r="23" spans="1:9" x14ac:dyDescent="0.25">
      <c r="A23" s="8" t="s">
        <v>57</v>
      </c>
      <c r="B23" s="37">
        <v>27052</v>
      </c>
      <c r="C23" s="37">
        <v>32775</v>
      </c>
      <c r="D23" s="37">
        <v>494029</v>
      </c>
      <c r="E23" s="37">
        <v>384349</v>
      </c>
      <c r="F23" s="10">
        <f t="shared" si="0"/>
        <v>-22.201125844839069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816</v>
      </c>
      <c r="E24" s="38">
        <v>114</v>
      </c>
      <c r="F24" s="13">
        <f t="shared" si="0"/>
        <v>-86.029411764705884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2438</v>
      </c>
      <c r="C28" s="38">
        <v>197</v>
      </c>
      <c r="D28" s="38">
        <v>23700</v>
      </c>
      <c r="E28" s="38">
        <v>7853</v>
      </c>
      <c r="F28" s="13">
        <f t="shared" si="0"/>
        <v>-66.864978902953595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69</v>
      </c>
      <c r="C31" s="37">
        <v>0</v>
      </c>
      <c r="D31" s="37">
        <v>616</v>
      </c>
      <c r="E31" s="37">
        <v>875</v>
      </c>
      <c r="F31" s="10">
        <f t="shared" si="0"/>
        <v>42.045454545454533</v>
      </c>
      <c r="G31" s="1"/>
      <c r="H31" s="1"/>
      <c r="I31" s="1"/>
    </row>
    <row r="32" spans="1:9" x14ac:dyDescent="0.25">
      <c r="A32" s="11" t="s">
        <v>66</v>
      </c>
      <c r="B32" s="38">
        <v>90586</v>
      </c>
      <c r="C32" s="38">
        <v>147436</v>
      </c>
      <c r="D32" s="38">
        <v>945984</v>
      </c>
      <c r="E32" s="38">
        <v>1447952</v>
      </c>
      <c r="F32" s="13">
        <f t="shared" si="0"/>
        <v>53.063053920573708</v>
      </c>
      <c r="G32" s="1"/>
      <c r="H32" s="1"/>
      <c r="I32" s="1"/>
    </row>
    <row r="33" spans="1:9" x14ac:dyDescent="0.25">
      <c r="A33" s="8" t="s">
        <v>67</v>
      </c>
      <c r="B33" s="37">
        <v>180</v>
      </c>
      <c r="C33" s="37">
        <v>199</v>
      </c>
      <c r="D33" s="37">
        <v>2245</v>
      </c>
      <c r="E33" s="37">
        <v>2898</v>
      </c>
      <c r="F33" s="10">
        <f t="shared" si="0"/>
        <v>29.086859688196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485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551598.5</v>
      </c>
      <c r="C35" s="15">
        <f t="shared" ref="C35:E35" si="1">SUM(C7:C34)</f>
        <v>592582</v>
      </c>
      <c r="D35" s="15">
        <f t="shared" si="1"/>
        <v>6120837.5</v>
      </c>
      <c r="E35" s="15">
        <f t="shared" si="1"/>
        <v>6392106.04</v>
      </c>
      <c r="F35" s="16">
        <f t="shared" si="0"/>
        <v>4.4318859959931984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2904074.54</v>
      </c>
      <c r="G38" s="42">
        <f>LOOKUP(E38,$A$38:$A$65,$C$38:$C$65)</f>
        <v>3000395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1447952</v>
      </c>
      <c r="G39" s="42">
        <f t="shared" ref="G39:G65" si="8">LOOKUP(E39,$A$38:$A$65,$C$38:$C$65)</f>
        <v>945984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941717.5</v>
      </c>
      <c r="G40" s="42">
        <f t="shared" si="8"/>
        <v>903181.5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685972</v>
      </c>
      <c r="G41" s="42">
        <f t="shared" si="8"/>
        <v>736282</v>
      </c>
    </row>
    <row r="42" spans="1:9" x14ac:dyDescent="0.25">
      <c r="A42" s="42" t="str">
        <f t="shared" si="3"/>
        <v>BAHIA DE ALGECIRAS</v>
      </c>
      <c r="B42" s="41">
        <f t="shared" si="4"/>
        <v>2904074.54</v>
      </c>
      <c r="C42" s="41">
        <f t="shared" si="5"/>
        <v>3000395</v>
      </c>
      <c r="D42" s="41">
        <f t="shared" si="6"/>
        <v>1</v>
      </c>
      <c r="E42" s="42" t="str">
        <f t="shared" si="2"/>
        <v>MALAGA</v>
      </c>
      <c r="F42" s="42">
        <f t="shared" si="7"/>
        <v>384349</v>
      </c>
      <c r="G42" s="42">
        <f t="shared" si="8"/>
        <v>494029</v>
      </c>
    </row>
    <row r="43" spans="1:9" x14ac:dyDescent="0.25">
      <c r="A43" s="42" t="str">
        <f t="shared" si="3"/>
        <v>BAHIA DE CADIZ</v>
      </c>
      <c r="B43" s="41">
        <f t="shared" si="4"/>
        <v>994</v>
      </c>
      <c r="C43" s="41">
        <f t="shared" si="5"/>
        <v>8439</v>
      </c>
      <c r="D43" s="41">
        <f t="shared" si="6"/>
        <v>10</v>
      </c>
      <c r="E43" s="42" t="str">
        <f t="shared" si="2"/>
        <v>BILBAO</v>
      </c>
      <c r="F43" s="42">
        <f t="shared" si="7"/>
        <v>12919</v>
      </c>
      <c r="G43" s="42">
        <f t="shared" si="8"/>
        <v>4307</v>
      </c>
    </row>
    <row r="44" spans="1:9" x14ac:dyDescent="0.25">
      <c r="A44" s="42" t="str">
        <f t="shared" si="3"/>
        <v>BALEARES</v>
      </c>
      <c r="B44" s="41">
        <f t="shared" si="4"/>
        <v>179</v>
      </c>
      <c r="C44" s="41">
        <f t="shared" si="5"/>
        <v>672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7853</v>
      </c>
      <c r="G44" s="42">
        <f t="shared" si="8"/>
        <v>23700</v>
      </c>
    </row>
    <row r="45" spans="1:9" x14ac:dyDescent="0.25">
      <c r="A45" s="42" t="str">
        <f t="shared" si="3"/>
        <v>BARCELONA</v>
      </c>
      <c r="B45" s="41">
        <f t="shared" si="4"/>
        <v>941717.5</v>
      </c>
      <c r="C45" s="41">
        <f t="shared" si="5"/>
        <v>903181.5</v>
      </c>
      <c r="D45" s="41">
        <f t="shared" si="6"/>
        <v>3</v>
      </c>
      <c r="E45" s="42" t="str">
        <f t="shared" si="2"/>
        <v>VIGO</v>
      </c>
      <c r="F45" s="42">
        <f t="shared" si="7"/>
        <v>2898</v>
      </c>
      <c r="G45" s="42">
        <f t="shared" si="8"/>
        <v>2245</v>
      </c>
    </row>
    <row r="46" spans="1:9" x14ac:dyDescent="0.25">
      <c r="A46" s="42" t="str">
        <f t="shared" si="3"/>
        <v>BILBAO</v>
      </c>
      <c r="B46" s="41">
        <f t="shared" si="4"/>
        <v>12919</v>
      </c>
      <c r="C46" s="41">
        <f t="shared" si="5"/>
        <v>4307</v>
      </c>
      <c r="D46" s="41">
        <f t="shared" si="6"/>
        <v>6</v>
      </c>
      <c r="E46" s="42" t="str">
        <f t="shared" si="2"/>
        <v>CARTAGENA</v>
      </c>
      <c r="F46" s="42">
        <f t="shared" si="7"/>
        <v>1302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1302</v>
      </c>
      <c r="C47" s="41">
        <f t="shared" si="5"/>
        <v>0</v>
      </c>
      <c r="D47" s="41">
        <f t="shared" si="6"/>
        <v>9</v>
      </c>
      <c r="E47" s="42" t="str">
        <f t="shared" si="2"/>
        <v>BAHIA DE CADIZ</v>
      </c>
      <c r="F47" s="42">
        <f t="shared" si="7"/>
        <v>994</v>
      </c>
      <c r="G47" s="42">
        <f t="shared" si="8"/>
        <v>8439</v>
      </c>
    </row>
    <row r="48" spans="1:9" x14ac:dyDescent="0.25">
      <c r="A48" s="42" t="str">
        <f t="shared" si="3"/>
        <v>CASTELLON</v>
      </c>
      <c r="B48" s="41">
        <f t="shared" si="4"/>
        <v>297</v>
      </c>
      <c r="C48" s="41">
        <f t="shared" si="5"/>
        <v>88</v>
      </c>
      <c r="D48" s="41">
        <f t="shared" si="6"/>
        <v>13</v>
      </c>
      <c r="E48" s="42" t="str">
        <f t="shared" si="2"/>
        <v>TARRAGONA</v>
      </c>
      <c r="F48" s="42">
        <f t="shared" si="7"/>
        <v>875</v>
      </c>
      <c r="G48" s="42">
        <f t="shared" si="8"/>
        <v>616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76</v>
      </c>
      <c r="D49" s="41">
        <f t="shared" si="6"/>
        <v>28</v>
      </c>
      <c r="E49" s="42" t="str">
        <f t="shared" si="2"/>
        <v>VILAGARCIA</v>
      </c>
      <c r="F49" s="42">
        <f t="shared" si="7"/>
        <v>485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297</v>
      </c>
      <c r="G50" s="42">
        <f t="shared" si="8"/>
        <v>88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17</v>
      </c>
      <c r="E51" s="42" t="str">
        <f t="shared" si="2"/>
        <v>BALEARES</v>
      </c>
      <c r="F51" s="42">
        <f t="shared" si="7"/>
        <v>179</v>
      </c>
      <c r="G51" s="42">
        <f t="shared" si="8"/>
        <v>672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114</v>
      </c>
      <c r="G52" s="42">
        <f t="shared" si="8"/>
        <v>816</v>
      </c>
    </row>
    <row r="53" spans="1:7" x14ac:dyDescent="0.25">
      <c r="A53" s="42" t="str">
        <f t="shared" si="3"/>
        <v>LAS PALMAS</v>
      </c>
      <c r="B53" s="41">
        <f t="shared" si="4"/>
        <v>685972</v>
      </c>
      <c r="C53" s="41">
        <f t="shared" si="5"/>
        <v>736282</v>
      </c>
      <c r="D53" s="41">
        <f t="shared" si="6"/>
        <v>4</v>
      </c>
      <c r="E53" s="42" t="str">
        <f t="shared" si="2"/>
        <v>MELILLA</v>
      </c>
      <c r="F53" s="42">
        <f t="shared" si="7"/>
        <v>73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384349</v>
      </c>
      <c r="C54" s="41">
        <f t="shared" si="5"/>
        <v>494029</v>
      </c>
      <c r="D54" s="41">
        <f t="shared" si="6"/>
        <v>5</v>
      </c>
      <c r="E54" s="42" t="str">
        <f t="shared" si="2"/>
        <v>GIJON</v>
      </c>
      <c r="F54" s="42">
        <f t="shared" si="7"/>
        <v>52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114</v>
      </c>
      <c r="C55" s="41">
        <f t="shared" si="5"/>
        <v>816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16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7853</v>
      </c>
      <c r="C59" s="41">
        <f t="shared" si="5"/>
        <v>23700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875</v>
      </c>
      <c r="C62" s="41">
        <f t="shared" si="5"/>
        <v>616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1447952</v>
      </c>
      <c r="C63" s="41">
        <f t="shared" si="5"/>
        <v>945984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2898</v>
      </c>
      <c r="C64" s="41">
        <f t="shared" si="5"/>
        <v>2245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485</v>
      </c>
      <c r="C65" s="41">
        <f t="shared" si="5"/>
        <v>0</v>
      </c>
      <c r="D65" s="41">
        <f t="shared" si="6"/>
        <v>12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10014</v>
      </c>
      <c r="C7" s="9">
        <v>2325</v>
      </c>
      <c r="D7" s="9">
        <v>45813</v>
      </c>
      <c r="E7" s="9">
        <v>55205</v>
      </c>
      <c r="F7" s="10">
        <f>((E7*100)/D7)-100</f>
        <v>20.500731233492672</v>
      </c>
      <c r="G7" s="1"/>
      <c r="H7" s="1"/>
      <c r="I7" s="1"/>
    </row>
    <row r="8" spans="1:12" x14ac:dyDescent="0.25">
      <c r="A8" s="11" t="s">
        <v>42</v>
      </c>
      <c r="B8" s="12">
        <v>21383</v>
      </c>
      <c r="C8" s="12">
        <v>22281</v>
      </c>
      <c r="D8" s="12">
        <v>346872</v>
      </c>
      <c r="E8" s="12">
        <v>329029</v>
      </c>
      <c r="F8" s="13">
        <f t="shared" ref="F8:F35" si="0">((E8*100)/D8)-100</f>
        <v>-5.1439724163380163</v>
      </c>
      <c r="G8" s="1"/>
      <c r="H8" s="1"/>
      <c r="I8" s="1"/>
    </row>
    <row r="9" spans="1:12" x14ac:dyDescent="0.25">
      <c r="A9" s="8" t="s">
        <v>43</v>
      </c>
      <c r="B9" s="9">
        <v>40239</v>
      </c>
      <c r="C9" s="9">
        <v>47352</v>
      </c>
      <c r="D9" s="9">
        <v>1040703</v>
      </c>
      <c r="E9" s="9">
        <v>1094299</v>
      </c>
      <c r="F9" s="10">
        <f t="shared" si="0"/>
        <v>5.1499803498212202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287341</v>
      </c>
      <c r="C11" s="9">
        <v>278005</v>
      </c>
      <c r="D11" s="9">
        <v>4804471</v>
      </c>
      <c r="E11" s="9">
        <v>4644656</v>
      </c>
      <c r="F11" s="10">
        <f t="shared" si="0"/>
        <v>-3.3263807815678348</v>
      </c>
      <c r="G11" s="1"/>
      <c r="H11" s="1"/>
      <c r="I11" s="1"/>
    </row>
    <row r="12" spans="1:12" x14ac:dyDescent="0.25">
      <c r="A12" s="11" t="s">
        <v>46</v>
      </c>
      <c r="B12" s="12">
        <v>25013</v>
      </c>
      <c r="C12" s="12">
        <v>27840</v>
      </c>
      <c r="D12" s="12">
        <v>206274</v>
      </c>
      <c r="E12" s="12">
        <v>240610</v>
      </c>
      <c r="F12" s="13">
        <f t="shared" si="0"/>
        <v>16.645820607541424</v>
      </c>
      <c r="G12" s="1"/>
      <c r="H12" s="1"/>
      <c r="I12" s="1"/>
    </row>
    <row r="13" spans="1:12" x14ac:dyDescent="0.25">
      <c r="A13" s="8" t="s">
        <v>47</v>
      </c>
      <c r="B13" s="9">
        <v>207162</v>
      </c>
      <c r="C13" s="9">
        <v>186822</v>
      </c>
      <c r="D13" s="9">
        <v>5755326</v>
      </c>
      <c r="E13" s="9">
        <v>5253380</v>
      </c>
      <c r="F13" s="10">
        <f t="shared" si="0"/>
        <v>-8.7214173445604928</v>
      </c>
      <c r="G13" s="1"/>
      <c r="H13" s="1"/>
      <c r="I13" s="1"/>
    </row>
    <row r="14" spans="1:12" x14ac:dyDescent="0.25">
      <c r="A14" s="11" t="s">
        <v>48</v>
      </c>
      <c r="B14" s="12">
        <v>176674</v>
      </c>
      <c r="C14" s="12">
        <v>222240</v>
      </c>
      <c r="D14" s="12">
        <v>2764517</v>
      </c>
      <c r="E14" s="12">
        <v>3126741</v>
      </c>
      <c r="F14" s="13">
        <f t="shared" si="0"/>
        <v>13.102614308394564</v>
      </c>
      <c r="G14" s="1"/>
      <c r="H14" s="1"/>
      <c r="I14" s="1"/>
    </row>
    <row r="15" spans="1:12" x14ac:dyDescent="0.25">
      <c r="A15" s="8" t="s">
        <v>49</v>
      </c>
      <c r="B15" s="9">
        <v>8429</v>
      </c>
      <c r="C15" s="9">
        <v>10123</v>
      </c>
      <c r="D15" s="9">
        <v>165131</v>
      </c>
      <c r="E15" s="9">
        <v>170129</v>
      </c>
      <c r="F15" s="10">
        <f t="shared" si="0"/>
        <v>3.0266879023320854</v>
      </c>
      <c r="G15" s="1"/>
      <c r="H15" s="1"/>
      <c r="I15" s="1"/>
    </row>
    <row r="16" spans="1:12" x14ac:dyDescent="0.25">
      <c r="A16" s="11" t="s">
        <v>50</v>
      </c>
      <c r="B16" s="12">
        <v>3393</v>
      </c>
      <c r="C16" s="12">
        <v>9373</v>
      </c>
      <c r="D16" s="12">
        <v>32745</v>
      </c>
      <c r="E16" s="12">
        <v>32178</v>
      </c>
      <c r="F16" s="13">
        <f t="shared" si="0"/>
        <v>-1.7315620705451238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70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171266</v>
      </c>
      <c r="C18" s="12">
        <v>129792</v>
      </c>
      <c r="D18" s="12">
        <v>2343242</v>
      </c>
      <c r="E18" s="12">
        <v>2284740</v>
      </c>
      <c r="F18" s="13">
        <f t="shared" si="0"/>
        <v>-2.4966264687983539</v>
      </c>
      <c r="G18" s="1"/>
      <c r="H18" s="1"/>
      <c r="I18" s="1"/>
    </row>
    <row r="19" spans="1:9" x14ac:dyDescent="0.25">
      <c r="A19" s="8" t="s">
        <v>53</v>
      </c>
      <c r="B19" s="9">
        <v>1061</v>
      </c>
      <c r="C19" s="9">
        <v>1546</v>
      </c>
      <c r="D19" s="9">
        <v>2514</v>
      </c>
      <c r="E19" s="9">
        <v>3151</v>
      </c>
      <c r="F19" s="10">
        <f t="shared" si="0"/>
        <v>25.338106603023064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1681</v>
      </c>
      <c r="E20" s="12">
        <v>6125</v>
      </c>
      <c r="F20" s="13">
        <f t="shared" si="0"/>
        <v>264.36644854253421</v>
      </c>
      <c r="G20" s="1"/>
      <c r="H20" s="1"/>
      <c r="I20" s="1"/>
    </row>
    <row r="21" spans="1:9" x14ac:dyDescent="0.25">
      <c r="A21" s="8" t="s">
        <v>55</v>
      </c>
      <c r="B21" s="9">
        <v>47</v>
      </c>
      <c r="C21" s="9">
        <v>0</v>
      </c>
      <c r="D21" s="9">
        <v>254</v>
      </c>
      <c r="E21" s="9">
        <v>201</v>
      </c>
      <c r="F21" s="10">
        <f t="shared" si="0"/>
        <v>-20.866141732283467</v>
      </c>
      <c r="G21" s="1"/>
      <c r="H21" s="1"/>
      <c r="I21" s="1"/>
    </row>
    <row r="22" spans="1:9" x14ac:dyDescent="0.25">
      <c r="A22" s="11" t="s">
        <v>56</v>
      </c>
      <c r="B22" s="12">
        <v>23955</v>
      </c>
      <c r="C22" s="12">
        <v>131370</v>
      </c>
      <c r="D22" s="12">
        <v>568702</v>
      </c>
      <c r="E22" s="12">
        <v>1065941</v>
      </c>
      <c r="F22" s="13">
        <f t="shared" si="0"/>
        <v>87.434016409296959</v>
      </c>
      <c r="G22" s="1"/>
      <c r="H22" s="1"/>
      <c r="I22" s="1"/>
    </row>
    <row r="23" spans="1:9" x14ac:dyDescent="0.25">
      <c r="A23" s="8" t="s">
        <v>57</v>
      </c>
      <c r="B23" s="9">
        <v>61215</v>
      </c>
      <c r="C23" s="9">
        <v>67142</v>
      </c>
      <c r="D23" s="9">
        <v>553305</v>
      </c>
      <c r="E23" s="9">
        <v>589689</v>
      </c>
      <c r="F23" s="10">
        <f t="shared" si="0"/>
        <v>6.5757583972673359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26125</v>
      </c>
      <c r="C25" s="9">
        <v>30172</v>
      </c>
      <c r="D25" s="9">
        <v>477163</v>
      </c>
      <c r="E25" s="9">
        <v>494462</v>
      </c>
      <c r="F25" s="10">
        <f t="shared" si="0"/>
        <v>3.6253858744286589</v>
      </c>
      <c r="G25" s="1"/>
      <c r="H25" s="1"/>
      <c r="I25" s="1"/>
    </row>
    <row r="26" spans="1:9" x14ac:dyDescent="0.25">
      <c r="A26" s="11" t="s">
        <v>60</v>
      </c>
      <c r="B26" s="12">
        <v>295</v>
      </c>
      <c r="C26" s="12">
        <v>447</v>
      </c>
      <c r="D26" s="12">
        <v>4617</v>
      </c>
      <c r="E26" s="12">
        <v>2676</v>
      </c>
      <c r="F26" s="13">
        <f t="shared" si="0"/>
        <v>-42.040285899935022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430207</v>
      </c>
      <c r="C28" s="12">
        <v>358488</v>
      </c>
      <c r="D28" s="12">
        <v>4513019</v>
      </c>
      <c r="E28" s="12">
        <v>4241151</v>
      </c>
      <c r="F28" s="13">
        <f t="shared" si="0"/>
        <v>-6.0240827703140667</v>
      </c>
      <c r="G28" s="1"/>
      <c r="H28" s="1"/>
      <c r="I28" s="1"/>
    </row>
    <row r="29" spans="1:9" x14ac:dyDescent="0.25">
      <c r="A29" s="8" t="s">
        <v>63</v>
      </c>
      <c r="B29" s="9">
        <v>9711</v>
      </c>
      <c r="C29" s="9">
        <v>6653</v>
      </c>
      <c r="D29" s="9">
        <v>156095</v>
      </c>
      <c r="E29" s="9">
        <v>164920</v>
      </c>
      <c r="F29" s="10">
        <f t="shared" si="0"/>
        <v>5.6536083795124767</v>
      </c>
      <c r="G29" s="1"/>
      <c r="H29" s="1"/>
      <c r="I29" s="1"/>
    </row>
    <row r="30" spans="1:9" x14ac:dyDescent="0.25">
      <c r="A30" s="11" t="s">
        <v>64</v>
      </c>
      <c r="B30" s="12">
        <v>866</v>
      </c>
      <c r="C30" s="12">
        <v>1914</v>
      </c>
      <c r="D30" s="12">
        <v>15773</v>
      </c>
      <c r="E30" s="12">
        <v>17393</v>
      </c>
      <c r="F30" s="13">
        <f t="shared" si="0"/>
        <v>10.270715780130601</v>
      </c>
      <c r="G30" s="1"/>
      <c r="H30" s="1"/>
      <c r="I30" s="1"/>
    </row>
    <row r="31" spans="1:9" x14ac:dyDescent="0.25">
      <c r="A31" s="8" t="s">
        <v>65</v>
      </c>
      <c r="B31" s="9">
        <v>943</v>
      </c>
      <c r="C31" s="9">
        <v>172</v>
      </c>
      <c r="D31" s="9">
        <v>4639</v>
      </c>
      <c r="E31" s="9">
        <v>2643</v>
      </c>
      <c r="F31" s="10">
        <f t="shared" si="0"/>
        <v>-43.02651433498599</v>
      </c>
      <c r="G31" s="1"/>
      <c r="H31" s="1"/>
      <c r="I31" s="1"/>
    </row>
    <row r="32" spans="1:9" x14ac:dyDescent="0.25">
      <c r="A32" s="11" t="s">
        <v>66</v>
      </c>
      <c r="B32" s="12">
        <v>24327</v>
      </c>
      <c r="C32" s="12">
        <v>19130</v>
      </c>
      <c r="D32" s="12">
        <v>454958</v>
      </c>
      <c r="E32" s="12">
        <v>420288</v>
      </c>
      <c r="F32" s="13">
        <f t="shared" si="0"/>
        <v>-7.6204836490401249</v>
      </c>
      <c r="G32" s="1"/>
      <c r="H32" s="1"/>
      <c r="I32" s="1"/>
    </row>
    <row r="33" spans="1:9" x14ac:dyDescent="0.25">
      <c r="A33" s="8" t="s">
        <v>67</v>
      </c>
      <c r="B33" s="9">
        <v>5999</v>
      </c>
      <c r="C33" s="9">
        <v>67223</v>
      </c>
      <c r="D33" s="9">
        <v>143249</v>
      </c>
      <c r="E33" s="9">
        <v>1184425</v>
      </c>
      <c r="F33" s="10">
        <f t="shared" si="0"/>
        <v>726.82950666322279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4511</v>
      </c>
      <c r="E34" s="12">
        <v>5290</v>
      </c>
      <c r="F34" s="13">
        <f t="shared" si="0"/>
        <v>17.268898248725336</v>
      </c>
      <c r="G34" s="1"/>
      <c r="H34" s="1"/>
      <c r="I34" s="1"/>
    </row>
    <row r="35" spans="1:9" x14ac:dyDescent="0.25">
      <c r="A35" s="14" t="s">
        <v>69</v>
      </c>
      <c r="B35" s="15">
        <f>SUM(B7:B34)</f>
        <v>1535665</v>
      </c>
      <c r="C35" s="15">
        <f t="shared" ref="C35:E35" si="1">SUM(C7:C34)</f>
        <v>1620410</v>
      </c>
      <c r="D35" s="15">
        <f t="shared" si="1"/>
        <v>24405644</v>
      </c>
      <c r="E35" s="15">
        <f t="shared" si="1"/>
        <v>25429322</v>
      </c>
      <c r="F35" s="16">
        <f t="shared" si="0"/>
        <v>4.1944314192241734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55205</v>
      </c>
      <c r="C38" s="41">
        <f>D7</f>
        <v>45813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5253380</v>
      </c>
      <c r="G38" s="42">
        <f>LOOKUP(E38,$A$38:$A$65,$C$38:$C$65)</f>
        <v>5755326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329029</v>
      </c>
      <c r="C39" s="41">
        <f t="shared" ref="C39:C65" si="5">D8</f>
        <v>346872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4644656</v>
      </c>
      <c r="G39" s="42">
        <f t="shared" ref="G39:G65" si="8">LOOKUP(E39,$A$38:$A$65,$C$38:$C$65)</f>
        <v>4804471</v>
      </c>
    </row>
    <row r="40" spans="1:9" x14ac:dyDescent="0.25">
      <c r="A40" s="42" t="str">
        <f t="shared" si="3"/>
        <v>ALMERIA</v>
      </c>
      <c r="B40" s="41">
        <f t="shared" si="4"/>
        <v>1094299</v>
      </c>
      <c r="C40" s="41">
        <f t="shared" si="5"/>
        <v>1040703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4241151</v>
      </c>
      <c r="G40" s="42">
        <f t="shared" si="8"/>
        <v>4513019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3126741</v>
      </c>
      <c r="G41" s="42">
        <f t="shared" si="8"/>
        <v>2764517</v>
      </c>
    </row>
    <row r="42" spans="1:9" x14ac:dyDescent="0.25">
      <c r="A42" s="42" t="str">
        <f t="shared" si="3"/>
        <v>BAHIA DE ALGECIRAS</v>
      </c>
      <c r="B42" s="41">
        <f t="shared" si="4"/>
        <v>4644656</v>
      </c>
      <c r="C42" s="41">
        <f t="shared" si="5"/>
        <v>4804471</v>
      </c>
      <c r="D42" s="41">
        <f t="shared" si="6"/>
        <v>2</v>
      </c>
      <c r="E42" s="42" t="str">
        <f t="shared" si="2"/>
        <v>CEUTA</v>
      </c>
      <c r="F42" s="42">
        <f t="shared" si="7"/>
        <v>2284740</v>
      </c>
      <c r="G42" s="42">
        <f t="shared" si="8"/>
        <v>2343242</v>
      </c>
    </row>
    <row r="43" spans="1:9" x14ac:dyDescent="0.25">
      <c r="A43" s="42" t="str">
        <f t="shared" si="3"/>
        <v>BAHIA DE CADIZ</v>
      </c>
      <c r="B43" s="41">
        <f t="shared" si="4"/>
        <v>240610</v>
      </c>
      <c r="C43" s="41">
        <f t="shared" si="5"/>
        <v>206274</v>
      </c>
      <c r="D43" s="41">
        <f t="shared" si="6"/>
        <v>13</v>
      </c>
      <c r="E43" s="42" t="str">
        <f t="shared" si="2"/>
        <v>VIGO</v>
      </c>
      <c r="F43" s="42">
        <f t="shared" si="7"/>
        <v>1184425</v>
      </c>
      <c r="G43" s="42">
        <f t="shared" si="8"/>
        <v>143249</v>
      </c>
    </row>
    <row r="44" spans="1:9" x14ac:dyDescent="0.25">
      <c r="A44" s="42" t="str">
        <f t="shared" si="3"/>
        <v>BALEARES</v>
      </c>
      <c r="B44" s="41">
        <f t="shared" si="4"/>
        <v>5253380</v>
      </c>
      <c r="C44" s="41">
        <f t="shared" si="5"/>
        <v>5755326</v>
      </c>
      <c r="D44" s="41">
        <f t="shared" si="6"/>
        <v>1</v>
      </c>
      <c r="E44" s="42" t="str">
        <f t="shared" si="2"/>
        <v>ALMERIA</v>
      </c>
      <c r="F44" s="42">
        <f t="shared" si="7"/>
        <v>1094299</v>
      </c>
      <c r="G44" s="42">
        <f t="shared" si="8"/>
        <v>1040703</v>
      </c>
    </row>
    <row r="45" spans="1:9" x14ac:dyDescent="0.25">
      <c r="A45" s="42" t="str">
        <f t="shared" si="3"/>
        <v>BARCELONA</v>
      </c>
      <c r="B45" s="41">
        <f t="shared" si="4"/>
        <v>3126741</v>
      </c>
      <c r="C45" s="41">
        <f t="shared" si="5"/>
        <v>2764517</v>
      </c>
      <c r="D45" s="41">
        <f t="shared" si="6"/>
        <v>4</v>
      </c>
      <c r="E45" s="42" t="str">
        <f t="shared" si="2"/>
        <v>LAS PALMAS</v>
      </c>
      <c r="F45" s="42">
        <f t="shared" si="7"/>
        <v>1065941</v>
      </c>
      <c r="G45" s="42">
        <f t="shared" si="8"/>
        <v>568702</v>
      </c>
    </row>
    <row r="46" spans="1:9" x14ac:dyDescent="0.25">
      <c r="A46" s="42" t="str">
        <f t="shared" si="3"/>
        <v>BILBAO</v>
      </c>
      <c r="B46" s="41">
        <f t="shared" si="4"/>
        <v>170129</v>
      </c>
      <c r="C46" s="41">
        <f t="shared" si="5"/>
        <v>165131</v>
      </c>
      <c r="D46" s="41">
        <f t="shared" si="6"/>
        <v>14</v>
      </c>
      <c r="E46" s="42" t="str">
        <f t="shared" si="2"/>
        <v>MALAGA</v>
      </c>
      <c r="F46" s="42">
        <f t="shared" si="7"/>
        <v>589689</v>
      </c>
      <c r="G46" s="42">
        <f t="shared" si="8"/>
        <v>553305</v>
      </c>
    </row>
    <row r="47" spans="1:9" x14ac:dyDescent="0.25">
      <c r="A47" s="42" t="str">
        <f t="shared" si="3"/>
        <v>CARTAGENA</v>
      </c>
      <c r="B47" s="41">
        <f t="shared" si="4"/>
        <v>32178</v>
      </c>
      <c r="C47" s="41">
        <f t="shared" si="5"/>
        <v>32745</v>
      </c>
      <c r="D47" s="41">
        <f t="shared" si="6"/>
        <v>17</v>
      </c>
      <c r="E47" s="42" t="str">
        <f t="shared" si="2"/>
        <v>MELILLA</v>
      </c>
      <c r="F47" s="42">
        <f t="shared" si="7"/>
        <v>494462</v>
      </c>
      <c r="G47" s="42">
        <f t="shared" si="8"/>
        <v>477163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70</v>
      </c>
      <c r="D48" s="41">
        <f t="shared" si="6"/>
        <v>28</v>
      </c>
      <c r="E48" s="42" t="str">
        <f t="shared" si="2"/>
        <v>VALENCIA</v>
      </c>
      <c r="F48" s="42">
        <f t="shared" si="7"/>
        <v>420288</v>
      </c>
      <c r="G48" s="42">
        <f t="shared" si="8"/>
        <v>454958</v>
      </c>
    </row>
    <row r="49" spans="1:7" x14ac:dyDescent="0.25">
      <c r="A49" s="42" t="str">
        <f t="shared" si="3"/>
        <v>CEUTA</v>
      </c>
      <c r="B49" s="41">
        <f t="shared" si="4"/>
        <v>2284740</v>
      </c>
      <c r="C49" s="41">
        <f t="shared" si="5"/>
        <v>2343242</v>
      </c>
      <c r="D49" s="41">
        <f t="shared" si="6"/>
        <v>5</v>
      </c>
      <c r="E49" s="42" t="str">
        <f t="shared" si="2"/>
        <v>ALICANTE</v>
      </c>
      <c r="F49" s="42">
        <f t="shared" si="7"/>
        <v>329029</v>
      </c>
      <c r="G49" s="42">
        <f t="shared" si="8"/>
        <v>346872</v>
      </c>
    </row>
    <row r="50" spans="1:7" x14ac:dyDescent="0.25">
      <c r="A50" s="42" t="str">
        <f t="shared" si="3"/>
        <v>FERROL-SAN CIBRAO</v>
      </c>
      <c r="B50" s="41">
        <f t="shared" si="4"/>
        <v>3151</v>
      </c>
      <c r="C50" s="41">
        <f t="shared" si="5"/>
        <v>2514</v>
      </c>
      <c r="D50" s="41">
        <f t="shared" si="6"/>
        <v>21</v>
      </c>
      <c r="E50" s="42" t="str">
        <f t="shared" si="2"/>
        <v>BAHIA DE CADIZ</v>
      </c>
      <c r="F50" s="42">
        <f t="shared" si="7"/>
        <v>240610</v>
      </c>
      <c r="G50" s="42">
        <f t="shared" si="8"/>
        <v>206274</v>
      </c>
    </row>
    <row r="51" spans="1:7" x14ac:dyDescent="0.25">
      <c r="A51" s="42" t="str">
        <f t="shared" si="3"/>
        <v>GIJON</v>
      </c>
      <c r="B51" s="41">
        <f t="shared" si="4"/>
        <v>6125</v>
      </c>
      <c r="C51" s="41">
        <f t="shared" si="5"/>
        <v>1681</v>
      </c>
      <c r="D51" s="41">
        <f t="shared" si="6"/>
        <v>19</v>
      </c>
      <c r="E51" s="42" t="str">
        <f t="shared" si="2"/>
        <v>BILBAO</v>
      </c>
      <c r="F51" s="42">
        <f t="shared" si="7"/>
        <v>170129</v>
      </c>
      <c r="G51" s="42">
        <f t="shared" si="8"/>
        <v>165131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254</v>
      </c>
      <c r="D52" s="41">
        <f t="shared" si="6"/>
        <v>24</v>
      </c>
      <c r="E52" s="42" t="str">
        <f t="shared" si="2"/>
        <v>SANTANDER</v>
      </c>
      <c r="F52" s="42">
        <f t="shared" si="7"/>
        <v>164920</v>
      </c>
      <c r="G52" s="42">
        <f t="shared" si="8"/>
        <v>156095</v>
      </c>
    </row>
    <row r="53" spans="1:7" x14ac:dyDescent="0.25">
      <c r="A53" s="42" t="str">
        <f t="shared" si="3"/>
        <v>LAS PALMAS</v>
      </c>
      <c r="B53" s="41">
        <f t="shared" si="4"/>
        <v>1065941</v>
      </c>
      <c r="C53" s="41">
        <f t="shared" si="5"/>
        <v>568702</v>
      </c>
      <c r="D53" s="41">
        <f t="shared" si="6"/>
        <v>8</v>
      </c>
      <c r="E53" s="42" t="str">
        <f t="shared" si="2"/>
        <v>A CORUÑA</v>
      </c>
      <c r="F53" s="42">
        <f t="shared" si="7"/>
        <v>55205</v>
      </c>
      <c r="G53" s="42">
        <f t="shared" si="8"/>
        <v>45813</v>
      </c>
    </row>
    <row r="54" spans="1:7" x14ac:dyDescent="0.25">
      <c r="A54" s="42" t="str">
        <f t="shared" si="3"/>
        <v>MALAGA</v>
      </c>
      <c r="B54" s="41">
        <f t="shared" si="4"/>
        <v>589689</v>
      </c>
      <c r="C54" s="41">
        <f t="shared" si="5"/>
        <v>553305</v>
      </c>
      <c r="D54" s="41">
        <f t="shared" si="6"/>
        <v>9</v>
      </c>
      <c r="E54" s="42" t="str">
        <f t="shared" si="2"/>
        <v>CARTAGENA</v>
      </c>
      <c r="F54" s="42">
        <f t="shared" si="7"/>
        <v>32178</v>
      </c>
      <c r="G54" s="42">
        <f t="shared" si="8"/>
        <v>32745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17393</v>
      </c>
      <c r="G55" s="42">
        <f t="shared" si="8"/>
        <v>15773</v>
      </c>
    </row>
    <row r="56" spans="1:7" x14ac:dyDescent="0.25">
      <c r="A56" s="42" t="str">
        <f t="shared" si="3"/>
        <v>MELILLA</v>
      </c>
      <c r="B56" s="41">
        <f t="shared" si="4"/>
        <v>494462</v>
      </c>
      <c r="C56" s="41">
        <f t="shared" si="5"/>
        <v>477163</v>
      </c>
      <c r="D56" s="41">
        <f t="shared" si="6"/>
        <v>10</v>
      </c>
      <c r="E56" s="42" t="str">
        <f t="shared" si="2"/>
        <v>GIJON</v>
      </c>
      <c r="F56" s="42">
        <f t="shared" si="9"/>
        <v>6125</v>
      </c>
      <c r="G56" s="42">
        <f t="shared" si="8"/>
        <v>1681</v>
      </c>
    </row>
    <row r="57" spans="1:7" x14ac:dyDescent="0.25">
      <c r="A57" s="42" t="str">
        <f t="shared" si="3"/>
        <v>MOTRIL</v>
      </c>
      <c r="B57" s="41">
        <f t="shared" si="4"/>
        <v>2676</v>
      </c>
      <c r="C57" s="41">
        <f t="shared" si="5"/>
        <v>4617</v>
      </c>
      <c r="D57" s="41">
        <f t="shared" si="6"/>
        <v>22</v>
      </c>
      <c r="E57" s="42" t="str">
        <f t="shared" si="2"/>
        <v>VILAGARCIA</v>
      </c>
      <c r="F57" s="42">
        <f t="shared" si="9"/>
        <v>5290</v>
      </c>
      <c r="G57" s="42">
        <f t="shared" si="8"/>
        <v>4511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3151</v>
      </c>
      <c r="G58" s="42">
        <f t="shared" si="8"/>
        <v>2514</v>
      </c>
    </row>
    <row r="59" spans="1:7" x14ac:dyDescent="0.25">
      <c r="A59" s="42" t="str">
        <f t="shared" si="3"/>
        <v>SANTA CRUZ DE TENERIFE</v>
      </c>
      <c r="B59" s="41">
        <f t="shared" si="4"/>
        <v>4241151</v>
      </c>
      <c r="C59" s="41">
        <f t="shared" si="5"/>
        <v>4513019</v>
      </c>
      <c r="D59" s="41">
        <f t="shared" si="6"/>
        <v>3</v>
      </c>
      <c r="E59" s="42" t="str">
        <f t="shared" si="2"/>
        <v>MOTRIL</v>
      </c>
      <c r="F59" s="42">
        <f t="shared" si="9"/>
        <v>2676</v>
      </c>
      <c r="G59" s="42">
        <f t="shared" si="8"/>
        <v>4617</v>
      </c>
    </row>
    <row r="60" spans="1:7" x14ac:dyDescent="0.25">
      <c r="A60" s="42" t="str">
        <f t="shared" si="3"/>
        <v>SANTANDER</v>
      </c>
      <c r="B60" s="41">
        <f t="shared" si="4"/>
        <v>164920</v>
      </c>
      <c r="C60" s="41">
        <f t="shared" si="5"/>
        <v>156095</v>
      </c>
      <c r="D60" s="41">
        <f t="shared" si="6"/>
        <v>15</v>
      </c>
      <c r="E60" s="42" t="str">
        <f t="shared" si="2"/>
        <v>TARRAGONA</v>
      </c>
      <c r="F60" s="42">
        <f t="shared" si="9"/>
        <v>2643</v>
      </c>
      <c r="G60" s="42">
        <f t="shared" si="8"/>
        <v>4639</v>
      </c>
    </row>
    <row r="61" spans="1:7" x14ac:dyDescent="0.25">
      <c r="A61" s="42" t="str">
        <f t="shared" si="3"/>
        <v>SEVILLA</v>
      </c>
      <c r="B61" s="41">
        <f t="shared" si="4"/>
        <v>17393</v>
      </c>
      <c r="C61" s="41">
        <f t="shared" si="5"/>
        <v>15773</v>
      </c>
      <c r="D61" s="41">
        <f t="shared" si="6"/>
        <v>18</v>
      </c>
      <c r="E61" s="42" t="str">
        <f t="shared" si="2"/>
        <v>HUELVA</v>
      </c>
      <c r="F61" s="42">
        <f t="shared" si="9"/>
        <v>201</v>
      </c>
      <c r="G61" s="42">
        <f t="shared" si="8"/>
        <v>254</v>
      </c>
    </row>
    <row r="62" spans="1:7" x14ac:dyDescent="0.25">
      <c r="A62" s="42" t="str">
        <f t="shared" si="3"/>
        <v>TARRAGONA</v>
      </c>
      <c r="B62" s="41">
        <f t="shared" si="4"/>
        <v>2643</v>
      </c>
      <c r="C62" s="41">
        <f t="shared" si="5"/>
        <v>4639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420288</v>
      </c>
      <c r="C63" s="41">
        <f t="shared" si="5"/>
        <v>454958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1184425</v>
      </c>
      <c r="C64" s="41">
        <f t="shared" si="5"/>
        <v>143249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5290</v>
      </c>
      <c r="C65" s="41">
        <f t="shared" si="5"/>
        <v>4511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10014</v>
      </c>
      <c r="C7" s="9">
        <v>2325</v>
      </c>
      <c r="D7" s="9">
        <v>45373</v>
      </c>
      <c r="E7" s="9">
        <v>54905</v>
      </c>
      <c r="F7" s="10">
        <f>((E7*100)/D7)-100</f>
        <v>21.008088510788355</v>
      </c>
      <c r="G7" s="1"/>
      <c r="H7" s="1"/>
      <c r="I7" s="1"/>
    </row>
    <row r="8" spans="1:12" x14ac:dyDescent="0.25">
      <c r="A8" s="11" t="s">
        <v>42</v>
      </c>
      <c r="B8" s="12">
        <v>10061</v>
      </c>
      <c r="C8" s="12">
        <v>10245</v>
      </c>
      <c r="D8" s="12">
        <v>63226</v>
      </c>
      <c r="E8" s="12">
        <v>76754</v>
      </c>
      <c r="F8" s="13">
        <f t="shared" ref="F8:F35" si="0">((E8*100)/D8)-100</f>
        <v>21.396261031853982</v>
      </c>
      <c r="G8" s="1"/>
      <c r="H8" s="1"/>
      <c r="I8" s="1"/>
    </row>
    <row r="9" spans="1:12" x14ac:dyDescent="0.25">
      <c r="A9" s="8" t="s">
        <v>43</v>
      </c>
      <c r="B9" s="9">
        <v>2217</v>
      </c>
      <c r="C9" s="9">
        <v>4539</v>
      </c>
      <c r="D9" s="9">
        <v>34277</v>
      </c>
      <c r="E9" s="9">
        <v>58149</v>
      </c>
      <c r="F9" s="10">
        <f t="shared" si="0"/>
        <v>69.644367943518972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83</v>
      </c>
      <c r="E11" s="9">
        <v>34</v>
      </c>
      <c r="F11" s="10">
        <f t="shared" si="0"/>
        <v>-59.036144578313255</v>
      </c>
      <c r="G11" s="1"/>
      <c r="H11" s="1"/>
      <c r="I11" s="1"/>
    </row>
    <row r="12" spans="1:12" x14ac:dyDescent="0.25">
      <c r="A12" s="11" t="s">
        <v>46</v>
      </c>
      <c r="B12" s="12">
        <v>22878</v>
      </c>
      <c r="C12" s="12">
        <v>26237</v>
      </c>
      <c r="D12" s="12">
        <v>173197</v>
      </c>
      <c r="E12" s="12">
        <v>213598</v>
      </c>
      <c r="F12" s="13">
        <f t="shared" si="0"/>
        <v>23.32661651183335</v>
      </c>
      <c r="G12" s="1"/>
      <c r="H12" s="1"/>
      <c r="I12" s="1"/>
    </row>
    <row r="13" spans="1:12" x14ac:dyDescent="0.25">
      <c r="A13" s="8" t="s">
        <v>47</v>
      </c>
      <c r="B13" s="9">
        <v>63747</v>
      </c>
      <c r="C13" s="9">
        <v>60763</v>
      </c>
      <c r="D13" s="9">
        <v>1214926</v>
      </c>
      <c r="E13" s="9">
        <v>1307877</v>
      </c>
      <c r="F13" s="10">
        <f t="shared" si="0"/>
        <v>7.6507540376944831</v>
      </c>
      <c r="G13" s="1"/>
      <c r="H13" s="1"/>
      <c r="I13" s="1"/>
    </row>
    <row r="14" spans="1:12" x14ac:dyDescent="0.25">
      <c r="A14" s="11" t="s">
        <v>48</v>
      </c>
      <c r="B14" s="12">
        <v>140690</v>
      </c>
      <c r="C14" s="12">
        <v>183419</v>
      </c>
      <c r="D14" s="12">
        <v>1698028</v>
      </c>
      <c r="E14" s="12">
        <v>2014012</v>
      </c>
      <c r="F14" s="13">
        <f t="shared" si="0"/>
        <v>18.608880418933026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778</v>
      </c>
      <c r="D15" s="9">
        <v>22972</v>
      </c>
      <c r="E15" s="9">
        <v>37126</v>
      </c>
      <c r="F15" s="10">
        <f t="shared" si="0"/>
        <v>61.614138951767359</v>
      </c>
      <c r="G15" s="1"/>
      <c r="H15" s="1"/>
      <c r="I15" s="1"/>
    </row>
    <row r="16" spans="1:12" x14ac:dyDescent="0.25">
      <c r="A16" s="11" t="s">
        <v>50</v>
      </c>
      <c r="B16" s="12">
        <v>3393</v>
      </c>
      <c r="C16" s="12">
        <v>9373</v>
      </c>
      <c r="D16" s="12">
        <v>32745</v>
      </c>
      <c r="E16" s="12">
        <v>32178</v>
      </c>
      <c r="F16" s="13">
        <f t="shared" si="0"/>
        <v>-1.7315620705451238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70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1204</v>
      </c>
      <c r="D18" s="12">
        <v>13308</v>
      </c>
      <c r="E18" s="12">
        <v>31462</v>
      </c>
      <c r="F18" s="13">
        <f t="shared" si="0"/>
        <v>136.41418695521492</v>
      </c>
      <c r="G18" s="1"/>
      <c r="H18" s="1"/>
      <c r="I18" s="1"/>
    </row>
    <row r="19" spans="1:9" x14ac:dyDescent="0.25">
      <c r="A19" s="8" t="s">
        <v>53</v>
      </c>
      <c r="B19" s="9">
        <v>1061</v>
      </c>
      <c r="C19" s="9">
        <v>1546</v>
      </c>
      <c r="D19" s="9">
        <v>2514</v>
      </c>
      <c r="E19" s="9">
        <v>3123</v>
      </c>
      <c r="F19" s="10">
        <f t="shared" si="0"/>
        <v>24.224343675417657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1681</v>
      </c>
      <c r="E20" s="12">
        <v>6125</v>
      </c>
      <c r="F20" s="13">
        <f t="shared" si="0"/>
        <v>264.36644854253421</v>
      </c>
      <c r="G20" s="1"/>
      <c r="H20" s="1"/>
      <c r="I20" s="1"/>
    </row>
    <row r="21" spans="1:9" x14ac:dyDescent="0.25">
      <c r="A21" s="8" t="s">
        <v>55</v>
      </c>
      <c r="B21" s="9">
        <v>47</v>
      </c>
      <c r="C21" s="9">
        <v>0</v>
      </c>
      <c r="D21" s="9">
        <v>254</v>
      </c>
      <c r="E21" s="9">
        <v>201</v>
      </c>
      <c r="F21" s="18">
        <f t="shared" si="0"/>
        <v>-20.866141732283467</v>
      </c>
      <c r="G21" s="1"/>
      <c r="H21" s="1"/>
      <c r="I21" s="1"/>
    </row>
    <row r="22" spans="1:9" x14ac:dyDescent="0.25">
      <c r="A22" s="11" t="s">
        <v>56</v>
      </c>
      <c r="B22" s="12">
        <v>7511</v>
      </c>
      <c r="C22" s="12">
        <v>86709</v>
      </c>
      <c r="D22" s="12">
        <v>319458</v>
      </c>
      <c r="E22" s="12">
        <v>458090</v>
      </c>
      <c r="F22" s="13">
        <f t="shared" si="0"/>
        <v>43.396001978350824</v>
      </c>
      <c r="G22" s="1"/>
      <c r="H22" s="1"/>
      <c r="I22" s="1"/>
    </row>
    <row r="23" spans="1:9" x14ac:dyDescent="0.25">
      <c r="A23" s="8" t="s">
        <v>57</v>
      </c>
      <c r="B23" s="9">
        <v>45894</v>
      </c>
      <c r="C23" s="9">
        <v>51986</v>
      </c>
      <c r="D23" s="9">
        <v>255782</v>
      </c>
      <c r="E23" s="9">
        <v>320657</v>
      </c>
      <c r="F23" s="10">
        <f t="shared" si="0"/>
        <v>25.363395391387982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732</v>
      </c>
      <c r="C25" s="9">
        <v>603</v>
      </c>
      <c r="D25" s="9">
        <v>1495</v>
      </c>
      <c r="E25" s="9">
        <v>1390</v>
      </c>
      <c r="F25" s="10">
        <f t="shared" si="0"/>
        <v>-7.023411371237458</v>
      </c>
      <c r="G25" s="1"/>
      <c r="H25" s="1"/>
      <c r="I25" s="1"/>
    </row>
    <row r="26" spans="1:9" x14ac:dyDescent="0.25">
      <c r="A26" s="11" t="s">
        <v>60</v>
      </c>
      <c r="B26" s="12">
        <v>295</v>
      </c>
      <c r="C26" s="12">
        <v>447</v>
      </c>
      <c r="D26" s="12">
        <v>4617</v>
      </c>
      <c r="E26" s="12">
        <v>2676</v>
      </c>
      <c r="F26" s="13">
        <f t="shared" si="0"/>
        <v>-42.040285899935022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84691</v>
      </c>
      <c r="C28" s="12">
        <v>68807</v>
      </c>
      <c r="D28" s="12">
        <v>411849</v>
      </c>
      <c r="E28" s="12">
        <v>465555</v>
      </c>
      <c r="F28" s="13">
        <f t="shared" si="0"/>
        <v>13.04021619574165</v>
      </c>
      <c r="G28" s="1"/>
      <c r="H28" s="1"/>
      <c r="I28" s="1"/>
    </row>
    <row r="29" spans="1:9" x14ac:dyDescent="0.25">
      <c r="A29" s="8" t="s">
        <v>63</v>
      </c>
      <c r="B29" s="9">
        <v>109</v>
      </c>
      <c r="C29" s="9">
        <v>1089</v>
      </c>
      <c r="D29" s="9">
        <v>3568</v>
      </c>
      <c r="E29" s="9">
        <v>19966</v>
      </c>
      <c r="F29" s="10">
        <f t="shared" si="0"/>
        <v>459.58520179372192</v>
      </c>
      <c r="G29" s="1"/>
      <c r="H29" s="1"/>
      <c r="I29" s="1"/>
    </row>
    <row r="30" spans="1:9" x14ac:dyDescent="0.25">
      <c r="A30" s="11" t="s">
        <v>64</v>
      </c>
      <c r="B30" s="12">
        <v>866</v>
      </c>
      <c r="C30" s="12">
        <v>1914</v>
      </c>
      <c r="D30" s="12">
        <v>15773</v>
      </c>
      <c r="E30" s="12">
        <v>17393</v>
      </c>
      <c r="F30" s="13">
        <f t="shared" si="0"/>
        <v>10.270715780130601</v>
      </c>
      <c r="G30" s="1"/>
      <c r="H30" s="1"/>
      <c r="I30" s="1"/>
    </row>
    <row r="31" spans="1:9" x14ac:dyDescent="0.25">
      <c r="A31" s="8" t="s">
        <v>65</v>
      </c>
      <c r="B31" s="9">
        <v>943</v>
      </c>
      <c r="C31" s="9">
        <v>172</v>
      </c>
      <c r="D31" s="9">
        <v>4639</v>
      </c>
      <c r="E31" s="9">
        <v>2643</v>
      </c>
      <c r="F31" s="10">
        <f t="shared" si="0"/>
        <v>-43.02651433498599</v>
      </c>
      <c r="G31" s="1"/>
      <c r="H31" s="1"/>
      <c r="I31" s="1"/>
    </row>
    <row r="32" spans="1:9" x14ac:dyDescent="0.25">
      <c r="A32" s="11" t="s">
        <v>66</v>
      </c>
      <c r="B32" s="12">
        <v>12473</v>
      </c>
      <c r="C32" s="12">
        <v>9220</v>
      </c>
      <c r="D32" s="12">
        <v>178514</v>
      </c>
      <c r="E32" s="12">
        <v>196787</v>
      </c>
      <c r="F32" s="13">
        <f t="shared" si="0"/>
        <v>10.236171952900051</v>
      </c>
      <c r="G32" s="1"/>
      <c r="H32" s="1"/>
      <c r="I32" s="1"/>
    </row>
    <row r="33" spans="1:9" x14ac:dyDescent="0.25">
      <c r="A33" s="8" t="s">
        <v>67</v>
      </c>
      <c r="B33" s="9">
        <v>5999</v>
      </c>
      <c r="C33" s="9">
        <v>14304</v>
      </c>
      <c r="D33" s="9">
        <v>143249</v>
      </c>
      <c r="E33" s="9">
        <v>209813</v>
      </c>
      <c r="F33" s="10">
        <f t="shared" si="0"/>
        <v>46.467340086143707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4511</v>
      </c>
      <c r="E34" s="12">
        <v>5290</v>
      </c>
      <c r="F34" s="13">
        <f t="shared" si="0"/>
        <v>17.268898248725336</v>
      </c>
      <c r="G34" s="1"/>
      <c r="H34" s="1"/>
      <c r="I34" s="1"/>
    </row>
    <row r="35" spans="1:9" x14ac:dyDescent="0.25">
      <c r="A35" s="14" t="s">
        <v>69</v>
      </c>
      <c r="B35" s="15">
        <f>SUM(B7:B34)</f>
        <v>413621</v>
      </c>
      <c r="C35" s="15">
        <f t="shared" ref="C35:E35" si="1">SUM(C7:C34)</f>
        <v>535680</v>
      </c>
      <c r="D35" s="15">
        <f t="shared" si="1"/>
        <v>4646109</v>
      </c>
      <c r="E35" s="15">
        <f t="shared" si="1"/>
        <v>5535804</v>
      </c>
      <c r="F35" s="16">
        <f t="shared" si="0"/>
        <v>19.149249404178846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54905</v>
      </c>
      <c r="C38" s="41">
        <f>D7</f>
        <v>45373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2014012</v>
      </c>
      <c r="G38" s="42">
        <f>LOOKUP(E38,$A$38:$A$65,$C$38:$C$65)</f>
        <v>1698028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76754</v>
      </c>
      <c r="C39" s="41">
        <f t="shared" ref="C39:C65" si="5">D8</f>
        <v>63226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1307877</v>
      </c>
      <c r="G39" s="42">
        <f t="shared" ref="G39:G65" si="8">LOOKUP(E39,$A$38:$A$65,$C$38:$C$65)</f>
        <v>1214926</v>
      </c>
    </row>
    <row r="40" spans="1:9" x14ac:dyDescent="0.25">
      <c r="A40" s="42" t="str">
        <f t="shared" si="3"/>
        <v>ALMERIA</v>
      </c>
      <c r="B40" s="41">
        <f t="shared" si="4"/>
        <v>58149</v>
      </c>
      <c r="C40" s="41">
        <f t="shared" si="5"/>
        <v>34277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465555</v>
      </c>
      <c r="G40" s="42">
        <f t="shared" si="8"/>
        <v>411849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458090</v>
      </c>
      <c r="G41" s="42">
        <f t="shared" si="8"/>
        <v>319458</v>
      </c>
    </row>
    <row r="42" spans="1:9" x14ac:dyDescent="0.25">
      <c r="A42" s="42" t="str">
        <f t="shared" si="3"/>
        <v>BAHIA DE ALGECIRAS</v>
      </c>
      <c r="B42" s="41">
        <f t="shared" si="4"/>
        <v>34</v>
      </c>
      <c r="C42" s="41">
        <f t="shared" si="5"/>
        <v>83</v>
      </c>
      <c r="D42" s="41">
        <f t="shared" si="6"/>
        <v>24</v>
      </c>
      <c r="E42" s="42" t="str">
        <f t="shared" si="2"/>
        <v>MALAGA</v>
      </c>
      <c r="F42" s="42">
        <f t="shared" si="7"/>
        <v>320657</v>
      </c>
      <c r="G42" s="42">
        <f t="shared" si="8"/>
        <v>255782</v>
      </c>
    </row>
    <row r="43" spans="1:9" x14ac:dyDescent="0.25">
      <c r="A43" s="42" t="str">
        <f t="shared" si="3"/>
        <v>BAHIA DE CADIZ</v>
      </c>
      <c r="B43" s="41">
        <f t="shared" si="4"/>
        <v>213598</v>
      </c>
      <c r="C43" s="41">
        <f t="shared" si="5"/>
        <v>173197</v>
      </c>
      <c r="D43" s="41">
        <f t="shared" si="6"/>
        <v>6</v>
      </c>
      <c r="E43" s="42" t="str">
        <f t="shared" si="2"/>
        <v>BAHIA DE CADIZ</v>
      </c>
      <c r="F43" s="42">
        <f t="shared" si="7"/>
        <v>213598</v>
      </c>
      <c r="G43" s="42">
        <f t="shared" si="8"/>
        <v>173197</v>
      </c>
    </row>
    <row r="44" spans="1:9" x14ac:dyDescent="0.25">
      <c r="A44" s="42" t="str">
        <f t="shared" si="3"/>
        <v>BALEARES</v>
      </c>
      <c r="B44" s="41">
        <f t="shared" si="4"/>
        <v>1307877</v>
      </c>
      <c r="C44" s="41">
        <f t="shared" si="5"/>
        <v>1214926</v>
      </c>
      <c r="D44" s="41">
        <f t="shared" si="6"/>
        <v>2</v>
      </c>
      <c r="E44" s="42" t="str">
        <f t="shared" si="2"/>
        <v>VIGO</v>
      </c>
      <c r="F44" s="42">
        <f t="shared" si="7"/>
        <v>209813</v>
      </c>
      <c r="G44" s="42">
        <f t="shared" si="8"/>
        <v>143249</v>
      </c>
    </row>
    <row r="45" spans="1:9" x14ac:dyDescent="0.25">
      <c r="A45" s="42" t="str">
        <f t="shared" si="3"/>
        <v>BARCELONA</v>
      </c>
      <c r="B45" s="41">
        <f t="shared" si="4"/>
        <v>2014012</v>
      </c>
      <c r="C45" s="41">
        <f t="shared" si="5"/>
        <v>1698028</v>
      </c>
      <c r="D45" s="41">
        <f t="shared" si="6"/>
        <v>1</v>
      </c>
      <c r="E45" s="42" t="str">
        <f t="shared" si="2"/>
        <v>VALENCIA</v>
      </c>
      <c r="F45" s="42">
        <f t="shared" si="7"/>
        <v>196787</v>
      </c>
      <c r="G45" s="42">
        <f t="shared" si="8"/>
        <v>178514</v>
      </c>
    </row>
    <row r="46" spans="1:9" x14ac:dyDescent="0.25">
      <c r="A46" s="42" t="str">
        <f t="shared" si="3"/>
        <v>BILBAO</v>
      </c>
      <c r="B46" s="41">
        <f t="shared" si="4"/>
        <v>37126</v>
      </c>
      <c r="C46" s="41">
        <f t="shared" si="5"/>
        <v>22972</v>
      </c>
      <c r="D46" s="41">
        <f t="shared" si="6"/>
        <v>12</v>
      </c>
      <c r="E46" s="42" t="str">
        <f t="shared" si="2"/>
        <v>ALICANTE</v>
      </c>
      <c r="F46" s="42">
        <f t="shared" si="7"/>
        <v>76754</v>
      </c>
      <c r="G46" s="42">
        <f t="shared" si="8"/>
        <v>63226</v>
      </c>
    </row>
    <row r="47" spans="1:9" x14ac:dyDescent="0.25">
      <c r="A47" s="42" t="str">
        <f t="shared" si="3"/>
        <v>CARTAGENA</v>
      </c>
      <c r="B47" s="41">
        <f t="shared" si="4"/>
        <v>32178</v>
      </c>
      <c r="C47" s="41">
        <f t="shared" si="5"/>
        <v>32745</v>
      </c>
      <c r="D47" s="41">
        <f t="shared" si="6"/>
        <v>13</v>
      </c>
      <c r="E47" s="42" t="str">
        <f t="shared" si="2"/>
        <v>ALMERIA</v>
      </c>
      <c r="F47" s="42">
        <f t="shared" si="7"/>
        <v>58149</v>
      </c>
      <c r="G47" s="42">
        <f t="shared" si="8"/>
        <v>34277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70</v>
      </c>
      <c r="D48" s="41">
        <f t="shared" si="6"/>
        <v>28</v>
      </c>
      <c r="E48" s="42" t="str">
        <f t="shared" si="2"/>
        <v>A CORUÑA</v>
      </c>
      <c r="F48" s="42">
        <f t="shared" si="7"/>
        <v>54905</v>
      </c>
      <c r="G48" s="42">
        <f t="shared" si="8"/>
        <v>45373</v>
      </c>
    </row>
    <row r="49" spans="1:7" x14ac:dyDescent="0.25">
      <c r="A49" s="42" t="str">
        <f t="shared" si="3"/>
        <v>CEUTA</v>
      </c>
      <c r="B49" s="41">
        <f t="shared" si="4"/>
        <v>31462</v>
      </c>
      <c r="C49" s="41">
        <f t="shared" si="5"/>
        <v>13308</v>
      </c>
      <c r="D49" s="41">
        <f t="shared" si="6"/>
        <v>14</v>
      </c>
      <c r="E49" s="42" t="str">
        <f t="shared" si="2"/>
        <v>BILBAO</v>
      </c>
      <c r="F49" s="42">
        <f t="shared" si="7"/>
        <v>37126</v>
      </c>
      <c r="G49" s="42">
        <f t="shared" si="8"/>
        <v>22972</v>
      </c>
    </row>
    <row r="50" spans="1:7" x14ac:dyDescent="0.25">
      <c r="A50" s="42" t="str">
        <f t="shared" si="3"/>
        <v>FERROL-SAN CIBRAO</v>
      </c>
      <c r="B50" s="41">
        <f t="shared" si="4"/>
        <v>3123</v>
      </c>
      <c r="C50" s="41">
        <f t="shared" si="5"/>
        <v>2514</v>
      </c>
      <c r="D50" s="41">
        <f t="shared" si="6"/>
        <v>19</v>
      </c>
      <c r="E50" s="42" t="str">
        <f t="shared" si="2"/>
        <v>CARTAGENA</v>
      </c>
      <c r="F50" s="42">
        <f t="shared" si="7"/>
        <v>32178</v>
      </c>
      <c r="G50" s="42">
        <f t="shared" si="8"/>
        <v>32745</v>
      </c>
    </row>
    <row r="51" spans="1:7" x14ac:dyDescent="0.25">
      <c r="A51" s="42" t="str">
        <f t="shared" si="3"/>
        <v>GIJON</v>
      </c>
      <c r="B51" s="41">
        <f t="shared" si="4"/>
        <v>6125</v>
      </c>
      <c r="C51" s="41">
        <f t="shared" si="5"/>
        <v>1681</v>
      </c>
      <c r="D51" s="41">
        <f t="shared" si="6"/>
        <v>17</v>
      </c>
      <c r="E51" s="42" t="str">
        <f t="shared" si="2"/>
        <v>CEUTA</v>
      </c>
      <c r="F51" s="42">
        <f t="shared" si="7"/>
        <v>31462</v>
      </c>
      <c r="G51" s="42">
        <f t="shared" si="8"/>
        <v>13308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254</v>
      </c>
      <c r="D52" s="41">
        <f t="shared" si="6"/>
        <v>23</v>
      </c>
      <c r="E52" s="42" t="str">
        <f t="shared" si="2"/>
        <v>SANTANDER</v>
      </c>
      <c r="F52" s="42">
        <f t="shared" si="7"/>
        <v>19966</v>
      </c>
      <c r="G52" s="42">
        <f t="shared" si="8"/>
        <v>3568</v>
      </c>
    </row>
    <row r="53" spans="1:7" x14ac:dyDescent="0.25">
      <c r="A53" s="42" t="str">
        <f t="shared" si="3"/>
        <v>LAS PALMAS</v>
      </c>
      <c r="B53" s="41">
        <f t="shared" si="4"/>
        <v>458090</v>
      </c>
      <c r="C53" s="41">
        <f t="shared" si="5"/>
        <v>319458</v>
      </c>
      <c r="D53" s="41">
        <f t="shared" si="6"/>
        <v>4</v>
      </c>
      <c r="E53" s="42" t="str">
        <f t="shared" si="2"/>
        <v>SEVILLA</v>
      </c>
      <c r="F53" s="42">
        <f t="shared" si="7"/>
        <v>17393</v>
      </c>
      <c r="G53" s="42">
        <f t="shared" si="8"/>
        <v>15773</v>
      </c>
    </row>
    <row r="54" spans="1:7" x14ac:dyDescent="0.25">
      <c r="A54" s="42" t="str">
        <f t="shared" si="3"/>
        <v>MALAGA</v>
      </c>
      <c r="B54" s="41">
        <f t="shared" si="4"/>
        <v>320657</v>
      </c>
      <c r="C54" s="41">
        <f t="shared" si="5"/>
        <v>255782</v>
      </c>
      <c r="D54" s="41">
        <f t="shared" si="6"/>
        <v>5</v>
      </c>
      <c r="E54" s="42" t="str">
        <f t="shared" si="2"/>
        <v>GIJON</v>
      </c>
      <c r="F54" s="42">
        <f t="shared" si="7"/>
        <v>6125</v>
      </c>
      <c r="G54" s="42">
        <f t="shared" si="8"/>
        <v>1681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5290</v>
      </c>
      <c r="G55" s="42">
        <f t="shared" si="8"/>
        <v>4511</v>
      </c>
    </row>
    <row r="56" spans="1:7" x14ac:dyDescent="0.25">
      <c r="A56" s="42" t="str">
        <f t="shared" si="3"/>
        <v>MELILLA</v>
      </c>
      <c r="B56" s="41">
        <f t="shared" si="4"/>
        <v>1390</v>
      </c>
      <c r="C56" s="41">
        <f t="shared" si="5"/>
        <v>1495</v>
      </c>
      <c r="D56" s="41">
        <f t="shared" si="6"/>
        <v>22</v>
      </c>
      <c r="E56" s="42" t="str">
        <f t="shared" si="2"/>
        <v>FERROL-SAN CIBRAO</v>
      </c>
      <c r="F56" s="42">
        <f t="shared" si="9"/>
        <v>3123</v>
      </c>
      <c r="G56" s="42">
        <f t="shared" si="8"/>
        <v>2514</v>
      </c>
    </row>
    <row r="57" spans="1:7" x14ac:dyDescent="0.25">
      <c r="A57" s="42" t="str">
        <f t="shared" si="3"/>
        <v>MOTRIL</v>
      </c>
      <c r="B57" s="41">
        <f t="shared" si="4"/>
        <v>2676</v>
      </c>
      <c r="C57" s="41">
        <f t="shared" si="5"/>
        <v>4617</v>
      </c>
      <c r="D57" s="41">
        <f t="shared" si="6"/>
        <v>20</v>
      </c>
      <c r="E57" s="42" t="str">
        <f t="shared" si="2"/>
        <v>MOTRIL</v>
      </c>
      <c r="F57" s="42">
        <f t="shared" si="9"/>
        <v>2676</v>
      </c>
      <c r="G57" s="42">
        <f t="shared" si="8"/>
        <v>4617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2643</v>
      </c>
      <c r="G58" s="42">
        <f t="shared" si="8"/>
        <v>4639</v>
      </c>
    </row>
    <row r="59" spans="1:7" x14ac:dyDescent="0.25">
      <c r="A59" s="42" t="str">
        <f t="shared" si="3"/>
        <v>SANTA CRUZ DE TENERIFE</v>
      </c>
      <c r="B59" s="41">
        <f t="shared" si="4"/>
        <v>465555</v>
      </c>
      <c r="C59" s="41">
        <f t="shared" si="5"/>
        <v>411849</v>
      </c>
      <c r="D59" s="41">
        <f t="shared" si="6"/>
        <v>3</v>
      </c>
      <c r="E59" s="42" t="str">
        <f t="shared" si="2"/>
        <v>MELILLA</v>
      </c>
      <c r="F59" s="42">
        <f t="shared" si="9"/>
        <v>1390</v>
      </c>
      <c r="G59" s="42">
        <f t="shared" si="8"/>
        <v>1495</v>
      </c>
    </row>
    <row r="60" spans="1:7" x14ac:dyDescent="0.25">
      <c r="A60" s="42" t="str">
        <f t="shared" si="3"/>
        <v>SANTANDER</v>
      </c>
      <c r="B60" s="41">
        <f t="shared" si="4"/>
        <v>19966</v>
      </c>
      <c r="C60" s="41">
        <f t="shared" si="5"/>
        <v>3568</v>
      </c>
      <c r="D60" s="41">
        <f t="shared" si="6"/>
        <v>15</v>
      </c>
      <c r="E60" s="42" t="str">
        <f t="shared" si="2"/>
        <v>HUELVA</v>
      </c>
      <c r="F60" s="42">
        <f t="shared" si="9"/>
        <v>201</v>
      </c>
      <c r="G60" s="42">
        <f t="shared" si="8"/>
        <v>254</v>
      </c>
    </row>
    <row r="61" spans="1:7" x14ac:dyDescent="0.25">
      <c r="A61" s="42" t="str">
        <f t="shared" si="3"/>
        <v>SEVILLA</v>
      </c>
      <c r="B61" s="41">
        <f t="shared" si="4"/>
        <v>17393</v>
      </c>
      <c r="C61" s="41">
        <f t="shared" si="5"/>
        <v>15773</v>
      </c>
      <c r="D61" s="41">
        <f t="shared" si="6"/>
        <v>16</v>
      </c>
      <c r="E61" s="42" t="str">
        <f t="shared" si="2"/>
        <v>BAHIA DE ALGECIRAS</v>
      </c>
      <c r="F61" s="42">
        <f t="shared" si="9"/>
        <v>34</v>
      </c>
      <c r="G61" s="42">
        <f t="shared" si="8"/>
        <v>83</v>
      </c>
    </row>
    <row r="62" spans="1:7" x14ac:dyDescent="0.25">
      <c r="A62" s="42" t="str">
        <f t="shared" si="3"/>
        <v>TARRAGONA</v>
      </c>
      <c r="B62" s="41">
        <f t="shared" si="4"/>
        <v>2643</v>
      </c>
      <c r="C62" s="41">
        <f t="shared" si="5"/>
        <v>4639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196787</v>
      </c>
      <c r="C63" s="41">
        <f t="shared" si="5"/>
        <v>178514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209813</v>
      </c>
      <c r="C64" s="41">
        <f t="shared" si="5"/>
        <v>143249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5290</v>
      </c>
      <c r="C65" s="41">
        <f t="shared" si="5"/>
        <v>4511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26" sqref="F2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2408</v>
      </c>
      <c r="C8" s="12">
        <v>2748</v>
      </c>
      <c r="D8" s="12">
        <v>62086</v>
      </c>
      <c r="E8" s="12">
        <v>57370</v>
      </c>
      <c r="F8" s="13">
        <f t="shared" ref="F8:F35" si="0">((E8*100)/D8)-100</f>
        <v>-7.5959153432335853</v>
      </c>
      <c r="G8" s="1"/>
      <c r="H8" s="1"/>
      <c r="I8" s="1"/>
    </row>
    <row r="9" spans="1:12" x14ac:dyDescent="0.25">
      <c r="A9" s="8" t="s">
        <v>43</v>
      </c>
      <c r="B9" s="9">
        <v>8240</v>
      </c>
      <c r="C9" s="9">
        <v>9280</v>
      </c>
      <c r="D9" s="9">
        <v>231361</v>
      </c>
      <c r="E9" s="9">
        <v>227996</v>
      </c>
      <c r="F9" s="10">
        <f t="shared" si="0"/>
        <v>-1.4544370053725544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70917</v>
      </c>
      <c r="C11" s="9">
        <v>67585</v>
      </c>
      <c r="D11" s="9">
        <v>1171379</v>
      </c>
      <c r="E11" s="9">
        <v>1202839</v>
      </c>
      <c r="F11" s="10">
        <f t="shared" si="0"/>
        <v>2.6857234080515298</v>
      </c>
      <c r="G11" s="1"/>
      <c r="H11" s="1"/>
      <c r="I11" s="1"/>
    </row>
    <row r="12" spans="1:12" x14ac:dyDescent="0.25">
      <c r="A12" s="11" t="s">
        <v>46</v>
      </c>
      <c r="B12" s="12">
        <v>1234</v>
      </c>
      <c r="C12" s="12">
        <v>958</v>
      </c>
      <c r="D12" s="12">
        <v>19221</v>
      </c>
      <c r="E12" s="12">
        <v>16869</v>
      </c>
      <c r="F12" s="13">
        <f t="shared" si="0"/>
        <v>-12.236616201030117</v>
      </c>
      <c r="G12" s="1"/>
      <c r="H12" s="1"/>
      <c r="I12" s="1"/>
    </row>
    <row r="13" spans="1:12" x14ac:dyDescent="0.25">
      <c r="A13" s="8" t="s">
        <v>47</v>
      </c>
      <c r="B13" s="9">
        <v>25226</v>
      </c>
      <c r="C13" s="9">
        <v>19808</v>
      </c>
      <c r="D13" s="9">
        <v>541999</v>
      </c>
      <c r="E13" s="9">
        <v>467061</v>
      </c>
      <c r="F13" s="10">
        <f t="shared" si="0"/>
        <v>-13.826224771632425</v>
      </c>
      <c r="G13" s="1"/>
      <c r="H13" s="1"/>
      <c r="I13" s="1"/>
    </row>
    <row r="14" spans="1:12" x14ac:dyDescent="0.25">
      <c r="A14" s="11" t="s">
        <v>48</v>
      </c>
      <c r="B14" s="12">
        <v>9644</v>
      </c>
      <c r="C14" s="12">
        <v>10600</v>
      </c>
      <c r="D14" s="12">
        <v>248978</v>
      </c>
      <c r="E14" s="12">
        <v>256341</v>
      </c>
      <c r="F14" s="13">
        <f t="shared" si="0"/>
        <v>2.9572893990633702</v>
      </c>
      <c r="G14" s="1"/>
      <c r="H14" s="1"/>
      <c r="I14" s="1"/>
    </row>
    <row r="15" spans="1:12" x14ac:dyDescent="0.25">
      <c r="A15" s="8" t="s">
        <v>49</v>
      </c>
      <c r="B15" s="9">
        <v>2170</v>
      </c>
      <c r="C15" s="9">
        <v>2381</v>
      </c>
      <c r="D15" s="9">
        <v>34930</v>
      </c>
      <c r="E15" s="9">
        <v>30412</v>
      </c>
      <c r="F15" s="10">
        <f t="shared" si="0"/>
        <v>-12.93444030918981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43994</v>
      </c>
      <c r="C18" s="12">
        <v>27336</v>
      </c>
      <c r="D18" s="12">
        <v>522376</v>
      </c>
      <c r="E18" s="12">
        <v>576180</v>
      </c>
      <c r="F18" s="13">
        <f t="shared" si="0"/>
        <v>10.299860636782697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7645</v>
      </c>
      <c r="C22" s="12">
        <v>12374</v>
      </c>
      <c r="D22" s="12">
        <v>113525</v>
      </c>
      <c r="E22" s="12">
        <v>184747</v>
      </c>
      <c r="F22" s="13">
        <f t="shared" si="0"/>
        <v>62.73684210526315</v>
      </c>
      <c r="G22" s="1"/>
      <c r="H22" s="1"/>
      <c r="I22" s="1"/>
    </row>
    <row r="23" spans="1:9" x14ac:dyDescent="0.25">
      <c r="A23" s="8" t="s">
        <v>57</v>
      </c>
      <c r="B23" s="9">
        <v>2284</v>
      </c>
      <c r="C23" s="9">
        <v>1692</v>
      </c>
      <c r="D23" s="9">
        <v>45335</v>
      </c>
      <c r="E23" s="9">
        <v>37055</v>
      </c>
      <c r="F23" s="10">
        <f t="shared" si="0"/>
        <v>-18.264034410499619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4252</v>
      </c>
      <c r="C25" s="9">
        <v>4541</v>
      </c>
      <c r="D25" s="9">
        <v>85729</v>
      </c>
      <c r="E25" s="9">
        <v>82519</v>
      </c>
      <c r="F25" s="10">
        <f t="shared" si="0"/>
        <v>-3.7443572186774645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472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56546</v>
      </c>
      <c r="C28" s="12">
        <v>46135</v>
      </c>
      <c r="D28" s="12">
        <v>707470</v>
      </c>
      <c r="E28" s="12">
        <v>654084</v>
      </c>
      <c r="F28" s="13">
        <f t="shared" si="0"/>
        <v>-7.546044355237683</v>
      </c>
      <c r="G28" s="1"/>
      <c r="H28" s="1"/>
      <c r="I28" s="1"/>
    </row>
    <row r="29" spans="1:9" x14ac:dyDescent="0.25">
      <c r="A29" s="8" t="s">
        <v>63</v>
      </c>
      <c r="B29" s="9">
        <v>3084</v>
      </c>
      <c r="C29" s="9">
        <v>2178</v>
      </c>
      <c r="D29" s="9">
        <v>44795</v>
      </c>
      <c r="E29" s="9">
        <v>52565</v>
      </c>
      <c r="F29" s="10">
        <f t="shared" si="0"/>
        <v>17.345685902444473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3</v>
      </c>
      <c r="E31" s="9">
        <v>88</v>
      </c>
      <c r="F31" s="10">
        <f t="shared" si="0"/>
        <v>2833.3333333333335</v>
      </c>
      <c r="G31" s="1"/>
      <c r="H31" s="1"/>
      <c r="I31" s="1"/>
    </row>
    <row r="32" spans="1:9" x14ac:dyDescent="0.25">
      <c r="A32" s="11" t="s">
        <v>66</v>
      </c>
      <c r="B32" s="12">
        <v>4511</v>
      </c>
      <c r="C32" s="12">
        <v>4309</v>
      </c>
      <c r="D32" s="12">
        <v>72674</v>
      </c>
      <c r="E32" s="12">
        <v>67341</v>
      </c>
      <c r="F32" s="13">
        <f t="shared" si="0"/>
        <v>-7.3382502683215449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242155</v>
      </c>
      <c r="C35" s="15">
        <f t="shared" ref="C35:E35" si="1">SUM(C7:C34)</f>
        <v>211925</v>
      </c>
      <c r="D35" s="15">
        <f t="shared" si="1"/>
        <v>3902353</v>
      </c>
      <c r="E35" s="15">
        <f t="shared" si="1"/>
        <v>3913467</v>
      </c>
      <c r="F35" s="16">
        <f t="shared" si="0"/>
        <v>0.28480252811573337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1202839</v>
      </c>
      <c r="G38" s="42">
        <f>LOOKUP(E38,$A$38:$A$65,$C$38:$C$65)</f>
        <v>1171379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57370</v>
      </c>
      <c r="C39" s="41">
        <f t="shared" ref="C39:C65" si="5">D8</f>
        <v>62086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654084</v>
      </c>
      <c r="G39" s="42">
        <f t="shared" ref="G39:G65" si="8">LOOKUP(E39,$A$38:$A$65,$C$38:$C$65)</f>
        <v>707470</v>
      </c>
    </row>
    <row r="40" spans="1:9" x14ac:dyDescent="0.25">
      <c r="A40" s="42" t="str">
        <f t="shared" si="3"/>
        <v>ALMERIA</v>
      </c>
      <c r="B40" s="41">
        <f t="shared" si="4"/>
        <v>227996</v>
      </c>
      <c r="C40" s="41">
        <f t="shared" si="5"/>
        <v>231361</v>
      </c>
      <c r="D40" s="41">
        <f t="shared" si="6"/>
        <v>6</v>
      </c>
      <c r="E40" s="42" t="str">
        <f t="shared" si="2"/>
        <v>CEUTA</v>
      </c>
      <c r="F40" s="42">
        <f t="shared" si="7"/>
        <v>576180</v>
      </c>
      <c r="G40" s="42">
        <f t="shared" si="8"/>
        <v>522376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467061</v>
      </c>
      <c r="G41" s="42">
        <f t="shared" si="8"/>
        <v>541999</v>
      </c>
    </row>
    <row r="42" spans="1:9" x14ac:dyDescent="0.25">
      <c r="A42" s="42" t="str">
        <f t="shared" si="3"/>
        <v>BAHIA DE ALGECIRAS</v>
      </c>
      <c r="B42" s="41">
        <f t="shared" si="4"/>
        <v>1202839</v>
      </c>
      <c r="C42" s="41">
        <f t="shared" si="5"/>
        <v>1171379</v>
      </c>
      <c r="D42" s="41">
        <f t="shared" si="6"/>
        <v>1</v>
      </c>
      <c r="E42" s="42" t="str">
        <f t="shared" si="2"/>
        <v>BARCELONA</v>
      </c>
      <c r="F42" s="42">
        <f t="shared" si="7"/>
        <v>256341</v>
      </c>
      <c r="G42" s="42">
        <f t="shared" si="8"/>
        <v>248978</v>
      </c>
    </row>
    <row r="43" spans="1:9" x14ac:dyDescent="0.25">
      <c r="A43" s="42" t="str">
        <f t="shared" si="3"/>
        <v>BAHIA DE CADIZ</v>
      </c>
      <c r="B43" s="41">
        <f t="shared" si="4"/>
        <v>16869</v>
      </c>
      <c r="C43" s="41">
        <f t="shared" si="5"/>
        <v>19221</v>
      </c>
      <c r="D43" s="41">
        <f t="shared" si="6"/>
        <v>14</v>
      </c>
      <c r="E43" s="42" t="str">
        <f t="shared" si="2"/>
        <v>ALMERIA</v>
      </c>
      <c r="F43" s="42">
        <f t="shared" si="7"/>
        <v>227996</v>
      </c>
      <c r="G43" s="42">
        <f t="shared" si="8"/>
        <v>231361</v>
      </c>
    </row>
    <row r="44" spans="1:9" x14ac:dyDescent="0.25">
      <c r="A44" s="42" t="str">
        <f t="shared" si="3"/>
        <v>BALEARES</v>
      </c>
      <c r="B44" s="41">
        <f t="shared" si="4"/>
        <v>467061</v>
      </c>
      <c r="C44" s="41">
        <f t="shared" si="5"/>
        <v>541999</v>
      </c>
      <c r="D44" s="41">
        <f t="shared" si="6"/>
        <v>4</v>
      </c>
      <c r="E44" s="42" t="str">
        <f t="shared" si="2"/>
        <v>LAS PALMAS</v>
      </c>
      <c r="F44" s="42">
        <f t="shared" si="7"/>
        <v>184747</v>
      </c>
      <c r="G44" s="42">
        <f t="shared" si="8"/>
        <v>113525</v>
      </c>
    </row>
    <row r="45" spans="1:9" x14ac:dyDescent="0.25">
      <c r="A45" s="42" t="str">
        <f t="shared" si="3"/>
        <v>BARCELONA</v>
      </c>
      <c r="B45" s="41">
        <f t="shared" si="4"/>
        <v>256341</v>
      </c>
      <c r="C45" s="41">
        <f t="shared" si="5"/>
        <v>248978</v>
      </c>
      <c r="D45" s="41">
        <f t="shared" si="6"/>
        <v>5</v>
      </c>
      <c r="E45" s="42" t="str">
        <f t="shared" si="2"/>
        <v>MELILLA</v>
      </c>
      <c r="F45" s="42">
        <f t="shared" si="7"/>
        <v>82519</v>
      </c>
      <c r="G45" s="42">
        <f t="shared" si="8"/>
        <v>85729</v>
      </c>
    </row>
    <row r="46" spans="1:9" x14ac:dyDescent="0.25">
      <c r="A46" s="42" t="str">
        <f t="shared" si="3"/>
        <v>BILBAO</v>
      </c>
      <c r="B46" s="41">
        <f t="shared" si="4"/>
        <v>30412</v>
      </c>
      <c r="C46" s="41">
        <f t="shared" si="5"/>
        <v>34930</v>
      </c>
      <c r="D46" s="41">
        <f t="shared" si="6"/>
        <v>13</v>
      </c>
      <c r="E46" s="42" t="str">
        <f t="shared" si="2"/>
        <v>VALENCIA</v>
      </c>
      <c r="F46" s="42">
        <f t="shared" si="7"/>
        <v>67341</v>
      </c>
      <c r="G46" s="42">
        <f t="shared" si="8"/>
        <v>72674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57370</v>
      </c>
      <c r="G47" s="42">
        <f t="shared" si="8"/>
        <v>62086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52565</v>
      </c>
      <c r="G48" s="42">
        <f t="shared" si="8"/>
        <v>44795</v>
      </c>
    </row>
    <row r="49" spans="1:7" x14ac:dyDescent="0.25">
      <c r="A49" s="42" t="str">
        <f t="shared" si="3"/>
        <v>CEUTA</v>
      </c>
      <c r="B49" s="41">
        <f t="shared" si="4"/>
        <v>576180</v>
      </c>
      <c r="C49" s="41">
        <f t="shared" si="5"/>
        <v>522376</v>
      </c>
      <c r="D49" s="41">
        <f t="shared" si="6"/>
        <v>3</v>
      </c>
      <c r="E49" s="42" t="str">
        <f t="shared" si="2"/>
        <v>MALAGA</v>
      </c>
      <c r="F49" s="42">
        <f t="shared" si="7"/>
        <v>37055</v>
      </c>
      <c r="G49" s="42">
        <f t="shared" si="8"/>
        <v>45335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30412</v>
      </c>
      <c r="G50" s="42">
        <f t="shared" si="8"/>
        <v>34930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16869</v>
      </c>
      <c r="G51" s="42">
        <f t="shared" si="8"/>
        <v>19221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88</v>
      </c>
      <c r="G52" s="42">
        <f t="shared" si="8"/>
        <v>3</v>
      </c>
    </row>
    <row r="53" spans="1:7" x14ac:dyDescent="0.25">
      <c r="A53" s="42" t="str">
        <f t="shared" si="3"/>
        <v>LAS PALMAS</v>
      </c>
      <c r="B53" s="41">
        <f t="shared" si="4"/>
        <v>184747</v>
      </c>
      <c r="C53" s="41">
        <f t="shared" si="5"/>
        <v>113525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37055</v>
      </c>
      <c r="C54" s="41">
        <f t="shared" si="5"/>
        <v>45335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82519</v>
      </c>
      <c r="C56" s="41">
        <f t="shared" si="5"/>
        <v>85729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472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654084</v>
      </c>
      <c r="C59" s="41">
        <f t="shared" si="5"/>
        <v>707470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52565</v>
      </c>
      <c r="C60" s="41">
        <f t="shared" si="5"/>
        <v>44795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88</v>
      </c>
      <c r="C62" s="41">
        <f t="shared" si="5"/>
        <v>3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67341</v>
      </c>
      <c r="C63" s="41">
        <f t="shared" si="5"/>
        <v>72674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127</v>
      </c>
      <c r="C7" s="9">
        <v>136</v>
      </c>
      <c r="D7" s="9">
        <v>1441</v>
      </c>
      <c r="E7" s="9">
        <v>1354</v>
      </c>
      <c r="F7" s="10">
        <f>((E7*100)/D7)-100</f>
        <v>-6.0374739764052805</v>
      </c>
      <c r="G7" s="1"/>
      <c r="H7" s="1"/>
      <c r="I7" s="1"/>
    </row>
    <row r="8" spans="1:12" x14ac:dyDescent="0.25">
      <c r="A8" s="11" t="s">
        <v>42</v>
      </c>
      <c r="B8" s="12">
        <v>89</v>
      </c>
      <c r="C8" s="12">
        <v>85</v>
      </c>
      <c r="D8" s="12">
        <v>1330</v>
      </c>
      <c r="E8" s="12">
        <v>1076</v>
      </c>
      <c r="F8" s="13">
        <f t="shared" ref="F8:F35" si="0">((E8*100)/D8)-100</f>
        <v>-19.097744360902254</v>
      </c>
      <c r="G8" s="1"/>
      <c r="H8" s="1"/>
      <c r="I8" s="1"/>
    </row>
    <row r="9" spans="1:12" x14ac:dyDescent="0.25">
      <c r="A9" s="8" t="s">
        <v>43</v>
      </c>
      <c r="B9" s="9">
        <v>177</v>
      </c>
      <c r="C9" s="9">
        <v>161</v>
      </c>
      <c r="D9" s="9">
        <v>2300</v>
      </c>
      <c r="E9" s="9">
        <v>2309</v>
      </c>
      <c r="F9" s="10">
        <f t="shared" si="0"/>
        <v>0.39130434782609314</v>
      </c>
      <c r="G9" s="1"/>
      <c r="H9" s="1"/>
      <c r="I9" s="1"/>
    </row>
    <row r="10" spans="1:12" x14ac:dyDescent="0.25">
      <c r="A10" s="11" t="s">
        <v>44</v>
      </c>
      <c r="B10" s="12">
        <v>81</v>
      </c>
      <c r="C10" s="12">
        <v>63</v>
      </c>
      <c r="D10" s="12">
        <v>916</v>
      </c>
      <c r="E10" s="12">
        <v>862</v>
      </c>
      <c r="F10" s="13">
        <f t="shared" si="0"/>
        <v>-5.8951965065502208</v>
      </c>
      <c r="G10" s="1"/>
      <c r="H10" s="1"/>
      <c r="I10" s="1"/>
    </row>
    <row r="11" spans="1:12" x14ac:dyDescent="0.25">
      <c r="A11" s="8" t="s">
        <v>45</v>
      </c>
      <c r="B11" s="9">
        <v>2066</v>
      </c>
      <c r="C11" s="9">
        <v>2110</v>
      </c>
      <c r="D11" s="9">
        <v>24056</v>
      </c>
      <c r="E11" s="9">
        <v>22379</v>
      </c>
      <c r="F11" s="10">
        <f t="shared" si="0"/>
        <v>-6.9712337878283961</v>
      </c>
      <c r="G11" s="1"/>
      <c r="H11" s="1"/>
      <c r="I11" s="1"/>
    </row>
    <row r="12" spans="1:12" x14ac:dyDescent="0.25">
      <c r="A12" s="11" t="s">
        <v>46</v>
      </c>
      <c r="B12" s="12">
        <v>166</v>
      </c>
      <c r="C12" s="12">
        <v>159</v>
      </c>
      <c r="D12" s="12">
        <v>1686</v>
      </c>
      <c r="E12" s="12">
        <v>1704</v>
      </c>
      <c r="F12" s="13">
        <f t="shared" si="0"/>
        <v>1.0676156583629961</v>
      </c>
      <c r="G12" s="1"/>
      <c r="H12" s="1"/>
      <c r="I12" s="1"/>
    </row>
    <row r="13" spans="1:12" x14ac:dyDescent="0.25">
      <c r="A13" s="8" t="s">
        <v>47</v>
      </c>
      <c r="B13" s="9">
        <v>639</v>
      </c>
      <c r="C13" s="9">
        <v>541</v>
      </c>
      <c r="D13" s="9">
        <v>10755</v>
      </c>
      <c r="E13" s="9">
        <v>9046</v>
      </c>
      <c r="F13" s="10">
        <f t="shared" si="0"/>
        <v>-15.890283589028357</v>
      </c>
      <c r="G13" s="1"/>
      <c r="H13" s="1"/>
      <c r="I13" s="1"/>
    </row>
    <row r="14" spans="1:12" x14ac:dyDescent="0.25">
      <c r="A14" s="11" t="s">
        <v>48</v>
      </c>
      <c r="B14" s="12">
        <v>776</v>
      </c>
      <c r="C14" s="12">
        <v>679</v>
      </c>
      <c r="D14" s="12">
        <v>9219</v>
      </c>
      <c r="E14" s="12">
        <v>8283</v>
      </c>
      <c r="F14" s="13">
        <f t="shared" si="0"/>
        <v>-10.152945004881218</v>
      </c>
      <c r="G14" s="1"/>
      <c r="H14" s="1"/>
      <c r="I14" s="1"/>
    </row>
    <row r="15" spans="1:12" x14ac:dyDescent="0.25">
      <c r="A15" s="8" t="s">
        <v>49</v>
      </c>
      <c r="B15" s="9">
        <v>310</v>
      </c>
      <c r="C15" s="9">
        <v>248</v>
      </c>
      <c r="D15" s="9">
        <v>3252</v>
      </c>
      <c r="E15" s="9">
        <v>3306</v>
      </c>
      <c r="F15" s="10">
        <f t="shared" si="0"/>
        <v>1.6605166051660518</v>
      </c>
      <c r="G15" s="1"/>
      <c r="H15" s="1"/>
      <c r="I15" s="1"/>
    </row>
    <row r="16" spans="1:12" x14ac:dyDescent="0.25">
      <c r="A16" s="11" t="s">
        <v>50</v>
      </c>
      <c r="B16" s="12">
        <v>129</v>
      </c>
      <c r="C16" s="12">
        <v>106</v>
      </c>
      <c r="D16" s="12">
        <v>1382</v>
      </c>
      <c r="E16" s="12">
        <v>1221</v>
      </c>
      <c r="F16" s="13">
        <f t="shared" si="0"/>
        <v>-11.649782923299568</v>
      </c>
      <c r="G16" s="1"/>
      <c r="H16" s="1"/>
      <c r="I16" s="1"/>
    </row>
    <row r="17" spans="1:9" x14ac:dyDescent="0.25">
      <c r="A17" s="8" t="s">
        <v>51</v>
      </c>
      <c r="B17" s="9">
        <v>130</v>
      </c>
      <c r="C17" s="9">
        <v>114</v>
      </c>
      <c r="D17" s="9">
        <v>1345</v>
      </c>
      <c r="E17" s="9">
        <v>1298</v>
      </c>
      <c r="F17" s="10">
        <f t="shared" si="0"/>
        <v>-3.4944237918215606</v>
      </c>
      <c r="G17" s="1"/>
      <c r="H17" s="1"/>
      <c r="I17" s="1"/>
    </row>
    <row r="18" spans="1:9" x14ac:dyDescent="0.25">
      <c r="A18" s="11" t="s">
        <v>52</v>
      </c>
      <c r="B18" s="12">
        <v>1164</v>
      </c>
      <c r="C18" s="12">
        <v>1074</v>
      </c>
      <c r="D18" s="12">
        <v>13202</v>
      </c>
      <c r="E18" s="12">
        <v>11802</v>
      </c>
      <c r="F18" s="13">
        <f t="shared" si="0"/>
        <v>-10.604453870625662</v>
      </c>
      <c r="G18" s="1"/>
      <c r="H18" s="1"/>
      <c r="I18" s="1"/>
    </row>
    <row r="19" spans="1:9" x14ac:dyDescent="0.25">
      <c r="A19" s="8" t="s">
        <v>53</v>
      </c>
      <c r="B19" s="9">
        <v>111</v>
      </c>
      <c r="C19" s="9">
        <v>97</v>
      </c>
      <c r="D19" s="9">
        <v>1186</v>
      </c>
      <c r="E19" s="9">
        <v>1139</v>
      </c>
      <c r="F19" s="10">
        <f t="shared" si="0"/>
        <v>-3.9629005059021978</v>
      </c>
      <c r="G19" s="1"/>
      <c r="H19" s="1"/>
      <c r="I19" s="1"/>
    </row>
    <row r="20" spans="1:9" x14ac:dyDescent="0.25">
      <c r="A20" s="11" t="s">
        <v>54</v>
      </c>
      <c r="B20" s="12">
        <v>96</v>
      </c>
      <c r="C20" s="12">
        <v>90</v>
      </c>
      <c r="D20" s="12">
        <v>1003</v>
      </c>
      <c r="E20" s="12">
        <v>1109</v>
      </c>
      <c r="F20" s="13">
        <f t="shared" si="0"/>
        <v>10.568295114656038</v>
      </c>
      <c r="G20" s="1"/>
      <c r="H20" s="1"/>
      <c r="I20" s="1"/>
    </row>
    <row r="21" spans="1:9" x14ac:dyDescent="0.25">
      <c r="A21" s="8" t="s">
        <v>55</v>
      </c>
      <c r="B21" s="9">
        <v>164</v>
      </c>
      <c r="C21" s="9">
        <v>105</v>
      </c>
      <c r="D21" s="9">
        <v>1550</v>
      </c>
      <c r="E21" s="9">
        <v>1578</v>
      </c>
      <c r="F21" s="10">
        <f t="shared" si="0"/>
        <v>1.8064516129032313</v>
      </c>
      <c r="G21" s="1"/>
      <c r="H21" s="1"/>
      <c r="I21" s="1"/>
    </row>
    <row r="22" spans="1:9" x14ac:dyDescent="0.25">
      <c r="A22" s="11" t="s">
        <v>56</v>
      </c>
      <c r="B22" s="12">
        <v>958</v>
      </c>
      <c r="C22" s="12">
        <v>911</v>
      </c>
      <c r="D22" s="12">
        <v>9899</v>
      </c>
      <c r="E22" s="12">
        <v>9636</v>
      </c>
      <c r="F22" s="13">
        <f t="shared" si="0"/>
        <v>-2.6568340236387513</v>
      </c>
      <c r="G22" s="1"/>
      <c r="H22" s="1"/>
      <c r="I22" s="1"/>
    </row>
    <row r="23" spans="1:9" x14ac:dyDescent="0.25">
      <c r="A23" s="8" t="s">
        <v>57</v>
      </c>
      <c r="B23" s="9">
        <v>164</v>
      </c>
      <c r="C23" s="9">
        <v>154</v>
      </c>
      <c r="D23" s="9">
        <v>1827</v>
      </c>
      <c r="E23" s="9">
        <v>1817</v>
      </c>
      <c r="F23" s="10">
        <f t="shared" si="0"/>
        <v>-0.54734537493158086</v>
      </c>
      <c r="G23" s="1"/>
      <c r="H23" s="1"/>
      <c r="I23" s="1"/>
    </row>
    <row r="24" spans="1:9" x14ac:dyDescent="0.25">
      <c r="A24" s="11" t="s">
        <v>58</v>
      </c>
      <c r="B24" s="12">
        <v>92</v>
      </c>
      <c r="C24" s="12">
        <v>100</v>
      </c>
      <c r="D24" s="12">
        <v>894</v>
      </c>
      <c r="E24" s="12">
        <v>791</v>
      </c>
      <c r="F24" s="13">
        <f t="shared" si="0"/>
        <v>-11.521252796420583</v>
      </c>
      <c r="G24" s="1"/>
      <c r="H24" s="1"/>
      <c r="I24" s="1"/>
    </row>
    <row r="25" spans="1:9" x14ac:dyDescent="0.25">
      <c r="A25" s="8" t="s">
        <v>59</v>
      </c>
      <c r="B25" s="9">
        <v>88</v>
      </c>
      <c r="C25" s="9">
        <v>81</v>
      </c>
      <c r="D25" s="9">
        <v>1246</v>
      </c>
      <c r="E25" s="9">
        <v>1154</v>
      </c>
      <c r="F25" s="10">
        <f t="shared" si="0"/>
        <v>-7.3836276083467141</v>
      </c>
      <c r="G25" s="1"/>
      <c r="H25" s="1"/>
      <c r="I25" s="1"/>
    </row>
    <row r="26" spans="1:9" x14ac:dyDescent="0.25">
      <c r="A26" s="11" t="s">
        <v>60</v>
      </c>
      <c r="B26" s="12">
        <v>31</v>
      </c>
      <c r="C26" s="12">
        <v>31</v>
      </c>
      <c r="D26" s="12">
        <v>410</v>
      </c>
      <c r="E26" s="12">
        <v>362</v>
      </c>
      <c r="F26" s="13">
        <f t="shared" si="0"/>
        <v>-11.707317073170728</v>
      </c>
      <c r="G26" s="1"/>
      <c r="H26" s="1"/>
      <c r="I26" s="1"/>
    </row>
    <row r="27" spans="1:9" x14ac:dyDescent="0.25">
      <c r="A27" s="8" t="s">
        <v>61</v>
      </c>
      <c r="B27" s="9">
        <v>130</v>
      </c>
      <c r="C27" s="9">
        <v>73</v>
      </c>
      <c r="D27" s="9">
        <v>1327</v>
      </c>
      <c r="E27" s="9">
        <v>1231</v>
      </c>
      <c r="F27" s="10">
        <f t="shared" si="0"/>
        <v>-7.2343632253202657</v>
      </c>
      <c r="G27" s="1"/>
      <c r="H27" s="1"/>
      <c r="I27" s="1"/>
    </row>
    <row r="28" spans="1:9" x14ac:dyDescent="0.25">
      <c r="A28" s="11" t="s">
        <v>62</v>
      </c>
      <c r="B28" s="12">
        <v>1598</v>
      </c>
      <c r="C28" s="12">
        <v>1156</v>
      </c>
      <c r="D28" s="12">
        <v>16488</v>
      </c>
      <c r="E28" s="12">
        <v>16038</v>
      </c>
      <c r="F28" s="13">
        <f t="shared" si="0"/>
        <v>-2.729257641921393</v>
      </c>
      <c r="G28" s="1"/>
      <c r="H28" s="1"/>
      <c r="I28" s="1"/>
    </row>
    <row r="29" spans="1:9" x14ac:dyDescent="0.25">
      <c r="A29" s="8" t="s">
        <v>63</v>
      </c>
      <c r="B29" s="9">
        <v>121</v>
      </c>
      <c r="C29" s="9">
        <v>106</v>
      </c>
      <c r="D29" s="9">
        <v>1388</v>
      </c>
      <c r="E29" s="9">
        <v>1284</v>
      </c>
      <c r="F29" s="10">
        <f t="shared" si="0"/>
        <v>-7.4927953890489931</v>
      </c>
      <c r="G29" s="1"/>
      <c r="H29" s="1"/>
      <c r="I29" s="1"/>
    </row>
    <row r="30" spans="1:9" x14ac:dyDescent="0.25">
      <c r="A30" s="11" t="s">
        <v>64</v>
      </c>
      <c r="B30" s="12">
        <v>98</v>
      </c>
      <c r="C30" s="12">
        <v>99</v>
      </c>
      <c r="D30" s="12">
        <v>1189</v>
      </c>
      <c r="E30" s="12">
        <v>1172</v>
      </c>
      <c r="F30" s="13">
        <f t="shared" si="0"/>
        <v>-1.4297729184188341</v>
      </c>
      <c r="G30" s="1"/>
      <c r="H30" s="1"/>
      <c r="I30" s="1"/>
    </row>
    <row r="31" spans="1:9" x14ac:dyDescent="0.25">
      <c r="A31" s="8" t="s">
        <v>65</v>
      </c>
      <c r="B31" s="9">
        <v>241</v>
      </c>
      <c r="C31" s="9">
        <v>187</v>
      </c>
      <c r="D31" s="9">
        <v>2724</v>
      </c>
      <c r="E31" s="9">
        <v>2409</v>
      </c>
      <c r="F31" s="10">
        <f t="shared" si="0"/>
        <v>-11.563876651982383</v>
      </c>
      <c r="G31" s="1"/>
      <c r="H31" s="1"/>
      <c r="I31" s="1"/>
    </row>
    <row r="32" spans="1:9" x14ac:dyDescent="0.25">
      <c r="A32" s="11" t="s">
        <v>66</v>
      </c>
      <c r="B32" s="12">
        <v>586</v>
      </c>
      <c r="C32" s="12">
        <v>495</v>
      </c>
      <c r="D32" s="12">
        <v>6698</v>
      </c>
      <c r="E32" s="12">
        <v>6447</v>
      </c>
      <c r="F32" s="13">
        <f t="shared" si="0"/>
        <v>-3.7473872797850163</v>
      </c>
      <c r="G32" s="1"/>
      <c r="H32" s="1"/>
      <c r="I32" s="1"/>
    </row>
    <row r="33" spans="1:9" x14ac:dyDescent="0.25">
      <c r="A33" s="8" t="s">
        <v>67</v>
      </c>
      <c r="B33" s="9">
        <v>191</v>
      </c>
      <c r="C33" s="9">
        <v>180</v>
      </c>
      <c r="D33" s="9">
        <v>2303</v>
      </c>
      <c r="E33" s="9">
        <v>2289</v>
      </c>
      <c r="F33" s="10">
        <f t="shared" si="0"/>
        <v>-0.60790273556230545</v>
      </c>
      <c r="G33" s="1"/>
      <c r="H33" s="1"/>
      <c r="I33" s="1"/>
    </row>
    <row r="34" spans="1:9" x14ac:dyDescent="0.25">
      <c r="A34" s="11" t="s">
        <v>68</v>
      </c>
      <c r="B34" s="12">
        <v>30</v>
      </c>
      <c r="C34" s="12">
        <v>24</v>
      </c>
      <c r="D34" s="12">
        <v>284</v>
      </c>
      <c r="E34" s="12">
        <v>294</v>
      </c>
      <c r="F34" s="13">
        <f t="shared" si="0"/>
        <v>3.5211267605633765</v>
      </c>
      <c r="G34" s="1"/>
      <c r="H34" s="1"/>
      <c r="I34" s="1"/>
    </row>
    <row r="35" spans="1:9" x14ac:dyDescent="0.25">
      <c r="A35" s="14" t="s">
        <v>69</v>
      </c>
      <c r="B35" s="15">
        <f>SUM(B7:B34)</f>
        <v>10553</v>
      </c>
      <c r="C35" s="15">
        <f t="shared" ref="C35:E35" si="1">SUM(C7:C34)</f>
        <v>9365</v>
      </c>
      <c r="D35" s="15">
        <f t="shared" si="1"/>
        <v>121300</v>
      </c>
      <c r="E35" s="15">
        <f t="shared" si="1"/>
        <v>113390</v>
      </c>
      <c r="F35" s="16">
        <f t="shared" si="0"/>
        <v>-6.521022258862331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1354</v>
      </c>
      <c r="C38" s="41">
        <f>D7</f>
        <v>1441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22379</v>
      </c>
      <c r="G38" s="42">
        <f>LOOKUP(E38,$A$38:$A$65,$C$38:$C$65)</f>
        <v>24056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1076</v>
      </c>
      <c r="C39" s="41">
        <f t="shared" ref="C39:C65" si="5">D8</f>
        <v>1330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16038</v>
      </c>
      <c r="G39" s="42">
        <f t="shared" ref="G39:G65" si="8">LOOKUP(E39,$A$38:$A$65,$C$38:$C$65)</f>
        <v>16488</v>
      </c>
    </row>
    <row r="40" spans="1:9" x14ac:dyDescent="0.25">
      <c r="A40" s="42" t="str">
        <f t="shared" si="3"/>
        <v>ALMERIA</v>
      </c>
      <c r="B40" s="41">
        <f t="shared" si="4"/>
        <v>2309</v>
      </c>
      <c r="C40" s="41">
        <f t="shared" si="5"/>
        <v>2300</v>
      </c>
      <c r="D40" s="41">
        <f t="shared" si="6"/>
        <v>10</v>
      </c>
      <c r="E40" s="42" t="str">
        <f t="shared" si="2"/>
        <v>CEUTA</v>
      </c>
      <c r="F40" s="42">
        <f t="shared" si="7"/>
        <v>11802</v>
      </c>
      <c r="G40" s="42">
        <f t="shared" si="8"/>
        <v>13202</v>
      </c>
    </row>
    <row r="41" spans="1:9" x14ac:dyDescent="0.25">
      <c r="A41" s="42" t="str">
        <f t="shared" si="3"/>
        <v>AVILES</v>
      </c>
      <c r="B41" s="41">
        <f t="shared" si="4"/>
        <v>862</v>
      </c>
      <c r="C41" s="41">
        <f t="shared" si="5"/>
        <v>916</v>
      </c>
      <c r="D41" s="41">
        <f t="shared" si="6"/>
        <v>25</v>
      </c>
      <c r="E41" s="42" t="str">
        <f t="shared" si="2"/>
        <v>LAS PALMAS</v>
      </c>
      <c r="F41" s="42">
        <f t="shared" si="7"/>
        <v>9636</v>
      </c>
      <c r="G41" s="42">
        <f t="shared" si="8"/>
        <v>9899</v>
      </c>
    </row>
    <row r="42" spans="1:9" x14ac:dyDescent="0.25">
      <c r="A42" s="42" t="str">
        <f t="shared" si="3"/>
        <v>BAHIA DE ALGECIRAS</v>
      </c>
      <c r="B42" s="41">
        <f t="shared" si="4"/>
        <v>22379</v>
      </c>
      <c r="C42" s="41">
        <f t="shared" si="5"/>
        <v>24056</v>
      </c>
      <c r="D42" s="41">
        <f t="shared" si="6"/>
        <v>1</v>
      </c>
      <c r="E42" s="42" t="str">
        <f t="shared" si="2"/>
        <v>BALEARES</v>
      </c>
      <c r="F42" s="42">
        <f t="shared" si="7"/>
        <v>9046</v>
      </c>
      <c r="G42" s="42">
        <f t="shared" si="8"/>
        <v>10755</v>
      </c>
    </row>
    <row r="43" spans="1:9" x14ac:dyDescent="0.25">
      <c r="A43" s="42" t="str">
        <f t="shared" si="3"/>
        <v>BAHIA DE CADIZ</v>
      </c>
      <c r="B43" s="41">
        <f t="shared" si="4"/>
        <v>1704</v>
      </c>
      <c r="C43" s="41">
        <f t="shared" si="5"/>
        <v>1686</v>
      </c>
      <c r="D43" s="41">
        <f t="shared" si="6"/>
        <v>13</v>
      </c>
      <c r="E43" s="42" t="str">
        <f t="shared" si="2"/>
        <v>BARCELONA</v>
      </c>
      <c r="F43" s="42">
        <f t="shared" si="7"/>
        <v>8283</v>
      </c>
      <c r="G43" s="42">
        <f t="shared" si="8"/>
        <v>9219</v>
      </c>
    </row>
    <row r="44" spans="1:9" x14ac:dyDescent="0.25">
      <c r="A44" s="42" t="str">
        <f t="shared" si="3"/>
        <v>BALEARES</v>
      </c>
      <c r="B44" s="41">
        <f t="shared" si="4"/>
        <v>9046</v>
      </c>
      <c r="C44" s="41">
        <f t="shared" si="5"/>
        <v>10755</v>
      </c>
      <c r="D44" s="41">
        <f t="shared" si="6"/>
        <v>5</v>
      </c>
      <c r="E44" s="42" t="str">
        <f t="shared" si="2"/>
        <v>VALENCIA</v>
      </c>
      <c r="F44" s="42">
        <f t="shared" si="7"/>
        <v>6447</v>
      </c>
      <c r="G44" s="42">
        <f t="shared" si="8"/>
        <v>6698</v>
      </c>
    </row>
    <row r="45" spans="1:9" x14ac:dyDescent="0.25">
      <c r="A45" s="42" t="str">
        <f t="shared" si="3"/>
        <v>BARCELONA</v>
      </c>
      <c r="B45" s="41">
        <f t="shared" si="4"/>
        <v>8283</v>
      </c>
      <c r="C45" s="41">
        <f t="shared" si="5"/>
        <v>9219</v>
      </c>
      <c r="D45" s="41">
        <f t="shared" si="6"/>
        <v>6</v>
      </c>
      <c r="E45" s="42" t="str">
        <f t="shared" si="2"/>
        <v>BILBAO</v>
      </c>
      <c r="F45" s="42">
        <f t="shared" si="7"/>
        <v>3306</v>
      </c>
      <c r="G45" s="42">
        <f t="shared" si="8"/>
        <v>3252</v>
      </c>
    </row>
    <row r="46" spans="1:9" x14ac:dyDescent="0.25">
      <c r="A46" s="42" t="str">
        <f t="shared" si="3"/>
        <v>BILBAO</v>
      </c>
      <c r="B46" s="41">
        <f t="shared" si="4"/>
        <v>3306</v>
      </c>
      <c r="C46" s="41">
        <f t="shared" si="5"/>
        <v>3252</v>
      </c>
      <c r="D46" s="41">
        <f t="shared" si="6"/>
        <v>8</v>
      </c>
      <c r="E46" s="42" t="str">
        <f t="shared" si="2"/>
        <v>TARRAGONA</v>
      </c>
      <c r="F46" s="42">
        <f t="shared" si="7"/>
        <v>2409</v>
      </c>
      <c r="G46" s="42">
        <f t="shared" si="8"/>
        <v>2724</v>
      </c>
    </row>
    <row r="47" spans="1:9" x14ac:dyDescent="0.25">
      <c r="A47" s="42" t="str">
        <f t="shared" si="3"/>
        <v>CARTAGENA</v>
      </c>
      <c r="B47" s="41">
        <f t="shared" si="4"/>
        <v>1221</v>
      </c>
      <c r="C47" s="41">
        <f t="shared" si="5"/>
        <v>1382</v>
      </c>
      <c r="D47" s="41">
        <f t="shared" si="6"/>
        <v>19</v>
      </c>
      <c r="E47" s="42" t="str">
        <f t="shared" si="2"/>
        <v>ALMERIA</v>
      </c>
      <c r="F47" s="42">
        <f t="shared" si="7"/>
        <v>2309</v>
      </c>
      <c r="G47" s="42">
        <f t="shared" si="8"/>
        <v>2300</v>
      </c>
    </row>
    <row r="48" spans="1:9" x14ac:dyDescent="0.25">
      <c r="A48" s="42" t="str">
        <f t="shared" si="3"/>
        <v>CASTELLON</v>
      </c>
      <c r="B48" s="41">
        <f t="shared" si="4"/>
        <v>1298</v>
      </c>
      <c r="C48" s="41">
        <f t="shared" si="5"/>
        <v>1345</v>
      </c>
      <c r="D48" s="41">
        <f t="shared" si="6"/>
        <v>16</v>
      </c>
      <c r="E48" s="42" t="str">
        <f t="shared" si="2"/>
        <v>VIGO</v>
      </c>
      <c r="F48" s="42">
        <f t="shared" si="7"/>
        <v>2289</v>
      </c>
      <c r="G48" s="42">
        <f t="shared" si="8"/>
        <v>2303</v>
      </c>
    </row>
    <row r="49" spans="1:7" x14ac:dyDescent="0.25">
      <c r="A49" s="42" t="str">
        <f t="shared" si="3"/>
        <v>CEUTA</v>
      </c>
      <c r="B49" s="41">
        <f t="shared" si="4"/>
        <v>11802</v>
      </c>
      <c r="C49" s="41">
        <f t="shared" si="5"/>
        <v>13202</v>
      </c>
      <c r="D49" s="41">
        <f t="shared" si="6"/>
        <v>3</v>
      </c>
      <c r="E49" s="42" t="str">
        <f t="shared" si="2"/>
        <v>MALAGA</v>
      </c>
      <c r="F49" s="42">
        <f t="shared" si="7"/>
        <v>1817</v>
      </c>
      <c r="G49" s="42">
        <f t="shared" si="8"/>
        <v>1827</v>
      </c>
    </row>
    <row r="50" spans="1:7" x14ac:dyDescent="0.25">
      <c r="A50" s="42" t="str">
        <f t="shared" si="3"/>
        <v>FERROL-SAN CIBRAO</v>
      </c>
      <c r="B50" s="41">
        <f t="shared" si="4"/>
        <v>1139</v>
      </c>
      <c r="C50" s="41">
        <f t="shared" si="5"/>
        <v>1186</v>
      </c>
      <c r="D50" s="41">
        <f t="shared" si="6"/>
        <v>22</v>
      </c>
      <c r="E50" s="42" t="str">
        <f t="shared" si="2"/>
        <v>BAHIA DE CADIZ</v>
      </c>
      <c r="F50" s="42">
        <f t="shared" si="7"/>
        <v>1704</v>
      </c>
      <c r="G50" s="42">
        <f t="shared" si="8"/>
        <v>1686</v>
      </c>
    </row>
    <row r="51" spans="1:7" x14ac:dyDescent="0.25">
      <c r="A51" s="42" t="str">
        <f t="shared" si="3"/>
        <v>GIJON</v>
      </c>
      <c r="B51" s="41">
        <f t="shared" si="4"/>
        <v>1109</v>
      </c>
      <c r="C51" s="41">
        <f t="shared" si="5"/>
        <v>1003</v>
      </c>
      <c r="D51" s="41">
        <f t="shared" si="6"/>
        <v>23</v>
      </c>
      <c r="E51" s="42" t="str">
        <f t="shared" si="2"/>
        <v>HUELVA</v>
      </c>
      <c r="F51" s="42">
        <f t="shared" si="7"/>
        <v>1578</v>
      </c>
      <c r="G51" s="42">
        <f t="shared" si="8"/>
        <v>1550</v>
      </c>
    </row>
    <row r="52" spans="1:7" x14ac:dyDescent="0.25">
      <c r="A52" s="42" t="str">
        <f t="shared" si="3"/>
        <v>HUELVA</v>
      </c>
      <c r="B52" s="41">
        <f t="shared" si="4"/>
        <v>1578</v>
      </c>
      <c r="C52" s="41">
        <f t="shared" si="5"/>
        <v>1550</v>
      </c>
      <c r="D52" s="41">
        <f t="shared" si="6"/>
        <v>14</v>
      </c>
      <c r="E52" s="42" t="str">
        <f t="shared" si="2"/>
        <v>A CORUÑA</v>
      </c>
      <c r="F52" s="42">
        <f t="shared" si="7"/>
        <v>1354</v>
      </c>
      <c r="G52" s="42">
        <f t="shared" si="8"/>
        <v>1441</v>
      </c>
    </row>
    <row r="53" spans="1:7" x14ac:dyDescent="0.25">
      <c r="A53" s="42" t="str">
        <f t="shared" si="3"/>
        <v>LAS PALMAS</v>
      </c>
      <c r="B53" s="41">
        <f t="shared" si="4"/>
        <v>9636</v>
      </c>
      <c r="C53" s="41">
        <f t="shared" si="5"/>
        <v>9899</v>
      </c>
      <c r="D53" s="41">
        <f t="shared" si="6"/>
        <v>4</v>
      </c>
      <c r="E53" s="42" t="str">
        <f t="shared" si="2"/>
        <v>CASTELLON</v>
      </c>
      <c r="F53" s="42">
        <f t="shared" si="7"/>
        <v>1298</v>
      </c>
      <c r="G53" s="42">
        <f t="shared" si="8"/>
        <v>1345</v>
      </c>
    </row>
    <row r="54" spans="1:7" x14ac:dyDescent="0.25">
      <c r="A54" s="42" t="str">
        <f t="shared" si="3"/>
        <v>MALAGA</v>
      </c>
      <c r="B54" s="41">
        <f t="shared" si="4"/>
        <v>1817</v>
      </c>
      <c r="C54" s="41">
        <f t="shared" si="5"/>
        <v>1827</v>
      </c>
      <c r="D54" s="41">
        <f t="shared" si="6"/>
        <v>12</v>
      </c>
      <c r="E54" s="42" t="str">
        <f t="shared" si="2"/>
        <v>SANTANDER</v>
      </c>
      <c r="F54" s="42">
        <f t="shared" si="7"/>
        <v>1284</v>
      </c>
      <c r="G54" s="42">
        <f t="shared" si="8"/>
        <v>1388</v>
      </c>
    </row>
    <row r="55" spans="1:7" x14ac:dyDescent="0.25">
      <c r="A55" s="42" t="str">
        <f t="shared" si="3"/>
        <v>MARIN Y RIA DE PONTEVEDRA</v>
      </c>
      <c r="B55" s="41">
        <f t="shared" si="4"/>
        <v>791</v>
      </c>
      <c r="C55" s="41">
        <f t="shared" si="5"/>
        <v>894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1231</v>
      </c>
      <c r="G55" s="42">
        <f t="shared" si="8"/>
        <v>1327</v>
      </c>
    </row>
    <row r="56" spans="1:7" x14ac:dyDescent="0.25">
      <c r="A56" s="42" t="str">
        <f t="shared" si="3"/>
        <v>MELILLA</v>
      </c>
      <c r="B56" s="41">
        <f t="shared" si="4"/>
        <v>1154</v>
      </c>
      <c r="C56" s="41">
        <f t="shared" si="5"/>
        <v>1246</v>
      </c>
      <c r="D56" s="41">
        <f t="shared" si="6"/>
        <v>21</v>
      </c>
      <c r="E56" s="42" t="str">
        <f t="shared" si="2"/>
        <v>CARTAGENA</v>
      </c>
      <c r="F56" s="42">
        <f t="shared" si="9"/>
        <v>1221</v>
      </c>
      <c r="G56" s="42">
        <f t="shared" si="8"/>
        <v>1382</v>
      </c>
    </row>
    <row r="57" spans="1:7" x14ac:dyDescent="0.25">
      <c r="A57" s="42" t="str">
        <f t="shared" si="3"/>
        <v>MOTRIL</v>
      </c>
      <c r="B57" s="41">
        <f t="shared" si="4"/>
        <v>362</v>
      </c>
      <c r="C57" s="41">
        <f t="shared" si="5"/>
        <v>410</v>
      </c>
      <c r="D57" s="41">
        <f t="shared" si="6"/>
        <v>27</v>
      </c>
      <c r="E57" s="42" t="str">
        <f t="shared" si="2"/>
        <v>SEVILLA</v>
      </c>
      <c r="F57" s="42">
        <f t="shared" si="9"/>
        <v>1172</v>
      </c>
      <c r="G57" s="42">
        <f t="shared" si="8"/>
        <v>1189</v>
      </c>
    </row>
    <row r="58" spans="1:7" x14ac:dyDescent="0.25">
      <c r="A58" s="42" t="str">
        <f t="shared" si="3"/>
        <v>PASAIA</v>
      </c>
      <c r="B58" s="41">
        <f t="shared" si="4"/>
        <v>1231</v>
      </c>
      <c r="C58" s="41">
        <f t="shared" si="5"/>
        <v>1327</v>
      </c>
      <c r="D58" s="41">
        <f t="shared" si="6"/>
        <v>18</v>
      </c>
      <c r="E58" s="42" t="str">
        <f t="shared" si="2"/>
        <v>MELILLA</v>
      </c>
      <c r="F58" s="42">
        <f t="shared" si="9"/>
        <v>1154</v>
      </c>
      <c r="G58" s="42">
        <f t="shared" si="8"/>
        <v>1246</v>
      </c>
    </row>
    <row r="59" spans="1:7" x14ac:dyDescent="0.25">
      <c r="A59" s="42" t="str">
        <f t="shared" si="3"/>
        <v>SANTA CRUZ DE TENERIFE</v>
      </c>
      <c r="B59" s="41">
        <f t="shared" si="4"/>
        <v>16038</v>
      </c>
      <c r="C59" s="41">
        <f t="shared" si="5"/>
        <v>16488</v>
      </c>
      <c r="D59" s="41">
        <f t="shared" si="6"/>
        <v>2</v>
      </c>
      <c r="E59" s="42" t="str">
        <f t="shared" si="2"/>
        <v>FERROL-SAN CIBRAO</v>
      </c>
      <c r="F59" s="42">
        <f t="shared" si="9"/>
        <v>1139</v>
      </c>
      <c r="G59" s="42">
        <f t="shared" si="8"/>
        <v>1186</v>
      </c>
    </row>
    <row r="60" spans="1:7" x14ac:dyDescent="0.25">
      <c r="A60" s="42" t="str">
        <f t="shared" si="3"/>
        <v>SANTANDER</v>
      </c>
      <c r="B60" s="41">
        <f t="shared" si="4"/>
        <v>1284</v>
      </c>
      <c r="C60" s="41">
        <f t="shared" si="5"/>
        <v>1388</v>
      </c>
      <c r="D60" s="41">
        <f t="shared" si="6"/>
        <v>17</v>
      </c>
      <c r="E60" s="42" t="str">
        <f t="shared" si="2"/>
        <v>GIJON</v>
      </c>
      <c r="F60" s="42">
        <f t="shared" si="9"/>
        <v>1109</v>
      </c>
      <c r="G60" s="42">
        <f t="shared" si="8"/>
        <v>1003</v>
      </c>
    </row>
    <row r="61" spans="1:7" x14ac:dyDescent="0.25">
      <c r="A61" s="42" t="str">
        <f t="shared" si="3"/>
        <v>SEVILLA</v>
      </c>
      <c r="B61" s="41">
        <f t="shared" si="4"/>
        <v>1172</v>
      </c>
      <c r="C61" s="41">
        <f t="shared" si="5"/>
        <v>1189</v>
      </c>
      <c r="D61" s="41">
        <f t="shared" si="6"/>
        <v>20</v>
      </c>
      <c r="E61" s="42" t="str">
        <f t="shared" si="2"/>
        <v>ALICANTE</v>
      </c>
      <c r="F61" s="42">
        <f t="shared" si="9"/>
        <v>1076</v>
      </c>
      <c r="G61" s="42">
        <f t="shared" si="8"/>
        <v>1330</v>
      </c>
    </row>
    <row r="62" spans="1:7" x14ac:dyDescent="0.25">
      <c r="A62" s="42" t="str">
        <f t="shared" si="3"/>
        <v>TARRAGONA</v>
      </c>
      <c r="B62" s="41">
        <f t="shared" si="4"/>
        <v>2409</v>
      </c>
      <c r="C62" s="41">
        <f t="shared" si="5"/>
        <v>2724</v>
      </c>
      <c r="D62" s="41">
        <f t="shared" si="6"/>
        <v>9</v>
      </c>
      <c r="E62" s="42" t="str">
        <f t="shared" si="2"/>
        <v>AVILES</v>
      </c>
      <c r="F62" s="42">
        <f t="shared" si="9"/>
        <v>862</v>
      </c>
      <c r="G62" s="42">
        <f t="shared" si="8"/>
        <v>916</v>
      </c>
    </row>
    <row r="63" spans="1:7" x14ac:dyDescent="0.25">
      <c r="A63" s="42" t="str">
        <f t="shared" si="3"/>
        <v>VALENCIA</v>
      </c>
      <c r="B63" s="41">
        <f t="shared" si="4"/>
        <v>6447</v>
      </c>
      <c r="C63" s="41">
        <f t="shared" si="5"/>
        <v>6698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791</v>
      </c>
      <c r="G63" s="42">
        <f t="shared" si="8"/>
        <v>894</v>
      </c>
    </row>
    <row r="64" spans="1:7" x14ac:dyDescent="0.25">
      <c r="A64" s="42" t="str">
        <f t="shared" si="3"/>
        <v>VIGO</v>
      </c>
      <c r="B64" s="41">
        <f t="shared" si="4"/>
        <v>2289</v>
      </c>
      <c r="C64" s="41">
        <f t="shared" si="5"/>
        <v>2303</v>
      </c>
      <c r="D64" s="41">
        <f t="shared" si="6"/>
        <v>11</v>
      </c>
      <c r="E64" s="42" t="str">
        <f t="shared" si="2"/>
        <v>MOTRIL</v>
      </c>
      <c r="F64" s="42">
        <f t="shared" si="9"/>
        <v>362</v>
      </c>
      <c r="G64" s="42">
        <f t="shared" si="8"/>
        <v>410</v>
      </c>
    </row>
    <row r="65" spans="1:7" x14ac:dyDescent="0.25">
      <c r="A65" s="42" t="str">
        <f t="shared" si="3"/>
        <v>VILAGARCIA</v>
      </c>
      <c r="B65" s="41">
        <f t="shared" si="4"/>
        <v>294</v>
      </c>
      <c r="C65" s="41">
        <f t="shared" si="5"/>
        <v>284</v>
      </c>
      <c r="D65" s="41">
        <f t="shared" si="6"/>
        <v>28</v>
      </c>
      <c r="E65" s="42" t="str">
        <f t="shared" si="2"/>
        <v>VILAGARCIA</v>
      </c>
      <c r="F65" s="42">
        <f t="shared" si="9"/>
        <v>294</v>
      </c>
      <c r="G65" s="42">
        <f t="shared" si="8"/>
        <v>284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1512421</v>
      </c>
      <c r="C7" s="9">
        <v>1083665</v>
      </c>
      <c r="D7" s="9">
        <v>12285784</v>
      </c>
      <c r="E7" s="9">
        <v>13261201</v>
      </c>
      <c r="F7" s="10">
        <f>((E7*100)/D7)-100</f>
        <v>7.9393956462200492</v>
      </c>
      <c r="G7" s="1"/>
      <c r="H7" s="1"/>
      <c r="I7" s="1"/>
    </row>
    <row r="8" spans="1:12" x14ac:dyDescent="0.25">
      <c r="A8" s="11" t="s">
        <v>42</v>
      </c>
      <c r="B8" s="12">
        <v>1207873</v>
      </c>
      <c r="C8" s="12">
        <v>1326759</v>
      </c>
      <c r="D8" s="12">
        <v>14134210</v>
      </c>
      <c r="E8" s="12">
        <v>13716784</v>
      </c>
      <c r="F8" s="13">
        <f t="shared" ref="F8:F35" si="0">((E8*100)/D8)-100</f>
        <v>-2.9533026607076067</v>
      </c>
      <c r="G8" s="1"/>
      <c r="H8" s="1"/>
      <c r="I8" s="1"/>
    </row>
    <row r="9" spans="1:12" x14ac:dyDescent="0.25">
      <c r="A9" s="8" t="s">
        <v>43</v>
      </c>
      <c r="B9" s="9">
        <v>2453082</v>
      </c>
      <c r="C9" s="9">
        <v>2218889</v>
      </c>
      <c r="D9" s="9">
        <v>30109091</v>
      </c>
      <c r="E9" s="9">
        <v>30530804</v>
      </c>
      <c r="F9" s="10">
        <f t="shared" si="0"/>
        <v>1.4006168435971773</v>
      </c>
      <c r="G9" s="1"/>
      <c r="H9" s="1"/>
      <c r="I9" s="1"/>
    </row>
    <row r="10" spans="1:12" x14ac:dyDescent="0.25">
      <c r="A10" s="11" t="s">
        <v>44</v>
      </c>
      <c r="B10" s="12">
        <v>421028</v>
      </c>
      <c r="C10" s="12">
        <v>325205</v>
      </c>
      <c r="D10" s="12">
        <v>5265883</v>
      </c>
      <c r="E10" s="12">
        <v>4947849</v>
      </c>
      <c r="F10" s="13">
        <f t="shared" si="0"/>
        <v>-6.0395189182896729</v>
      </c>
      <c r="G10" s="1"/>
      <c r="H10" s="1"/>
      <c r="I10" s="1"/>
    </row>
    <row r="11" spans="1:12" x14ac:dyDescent="0.25">
      <c r="A11" s="8" t="s">
        <v>45</v>
      </c>
      <c r="B11" s="9">
        <v>21038934</v>
      </c>
      <c r="C11" s="9">
        <v>23411273</v>
      </c>
      <c r="D11" s="9">
        <v>239693931</v>
      </c>
      <c r="E11" s="9">
        <v>239507174</v>
      </c>
      <c r="F11" s="10">
        <f t="shared" si="0"/>
        <v>-7.7914780412186246E-2</v>
      </c>
      <c r="G11" s="1"/>
      <c r="H11" s="1"/>
      <c r="I11" s="1"/>
    </row>
    <row r="12" spans="1:12" x14ac:dyDescent="0.25">
      <c r="A12" s="11" t="s">
        <v>46</v>
      </c>
      <c r="B12" s="12">
        <v>2398414</v>
      </c>
      <c r="C12" s="12">
        <v>2443788</v>
      </c>
      <c r="D12" s="12">
        <v>22115302</v>
      </c>
      <c r="E12" s="12">
        <v>22913155</v>
      </c>
      <c r="F12" s="13">
        <f t="shared" si="0"/>
        <v>3.6076966075344643</v>
      </c>
      <c r="G12" s="1"/>
      <c r="H12" s="1"/>
      <c r="I12" s="1"/>
    </row>
    <row r="13" spans="1:12" x14ac:dyDescent="0.25">
      <c r="A13" s="8" t="s">
        <v>47</v>
      </c>
      <c r="B13" s="9">
        <v>10080727</v>
      </c>
      <c r="C13" s="9">
        <v>9453429</v>
      </c>
      <c r="D13" s="9">
        <v>134724921</v>
      </c>
      <c r="E13" s="9">
        <v>129430783</v>
      </c>
      <c r="F13" s="10">
        <f t="shared" si="0"/>
        <v>-3.9295907250893833</v>
      </c>
      <c r="G13" s="1"/>
      <c r="H13" s="1"/>
      <c r="I13" s="1"/>
    </row>
    <row r="14" spans="1:12" x14ac:dyDescent="0.25">
      <c r="A14" s="11" t="s">
        <v>48</v>
      </c>
      <c r="B14" s="12">
        <v>20910620</v>
      </c>
      <c r="C14" s="12">
        <v>21657185</v>
      </c>
      <c r="D14" s="12">
        <v>222603981</v>
      </c>
      <c r="E14" s="12">
        <v>224015672</v>
      </c>
      <c r="F14" s="13">
        <f t="shared" si="0"/>
        <v>0.63417149758880953</v>
      </c>
      <c r="G14" s="1"/>
      <c r="H14" s="1"/>
      <c r="I14" s="1"/>
    </row>
    <row r="15" spans="1:12" x14ac:dyDescent="0.25">
      <c r="A15" s="8" t="s">
        <v>49</v>
      </c>
      <c r="B15" s="9">
        <v>3805790</v>
      </c>
      <c r="C15" s="9">
        <v>3524730</v>
      </c>
      <c r="D15" s="9">
        <v>42747257</v>
      </c>
      <c r="E15" s="9">
        <v>44792819</v>
      </c>
      <c r="F15" s="10">
        <f t="shared" si="0"/>
        <v>4.7852473902594568</v>
      </c>
      <c r="G15" s="1"/>
      <c r="H15" s="1"/>
      <c r="I15" s="1"/>
    </row>
    <row r="16" spans="1:12" x14ac:dyDescent="0.25">
      <c r="A16" s="11" t="s">
        <v>50</v>
      </c>
      <c r="B16" s="12">
        <v>2437406</v>
      </c>
      <c r="C16" s="12">
        <v>2367101</v>
      </c>
      <c r="D16" s="12">
        <v>23898860</v>
      </c>
      <c r="E16" s="12">
        <v>25805596</v>
      </c>
      <c r="F16" s="13">
        <f t="shared" si="0"/>
        <v>7.9783554529379188</v>
      </c>
      <c r="G16" s="1"/>
      <c r="H16" s="1"/>
      <c r="I16" s="1"/>
    </row>
    <row r="17" spans="1:9" x14ac:dyDescent="0.25">
      <c r="A17" s="8" t="s">
        <v>51</v>
      </c>
      <c r="B17" s="9">
        <v>1198336</v>
      </c>
      <c r="C17" s="9">
        <v>1238515</v>
      </c>
      <c r="D17" s="9">
        <v>12294367</v>
      </c>
      <c r="E17" s="9">
        <v>13156309</v>
      </c>
      <c r="F17" s="10">
        <f t="shared" si="0"/>
        <v>7.0108692867229365</v>
      </c>
      <c r="G17" s="1"/>
      <c r="H17" s="1"/>
      <c r="I17" s="1"/>
    </row>
    <row r="18" spans="1:9" x14ac:dyDescent="0.25">
      <c r="A18" s="11" t="s">
        <v>52</v>
      </c>
      <c r="B18" s="12">
        <v>6185648</v>
      </c>
      <c r="C18" s="12">
        <v>5337422</v>
      </c>
      <c r="D18" s="12">
        <v>69609835</v>
      </c>
      <c r="E18" s="12">
        <v>62955158</v>
      </c>
      <c r="F18" s="13">
        <f t="shared" si="0"/>
        <v>-9.5599666340252014</v>
      </c>
      <c r="G18" s="1"/>
      <c r="H18" s="1"/>
      <c r="I18" s="1"/>
    </row>
    <row r="19" spans="1:9" x14ac:dyDescent="0.25">
      <c r="A19" s="8" t="s">
        <v>53</v>
      </c>
      <c r="B19" s="9">
        <v>1022745</v>
      </c>
      <c r="C19" s="9">
        <v>1243158</v>
      </c>
      <c r="D19" s="9">
        <v>11377802</v>
      </c>
      <c r="E19" s="9">
        <v>13832684</v>
      </c>
      <c r="F19" s="10">
        <f t="shared" si="0"/>
        <v>21.576065394704528</v>
      </c>
      <c r="G19" s="1"/>
      <c r="H19" s="1"/>
      <c r="I19" s="1"/>
    </row>
    <row r="20" spans="1:9" x14ac:dyDescent="0.25">
      <c r="A20" s="11" t="s">
        <v>54</v>
      </c>
      <c r="B20" s="12">
        <v>1225822</v>
      </c>
      <c r="C20" s="12">
        <v>1091967</v>
      </c>
      <c r="D20" s="12">
        <v>13025425</v>
      </c>
      <c r="E20" s="12">
        <v>14280098</v>
      </c>
      <c r="F20" s="13">
        <f t="shared" si="0"/>
        <v>9.6324918380782236</v>
      </c>
      <c r="G20" s="1"/>
      <c r="H20" s="1"/>
      <c r="I20" s="1"/>
    </row>
    <row r="21" spans="1:9" x14ac:dyDescent="0.25">
      <c r="A21" s="8" t="s">
        <v>55</v>
      </c>
      <c r="B21" s="9">
        <v>1578737</v>
      </c>
      <c r="C21" s="9">
        <v>1773828</v>
      </c>
      <c r="D21" s="9">
        <v>19201258</v>
      </c>
      <c r="E21" s="9">
        <v>20729994</v>
      </c>
      <c r="F21" s="10">
        <f t="shared" si="0"/>
        <v>7.9616450130507133</v>
      </c>
      <c r="G21" s="1"/>
      <c r="H21" s="1"/>
      <c r="I21" s="1"/>
    </row>
    <row r="22" spans="1:9" x14ac:dyDescent="0.25">
      <c r="A22" s="11" t="s">
        <v>56</v>
      </c>
      <c r="B22" s="12">
        <v>14211689</v>
      </c>
      <c r="C22" s="12">
        <v>15050941</v>
      </c>
      <c r="D22" s="12">
        <v>130676790</v>
      </c>
      <c r="E22" s="12">
        <v>143305295</v>
      </c>
      <c r="F22" s="13">
        <f t="shared" si="0"/>
        <v>9.6639234863360173</v>
      </c>
      <c r="G22" s="1"/>
      <c r="H22" s="1"/>
      <c r="I22" s="1"/>
    </row>
    <row r="23" spans="1:9" x14ac:dyDescent="0.25">
      <c r="A23" s="8" t="s">
        <v>57</v>
      </c>
      <c r="B23" s="9">
        <v>3594039</v>
      </c>
      <c r="C23" s="9">
        <v>4234066</v>
      </c>
      <c r="D23" s="9">
        <v>36533263</v>
      </c>
      <c r="E23" s="9">
        <v>36344928</v>
      </c>
      <c r="F23" s="10">
        <f t="shared" si="0"/>
        <v>-0.51551650341224331</v>
      </c>
      <c r="G23" s="1"/>
      <c r="H23" s="1"/>
      <c r="I23" s="1"/>
    </row>
    <row r="24" spans="1:9" x14ac:dyDescent="0.25">
      <c r="A24" s="11" t="s">
        <v>58</v>
      </c>
      <c r="B24" s="12">
        <v>318233</v>
      </c>
      <c r="C24" s="12">
        <v>343110</v>
      </c>
      <c r="D24" s="12">
        <v>3143593</v>
      </c>
      <c r="E24" s="12">
        <v>2720280</v>
      </c>
      <c r="F24" s="13">
        <f t="shared" si="0"/>
        <v>-13.465897143809642</v>
      </c>
      <c r="G24" s="1"/>
      <c r="H24" s="1"/>
      <c r="I24" s="1"/>
    </row>
    <row r="25" spans="1:9" x14ac:dyDescent="0.25">
      <c r="A25" s="8" t="s">
        <v>59</v>
      </c>
      <c r="B25" s="9">
        <v>1084653</v>
      </c>
      <c r="C25" s="9">
        <v>1102876</v>
      </c>
      <c r="D25" s="9">
        <v>14222432</v>
      </c>
      <c r="E25" s="9">
        <v>13658814</v>
      </c>
      <c r="F25" s="10">
        <f t="shared" si="0"/>
        <v>-3.9628806100109983</v>
      </c>
      <c r="G25" s="1"/>
      <c r="H25" s="1"/>
      <c r="I25" s="1"/>
    </row>
    <row r="26" spans="1:9" x14ac:dyDescent="0.25">
      <c r="A26" s="11" t="s">
        <v>60</v>
      </c>
      <c r="B26" s="12">
        <v>216141</v>
      </c>
      <c r="C26" s="12">
        <v>325582</v>
      </c>
      <c r="D26" s="12">
        <v>3472523</v>
      </c>
      <c r="E26" s="12">
        <v>3124610</v>
      </c>
      <c r="F26" s="13">
        <f t="shared" si="0"/>
        <v>-10.019026511847443</v>
      </c>
      <c r="G26" s="1"/>
      <c r="H26" s="1"/>
      <c r="I26" s="1"/>
    </row>
    <row r="27" spans="1:9" x14ac:dyDescent="0.25">
      <c r="A27" s="8" t="s">
        <v>61</v>
      </c>
      <c r="B27" s="9">
        <v>724861</v>
      </c>
      <c r="C27" s="9">
        <v>487170</v>
      </c>
      <c r="D27" s="9">
        <v>7305617</v>
      </c>
      <c r="E27" s="9">
        <v>7036922</v>
      </c>
      <c r="F27" s="10">
        <f t="shared" si="0"/>
        <v>-3.677923438910085</v>
      </c>
      <c r="G27" s="1"/>
      <c r="H27" s="1"/>
      <c r="I27" s="1"/>
    </row>
    <row r="28" spans="1:9" x14ac:dyDescent="0.25">
      <c r="A28" s="11" t="s">
        <v>62</v>
      </c>
      <c r="B28" s="12">
        <v>16580698</v>
      </c>
      <c r="C28" s="12">
        <v>15487042</v>
      </c>
      <c r="D28" s="12">
        <v>156913439</v>
      </c>
      <c r="E28" s="12">
        <v>164684339</v>
      </c>
      <c r="F28" s="13">
        <f t="shared" si="0"/>
        <v>4.9523482816535562</v>
      </c>
      <c r="G28" s="1"/>
      <c r="H28" s="1"/>
      <c r="I28" s="1"/>
    </row>
    <row r="29" spans="1:9" x14ac:dyDescent="0.25">
      <c r="A29" s="8" t="s">
        <v>63</v>
      </c>
      <c r="B29" s="9">
        <v>2004906</v>
      </c>
      <c r="C29" s="9">
        <v>1544240</v>
      </c>
      <c r="D29" s="9">
        <v>22625711</v>
      </c>
      <c r="E29" s="9">
        <v>19431959</v>
      </c>
      <c r="F29" s="10">
        <f t="shared" si="0"/>
        <v>-14.115587351045008</v>
      </c>
      <c r="G29" s="1"/>
      <c r="H29" s="1"/>
      <c r="I29" s="1"/>
    </row>
    <row r="30" spans="1:9" x14ac:dyDescent="0.25">
      <c r="A30" s="11" t="s">
        <v>64</v>
      </c>
      <c r="B30" s="12">
        <v>422560</v>
      </c>
      <c r="C30" s="12">
        <v>446757</v>
      </c>
      <c r="D30" s="12">
        <v>4748293</v>
      </c>
      <c r="E30" s="12">
        <v>4973690</v>
      </c>
      <c r="F30" s="13">
        <f t="shared" si="0"/>
        <v>4.7469058880738828</v>
      </c>
      <c r="G30" s="1"/>
      <c r="H30" s="1"/>
      <c r="I30" s="1"/>
    </row>
    <row r="31" spans="1:9" x14ac:dyDescent="0.25">
      <c r="A31" s="8" t="s">
        <v>65</v>
      </c>
      <c r="B31" s="9">
        <v>3588146</v>
      </c>
      <c r="C31" s="9">
        <v>2374573</v>
      </c>
      <c r="D31" s="9">
        <v>39765879</v>
      </c>
      <c r="E31" s="9">
        <v>32797485</v>
      </c>
      <c r="F31" s="10">
        <f t="shared" si="0"/>
        <v>-17.523550780808847</v>
      </c>
      <c r="G31" s="1"/>
      <c r="H31" s="1"/>
      <c r="I31" s="1"/>
    </row>
    <row r="32" spans="1:9" x14ac:dyDescent="0.25">
      <c r="A32" s="11" t="s">
        <v>66</v>
      </c>
      <c r="B32" s="12">
        <v>13653444</v>
      </c>
      <c r="C32" s="12">
        <v>13183462</v>
      </c>
      <c r="D32" s="12">
        <v>141658686</v>
      </c>
      <c r="E32" s="12">
        <v>150334665</v>
      </c>
      <c r="F32" s="13">
        <f t="shared" si="0"/>
        <v>6.1245654925812261</v>
      </c>
      <c r="G32" s="1"/>
      <c r="H32" s="1"/>
      <c r="I32" s="1"/>
    </row>
    <row r="33" spans="1:9" x14ac:dyDescent="0.25">
      <c r="A33" s="8" t="s">
        <v>67</v>
      </c>
      <c r="B33" s="9">
        <v>2508771</v>
      </c>
      <c r="C33" s="9">
        <v>2982288</v>
      </c>
      <c r="D33" s="9">
        <v>32796964</v>
      </c>
      <c r="E33" s="9">
        <v>35372278</v>
      </c>
      <c r="F33" s="10">
        <f t="shared" si="0"/>
        <v>7.8522938891538843</v>
      </c>
      <c r="G33" s="1"/>
      <c r="H33" s="1"/>
      <c r="I33" s="1"/>
    </row>
    <row r="34" spans="1:9" x14ac:dyDescent="0.25">
      <c r="A34" s="11" t="s">
        <v>68</v>
      </c>
      <c r="B34" s="12">
        <v>254246</v>
      </c>
      <c r="C34" s="12">
        <v>196123</v>
      </c>
      <c r="D34" s="12">
        <v>1885029</v>
      </c>
      <c r="E34" s="12">
        <v>1893163</v>
      </c>
      <c r="F34" s="13">
        <f t="shared" si="0"/>
        <v>0.43150529779647684</v>
      </c>
      <c r="G34" s="1"/>
      <c r="H34" s="1"/>
      <c r="I34" s="1"/>
    </row>
    <row r="35" spans="1:9" x14ac:dyDescent="0.25">
      <c r="A35" s="14" t="s">
        <v>69</v>
      </c>
      <c r="B35" s="15">
        <f>SUM(B7:B34)</f>
        <v>136639970</v>
      </c>
      <c r="C35" s="15">
        <f t="shared" ref="C35:E35" si="1">SUM(C7:C34)</f>
        <v>136255144</v>
      </c>
      <c r="D35" s="15">
        <f t="shared" si="1"/>
        <v>1468836126</v>
      </c>
      <c r="E35" s="15">
        <f t="shared" si="1"/>
        <v>1489554508</v>
      </c>
      <c r="F35" s="16">
        <f t="shared" si="0"/>
        <v>1.4105305304834275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13261201</v>
      </c>
      <c r="C38" s="41">
        <f>D7</f>
        <v>12285784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239507174</v>
      </c>
      <c r="G38" s="42">
        <f>LOOKUP(E38,$A$38:$A$65,$C$38:$C$65)</f>
        <v>239693931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13716784</v>
      </c>
      <c r="C39" s="41">
        <f t="shared" ref="C39:C65" si="5">D8</f>
        <v>14134210</v>
      </c>
      <c r="D39" s="41">
        <f t="shared" ref="D39:D65" si="6">_xlfn.RANK.EQ(B39,$B$38:$B$65)+COUNTIF($B$38:$B$65,B39)-1</f>
        <v>19</v>
      </c>
      <c r="E39" s="42" t="str">
        <f t="shared" si="2"/>
        <v>BARCELONA</v>
      </c>
      <c r="F39" s="42">
        <f t="shared" ref="F39:F54" si="7">LOOKUP(E39,$A$38:$A$65,$B$38:$B$65)</f>
        <v>224015672</v>
      </c>
      <c r="G39" s="42">
        <f t="shared" ref="G39:G65" si="8">LOOKUP(E39,$A$38:$A$65,$C$38:$C$65)</f>
        <v>222603981</v>
      </c>
    </row>
    <row r="40" spans="1:9" x14ac:dyDescent="0.25">
      <c r="A40" s="42" t="str">
        <f t="shared" si="3"/>
        <v>ALMERIA</v>
      </c>
      <c r="B40" s="41">
        <f t="shared" si="4"/>
        <v>30530804</v>
      </c>
      <c r="C40" s="41">
        <f t="shared" si="5"/>
        <v>30109091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164684339</v>
      </c>
      <c r="G40" s="42">
        <f t="shared" si="8"/>
        <v>156913439</v>
      </c>
    </row>
    <row r="41" spans="1:9" x14ac:dyDescent="0.25">
      <c r="A41" s="42" t="str">
        <f t="shared" si="3"/>
        <v>AVILES</v>
      </c>
      <c r="B41" s="41">
        <f t="shared" si="4"/>
        <v>4947849</v>
      </c>
      <c r="C41" s="41">
        <f t="shared" si="5"/>
        <v>5265883</v>
      </c>
      <c r="D41" s="41">
        <f t="shared" si="6"/>
        <v>25</v>
      </c>
      <c r="E41" s="42" t="str">
        <f t="shared" si="2"/>
        <v>VALENCIA</v>
      </c>
      <c r="F41" s="42">
        <f t="shared" si="7"/>
        <v>150334665</v>
      </c>
      <c r="G41" s="42">
        <f t="shared" si="8"/>
        <v>141658686</v>
      </c>
    </row>
    <row r="42" spans="1:9" x14ac:dyDescent="0.25">
      <c r="A42" s="42" t="str">
        <f t="shared" si="3"/>
        <v>BAHIA DE ALGECIRAS</v>
      </c>
      <c r="B42" s="41">
        <f t="shared" si="4"/>
        <v>239507174</v>
      </c>
      <c r="C42" s="41">
        <f t="shared" si="5"/>
        <v>239693931</v>
      </c>
      <c r="D42" s="41">
        <f t="shared" si="6"/>
        <v>1</v>
      </c>
      <c r="E42" s="42" t="str">
        <f t="shared" si="2"/>
        <v>LAS PALMAS</v>
      </c>
      <c r="F42" s="42">
        <f t="shared" si="7"/>
        <v>143305295</v>
      </c>
      <c r="G42" s="42">
        <f t="shared" si="8"/>
        <v>130676790</v>
      </c>
    </row>
    <row r="43" spans="1:9" x14ac:dyDescent="0.25">
      <c r="A43" s="42" t="str">
        <f t="shared" si="3"/>
        <v>BAHIA DE CADIZ</v>
      </c>
      <c r="B43" s="41">
        <f t="shared" si="4"/>
        <v>22913155</v>
      </c>
      <c r="C43" s="41">
        <f t="shared" si="5"/>
        <v>22115302</v>
      </c>
      <c r="D43" s="41">
        <f t="shared" si="6"/>
        <v>14</v>
      </c>
      <c r="E43" s="42" t="str">
        <f t="shared" si="2"/>
        <v>BALEARES</v>
      </c>
      <c r="F43" s="42">
        <f t="shared" si="7"/>
        <v>129430783</v>
      </c>
      <c r="G43" s="42">
        <f t="shared" si="8"/>
        <v>134724921</v>
      </c>
    </row>
    <row r="44" spans="1:9" x14ac:dyDescent="0.25">
      <c r="A44" s="42" t="str">
        <f t="shared" si="3"/>
        <v>BALEARES</v>
      </c>
      <c r="B44" s="41">
        <f t="shared" si="4"/>
        <v>129430783</v>
      </c>
      <c r="C44" s="41">
        <f t="shared" si="5"/>
        <v>134724921</v>
      </c>
      <c r="D44" s="41">
        <f t="shared" si="6"/>
        <v>6</v>
      </c>
      <c r="E44" s="42" t="str">
        <f t="shared" si="2"/>
        <v>CEUTA</v>
      </c>
      <c r="F44" s="42">
        <f t="shared" si="7"/>
        <v>62955158</v>
      </c>
      <c r="G44" s="42">
        <f t="shared" si="8"/>
        <v>69609835</v>
      </c>
    </row>
    <row r="45" spans="1:9" x14ac:dyDescent="0.25">
      <c r="A45" s="42" t="str">
        <f t="shared" si="3"/>
        <v>BARCELONA</v>
      </c>
      <c r="B45" s="41">
        <f t="shared" si="4"/>
        <v>224015672</v>
      </c>
      <c r="C45" s="41">
        <f t="shared" si="5"/>
        <v>222603981</v>
      </c>
      <c r="D45" s="41">
        <f t="shared" si="6"/>
        <v>2</v>
      </c>
      <c r="E45" s="42" t="str">
        <f t="shared" si="2"/>
        <v>BILBAO</v>
      </c>
      <c r="F45" s="42">
        <f t="shared" si="7"/>
        <v>44792819</v>
      </c>
      <c r="G45" s="42">
        <f t="shared" si="8"/>
        <v>42747257</v>
      </c>
    </row>
    <row r="46" spans="1:9" x14ac:dyDescent="0.25">
      <c r="A46" s="42" t="str">
        <f t="shared" si="3"/>
        <v>BILBAO</v>
      </c>
      <c r="B46" s="41">
        <f t="shared" si="4"/>
        <v>44792819</v>
      </c>
      <c r="C46" s="41">
        <f t="shared" si="5"/>
        <v>42747257</v>
      </c>
      <c r="D46" s="41">
        <f t="shared" si="6"/>
        <v>8</v>
      </c>
      <c r="E46" s="42" t="str">
        <f t="shared" si="2"/>
        <v>MALAGA</v>
      </c>
      <c r="F46" s="42">
        <f t="shared" si="7"/>
        <v>36344928</v>
      </c>
      <c r="G46" s="42">
        <f t="shared" si="8"/>
        <v>36533263</v>
      </c>
    </row>
    <row r="47" spans="1:9" x14ac:dyDescent="0.25">
      <c r="A47" s="42" t="str">
        <f t="shared" si="3"/>
        <v>CARTAGENA</v>
      </c>
      <c r="B47" s="41">
        <f t="shared" si="4"/>
        <v>25805596</v>
      </c>
      <c r="C47" s="41">
        <f t="shared" si="5"/>
        <v>23898860</v>
      </c>
      <c r="D47" s="41">
        <f t="shared" si="6"/>
        <v>13</v>
      </c>
      <c r="E47" s="42" t="str">
        <f t="shared" si="2"/>
        <v>VIGO</v>
      </c>
      <c r="F47" s="42">
        <f t="shared" si="7"/>
        <v>35372278</v>
      </c>
      <c r="G47" s="42">
        <f t="shared" si="8"/>
        <v>32796964</v>
      </c>
    </row>
    <row r="48" spans="1:9" x14ac:dyDescent="0.25">
      <c r="A48" s="42" t="str">
        <f t="shared" si="3"/>
        <v>CASTELLON</v>
      </c>
      <c r="B48" s="41">
        <f t="shared" si="4"/>
        <v>13156309</v>
      </c>
      <c r="C48" s="41">
        <f t="shared" si="5"/>
        <v>12294367</v>
      </c>
      <c r="D48" s="41">
        <f t="shared" si="6"/>
        <v>22</v>
      </c>
      <c r="E48" s="42" t="str">
        <f t="shared" si="2"/>
        <v>TARRAGONA</v>
      </c>
      <c r="F48" s="42">
        <f t="shared" si="7"/>
        <v>32797485</v>
      </c>
      <c r="G48" s="42">
        <f t="shared" si="8"/>
        <v>39765879</v>
      </c>
    </row>
    <row r="49" spans="1:7" x14ac:dyDescent="0.25">
      <c r="A49" s="42" t="str">
        <f t="shared" si="3"/>
        <v>CEUTA</v>
      </c>
      <c r="B49" s="41">
        <f t="shared" si="4"/>
        <v>62955158</v>
      </c>
      <c r="C49" s="41">
        <f t="shared" si="5"/>
        <v>69609835</v>
      </c>
      <c r="D49" s="41">
        <f t="shared" si="6"/>
        <v>7</v>
      </c>
      <c r="E49" s="42" t="str">
        <f t="shared" si="2"/>
        <v>ALMERIA</v>
      </c>
      <c r="F49" s="42">
        <f t="shared" si="7"/>
        <v>30530804</v>
      </c>
      <c r="G49" s="42">
        <f t="shared" si="8"/>
        <v>30109091</v>
      </c>
    </row>
    <row r="50" spans="1:7" x14ac:dyDescent="0.25">
      <c r="A50" s="42" t="str">
        <f t="shared" si="3"/>
        <v>FERROL-SAN CIBRAO</v>
      </c>
      <c r="B50" s="41">
        <f t="shared" si="4"/>
        <v>13832684</v>
      </c>
      <c r="C50" s="41">
        <f t="shared" si="5"/>
        <v>11377802</v>
      </c>
      <c r="D50" s="41">
        <f t="shared" si="6"/>
        <v>18</v>
      </c>
      <c r="E50" s="42" t="str">
        <f t="shared" si="2"/>
        <v>CARTAGENA</v>
      </c>
      <c r="F50" s="42">
        <f t="shared" si="7"/>
        <v>25805596</v>
      </c>
      <c r="G50" s="42">
        <f t="shared" si="8"/>
        <v>23898860</v>
      </c>
    </row>
    <row r="51" spans="1:7" x14ac:dyDescent="0.25">
      <c r="A51" s="42" t="str">
        <f t="shared" si="3"/>
        <v>GIJON</v>
      </c>
      <c r="B51" s="41">
        <f t="shared" si="4"/>
        <v>14280098</v>
      </c>
      <c r="C51" s="41">
        <f t="shared" si="5"/>
        <v>13025425</v>
      </c>
      <c r="D51" s="41">
        <f t="shared" si="6"/>
        <v>17</v>
      </c>
      <c r="E51" s="42" t="str">
        <f t="shared" si="2"/>
        <v>BAHIA DE CADIZ</v>
      </c>
      <c r="F51" s="42">
        <f t="shared" si="7"/>
        <v>22913155</v>
      </c>
      <c r="G51" s="42">
        <f t="shared" si="8"/>
        <v>22115302</v>
      </c>
    </row>
    <row r="52" spans="1:7" x14ac:dyDescent="0.25">
      <c r="A52" s="42" t="str">
        <f t="shared" si="3"/>
        <v>HUELVA</v>
      </c>
      <c r="B52" s="41">
        <f t="shared" si="4"/>
        <v>20729994</v>
      </c>
      <c r="C52" s="41">
        <f t="shared" si="5"/>
        <v>19201258</v>
      </c>
      <c r="D52" s="41">
        <f t="shared" si="6"/>
        <v>15</v>
      </c>
      <c r="E52" s="42" t="str">
        <f t="shared" si="2"/>
        <v>HUELVA</v>
      </c>
      <c r="F52" s="42">
        <f t="shared" si="7"/>
        <v>20729994</v>
      </c>
      <c r="G52" s="42">
        <f t="shared" si="8"/>
        <v>19201258</v>
      </c>
    </row>
    <row r="53" spans="1:7" x14ac:dyDescent="0.25">
      <c r="A53" s="42" t="str">
        <f t="shared" si="3"/>
        <v>LAS PALMAS</v>
      </c>
      <c r="B53" s="41">
        <f t="shared" si="4"/>
        <v>143305295</v>
      </c>
      <c r="C53" s="41">
        <f t="shared" si="5"/>
        <v>130676790</v>
      </c>
      <c r="D53" s="41">
        <f t="shared" si="6"/>
        <v>5</v>
      </c>
      <c r="E53" s="42" t="str">
        <f t="shared" si="2"/>
        <v>SANTANDER</v>
      </c>
      <c r="F53" s="42">
        <f t="shared" si="7"/>
        <v>19431959</v>
      </c>
      <c r="G53" s="42">
        <f t="shared" si="8"/>
        <v>22625711</v>
      </c>
    </row>
    <row r="54" spans="1:7" x14ac:dyDescent="0.25">
      <c r="A54" s="42" t="str">
        <f t="shared" si="3"/>
        <v>MALAGA</v>
      </c>
      <c r="B54" s="41">
        <f t="shared" si="4"/>
        <v>36344928</v>
      </c>
      <c r="C54" s="41">
        <f t="shared" si="5"/>
        <v>36533263</v>
      </c>
      <c r="D54" s="41">
        <f t="shared" si="6"/>
        <v>9</v>
      </c>
      <c r="E54" s="42" t="str">
        <f t="shared" si="2"/>
        <v>GIJON</v>
      </c>
      <c r="F54" s="42">
        <f t="shared" si="7"/>
        <v>14280098</v>
      </c>
      <c r="G54" s="42">
        <f t="shared" si="8"/>
        <v>13025425</v>
      </c>
    </row>
    <row r="55" spans="1:7" x14ac:dyDescent="0.25">
      <c r="A55" s="42" t="str">
        <f t="shared" si="3"/>
        <v>MARIN Y RIA DE PONTEVEDRA</v>
      </c>
      <c r="B55" s="41">
        <f t="shared" si="4"/>
        <v>2720280</v>
      </c>
      <c r="C55" s="41">
        <f t="shared" si="5"/>
        <v>3143593</v>
      </c>
      <c r="D55" s="41">
        <f t="shared" si="6"/>
        <v>27</v>
      </c>
      <c r="E55" s="42" t="str">
        <f t="shared" si="2"/>
        <v>FERROL-SAN CIBRAO</v>
      </c>
      <c r="F55" s="42">
        <f t="shared" ref="F55:F65" si="9">LOOKUP(E55,$A$38:$A$65,$B$38:$B$65)</f>
        <v>13832684</v>
      </c>
      <c r="G55" s="42">
        <f t="shared" si="8"/>
        <v>11377802</v>
      </c>
    </row>
    <row r="56" spans="1:7" x14ac:dyDescent="0.25">
      <c r="A56" s="42" t="str">
        <f t="shared" si="3"/>
        <v>MELILLA</v>
      </c>
      <c r="B56" s="41">
        <f t="shared" si="4"/>
        <v>13658814</v>
      </c>
      <c r="C56" s="41">
        <f t="shared" si="5"/>
        <v>14222432</v>
      </c>
      <c r="D56" s="41">
        <f t="shared" si="6"/>
        <v>20</v>
      </c>
      <c r="E56" s="42" t="str">
        <f t="shared" si="2"/>
        <v>ALICANTE</v>
      </c>
      <c r="F56" s="42">
        <f t="shared" si="9"/>
        <v>13716784</v>
      </c>
      <c r="G56" s="42">
        <f t="shared" si="8"/>
        <v>14134210</v>
      </c>
    </row>
    <row r="57" spans="1:7" x14ac:dyDescent="0.25">
      <c r="A57" s="42" t="str">
        <f t="shared" si="3"/>
        <v>MOTRIL</v>
      </c>
      <c r="B57" s="41">
        <f t="shared" si="4"/>
        <v>3124610</v>
      </c>
      <c r="C57" s="41">
        <f t="shared" si="5"/>
        <v>3472523</v>
      </c>
      <c r="D57" s="41">
        <f t="shared" si="6"/>
        <v>26</v>
      </c>
      <c r="E57" s="42" t="str">
        <f t="shared" si="2"/>
        <v>MELILLA</v>
      </c>
      <c r="F57" s="42">
        <f t="shared" si="9"/>
        <v>13658814</v>
      </c>
      <c r="G57" s="42">
        <f t="shared" si="8"/>
        <v>14222432</v>
      </c>
    </row>
    <row r="58" spans="1:7" x14ac:dyDescent="0.25">
      <c r="A58" s="42" t="str">
        <f t="shared" si="3"/>
        <v>PASAIA</v>
      </c>
      <c r="B58" s="41">
        <f t="shared" si="4"/>
        <v>7036922</v>
      </c>
      <c r="C58" s="41">
        <f t="shared" si="5"/>
        <v>7305617</v>
      </c>
      <c r="D58" s="41">
        <f t="shared" si="6"/>
        <v>23</v>
      </c>
      <c r="E58" s="42" t="str">
        <f t="shared" si="2"/>
        <v>A CORUÑA</v>
      </c>
      <c r="F58" s="42">
        <f t="shared" si="9"/>
        <v>13261201</v>
      </c>
      <c r="G58" s="42">
        <f t="shared" si="8"/>
        <v>12285784</v>
      </c>
    </row>
    <row r="59" spans="1:7" x14ac:dyDescent="0.25">
      <c r="A59" s="42" t="str">
        <f t="shared" si="3"/>
        <v>SANTA CRUZ DE TENERIFE</v>
      </c>
      <c r="B59" s="41">
        <f t="shared" si="4"/>
        <v>164684339</v>
      </c>
      <c r="C59" s="41">
        <f t="shared" si="5"/>
        <v>156913439</v>
      </c>
      <c r="D59" s="41">
        <f t="shared" si="6"/>
        <v>3</v>
      </c>
      <c r="E59" s="42" t="str">
        <f t="shared" si="2"/>
        <v>CASTELLON</v>
      </c>
      <c r="F59" s="42">
        <f t="shared" si="9"/>
        <v>13156309</v>
      </c>
      <c r="G59" s="42">
        <f t="shared" si="8"/>
        <v>12294367</v>
      </c>
    </row>
    <row r="60" spans="1:7" x14ac:dyDescent="0.25">
      <c r="A60" s="42" t="str">
        <f t="shared" si="3"/>
        <v>SANTANDER</v>
      </c>
      <c r="B60" s="41">
        <f t="shared" si="4"/>
        <v>19431959</v>
      </c>
      <c r="C60" s="41">
        <f t="shared" si="5"/>
        <v>22625711</v>
      </c>
      <c r="D60" s="41">
        <f t="shared" si="6"/>
        <v>16</v>
      </c>
      <c r="E60" s="42" t="str">
        <f t="shared" si="2"/>
        <v>PASAIA</v>
      </c>
      <c r="F60" s="42">
        <f t="shared" si="9"/>
        <v>7036922</v>
      </c>
      <c r="G60" s="42">
        <f t="shared" si="8"/>
        <v>7305617</v>
      </c>
    </row>
    <row r="61" spans="1:7" x14ac:dyDescent="0.25">
      <c r="A61" s="42" t="str">
        <f t="shared" si="3"/>
        <v>SEVILLA</v>
      </c>
      <c r="B61" s="41">
        <f t="shared" si="4"/>
        <v>4973690</v>
      </c>
      <c r="C61" s="41">
        <f t="shared" si="5"/>
        <v>4748293</v>
      </c>
      <c r="D61" s="41">
        <f t="shared" si="6"/>
        <v>24</v>
      </c>
      <c r="E61" s="42" t="str">
        <f t="shared" si="2"/>
        <v>SEVILLA</v>
      </c>
      <c r="F61" s="42">
        <f t="shared" si="9"/>
        <v>4973690</v>
      </c>
      <c r="G61" s="42">
        <f t="shared" si="8"/>
        <v>4748293</v>
      </c>
    </row>
    <row r="62" spans="1:7" x14ac:dyDescent="0.25">
      <c r="A62" s="42" t="str">
        <f t="shared" si="3"/>
        <v>TARRAGONA</v>
      </c>
      <c r="B62" s="41">
        <f t="shared" si="4"/>
        <v>32797485</v>
      </c>
      <c r="C62" s="41">
        <f t="shared" si="5"/>
        <v>39765879</v>
      </c>
      <c r="D62" s="41">
        <f t="shared" si="6"/>
        <v>11</v>
      </c>
      <c r="E62" s="42" t="str">
        <f t="shared" si="2"/>
        <v>AVILES</v>
      </c>
      <c r="F62" s="42">
        <f t="shared" si="9"/>
        <v>4947849</v>
      </c>
      <c r="G62" s="42">
        <f t="shared" si="8"/>
        <v>5265883</v>
      </c>
    </row>
    <row r="63" spans="1:7" x14ac:dyDescent="0.25">
      <c r="A63" s="42" t="str">
        <f t="shared" si="3"/>
        <v>VALENCIA</v>
      </c>
      <c r="B63" s="41">
        <f t="shared" si="4"/>
        <v>150334665</v>
      </c>
      <c r="C63" s="41">
        <f t="shared" si="5"/>
        <v>141658686</v>
      </c>
      <c r="D63" s="41">
        <f t="shared" si="6"/>
        <v>4</v>
      </c>
      <c r="E63" s="42" t="str">
        <f t="shared" si="2"/>
        <v>MOTRIL</v>
      </c>
      <c r="F63" s="42">
        <f t="shared" si="9"/>
        <v>3124610</v>
      </c>
      <c r="G63" s="42">
        <f t="shared" si="8"/>
        <v>3472523</v>
      </c>
    </row>
    <row r="64" spans="1:7" x14ac:dyDescent="0.25">
      <c r="A64" s="42" t="str">
        <f t="shared" si="3"/>
        <v>VIGO</v>
      </c>
      <c r="B64" s="41">
        <f t="shared" si="4"/>
        <v>35372278</v>
      </c>
      <c r="C64" s="41">
        <f t="shared" si="5"/>
        <v>32796964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2720280</v>
      </c>
      <c r="G64" s="42">
        <f t="shared" si="8"/>
        <v>3143593</v>
      </c>
    </row>
    <row r="65" spans="1:7" x14ac:dyDescent="0.25">
      <c r="A65" s="42" t="str">
        <f t="shared" si="3"/>
        <v>VILAGARCIA</v>
      </c>
      <c r="B65" s="41">
        <f t="shared" si="4"/>
        <v>1893163</v>
      </c>
      <c r="C65" s="41">
        <f t="shared" si="5"/>
        <v>1885029</v>
      </c>
      <c r="D65" s="41">
        <f t="shared" si="6"/>
        <v>28</v>
      </c>
      <c r="E65" s="42" t="str">
        <f t="shared" si="2"/>
        <v>VILAGARCIA</v>
      </c>
      <c r="F65" s="42">
        <f t="shared" si="9"/>
        <v>1893163</v>
      </c>
      <c r="G65" s="42">
        <f t="shared" si="8"/>
        <v>1885029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39827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8</v>
      </c>
      <c r="C7" s="9">
        <v>2</v>
      </c>
      <c r="D7" s="9">
        <v>58</v>
      </c>
      <c r="E7" s="9">
        <v>52</v>
      </c>
      <c r="F7" s="10">
        <f>((E7*100)/D7)-100</f>
        <v>-10.34482758620689</v>
      </c>
      <c r="G7" s="1"/>
      <c r="H7" s="1"/>
      <c r="I7" s="1"/>
    </row>
    <row r="8" spans="1:12" x14ac:dyDescent="0.25">
      <c r="A8" s="11" t="s">
        <v>42</v>
      </c>
      <c r="B8" s="12">
        <v>8</v>
      </c>
      <c r="C8" s="12">
        <v>8</v>
      </c>
      <c r="D8" s="12">
        <v>65</v>
      </c>
      <c r="E8" s="12">
        <v>55</v>
      </c>
      <c r="F8" s="13">
        <f t="shared" ref="F8:F35" si="0">((E8*100)/D8)-100</f>
        <v>-15.384615384615387</v>
      </c>
      <c r="G8" s="1"/>
      <c r="H8" s="1"/>
      <c r="I8" s="1"/>
    </row>
    <row r="9" spans="1:12" x14ac:dyDescent="0.25">
      <c r="A9" s="8" t="s">
        <v>43</v>
      </c>
      <c r="B9" s="9">
        <v>4</v>
      </c>
      <c r="C9" s="9">
        <v>8</v>
      </c>
      <c r="D9" s="9">
        <v>49</v>
      </c>
      <c r="E9" s="9">
        <v>68</v>
      </c>
      <c r="F9" s="10">
        <f t="shared" si="0"/>
        <v>38.775510204081627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1</v>
      </c>
      <c r="E11" s="9">
        <v>1</v>
      </c>
      <c r="F11" s="18">
        <f t="shared" si="0"/>
        <v>0</v>
      </c>
      <c r="G11" s="1"/>
      <c r="H11" s="1"/>
      <c r="I11" s="1"/>
    </row>
    <row r="12" spans="1:12" x14ac:dyDescent="0.25">
      <c r="A12" s="11" t="s">
        <v>46</v>
      </c>
      <c r="B12" s="12">
        <v>22</v>
      </c>
      <c r="C12" s="12">
        <v>34</v>
      </c>
      <c r="D12" s="12">
        <v>216</v>
      </c>
      <c r="E12" s="12">
        <v>249</v>
      </c>
      <c r="F12" s="13">
        <f t="shared" si="0"/>
        <v>15.277777777777771</v>
      </c>
      <c r="G12" s="1"/>
      <c r="H12" s="1"/>
      <c r="I12" s="1"/>
    </row>
    <row r="13" spans="1:12" x14ac:dyDescent="0.25">
      <c r="A13" s="8" t="s">
        <v>47</v>
      </c>
      <c r="B13" s="9">
        <v>41</v>
      </c>
      <c r="C13" s="9">
        <v>30</v>
      </c>
      <c r="D13" s="9">
        <v>703</v>
      </c>
      <c r="E13" s="9">
        <v>713</v>
      </c>
      <c r="F13" s="10">
        <f t="shared" si="0"/>
        <v>1.4224751066856385</v>
      </c>
      <c r="G13" s="1"/>
      <c r="H13" s="1"/>
      <c r="I13" s="1"/>
    </row>
    <row r="14" spans="1:12" x14ac:dyDescent="0.25">
      <c r="A14" s="11" t="s">
        <v>48</v>
      </c>
      <c r="B14" s="12">
        <v>68</v>
      </c>
      <c r="C14" s="12">
        <v>79</v>
      </c>
      <c r="D14" s="12">
        <v>791</v>
      </c>
      <c r="E14" s="12">
        <v>859</v>
      </c>
      <c r="F14" s="13">
        <f t="shared" si="0"/>
        <v>8.5967130214917802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1</v>
      </c>
      <c r="D15" s="9">
        <v>21</v>
      </c>
      <c r="E15" s="9">
        <v>38</v>
      </c>
      <c r="F15" s="10">
        <f t="shared" si="0"/>
        <v>80.952380952380963</v>
      </c>
      <c r="G15" s="1"/>
      <c r="H15" s="1"/>
      <c r="I15" s="1"/>
    </row>
    <row r="16" spans="1:12" x14ac:dyDescent="0.25">
      <c r="A16" s="11" t="s">
        <v>50</v>
      </c>
      <c r="B16" s="12">
        <v>6</v>
      </c>
      <c r="C16" s="12">
        <v>8</v>
      </c>
      <c r="D16" s="12">
        <v>45</v>
      </c>
      <c r="E16" s="12">
        <v>39</v>
      </c>
      <c r="F16" s="13">
        <f t="shared" si="0"/>
        <v>-13.333333333333329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2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1</v>
      </c>
      <c r="D18" s="12">
        <v>13</v>
      </c>
      <c r="E18" s="12">
        <v>16</v>
      </c>
      <c r="F18" s="13">
        <f t="shared" si="0"/>
        <v>23.07692307692308</v>
      </c>
      <c r="G18" s="1"/>
      <c r="H18" s="1"/>
      <c r="I18" s="1"/>
    </row>
    <row r="19" spans="1:9" x14ac:dyDescent="0.25">
      <c r="A19" s="8" t="s">
        <v>53</v>
      </c>
      <c r="B19" s="9">
        <v>2</v>
      </c>
      <c r="C19" s="9">
        <v>2</v>
      </c>
      <c r="D19" s="9">
        <v>4</v>
      </c>
      <c r="E19" s="9">
        <v>5</v>
      </c>
      <c r="F19" s="10">
        <f t="shared" si="0"/>
        <v>25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3</v>
      </c>
      <c r="E20" s="12">
        <v>5</v>
      </c>
      <c r="F20" s="13">
        <f t="shared" si="0"/>
        <v>66.666666666666657</v>
      </c>
      <c r="G20" s="1"/>
      <c r="H20" s="1"/>
      <c r="I20" s="1"/>
    </row>
    <row r="21" spans="1:9" x14ac:dyDescent="0.25">
      <c r="A21" s="8" t="s">
        <v>55</v>
      </c>
      <c r="B21" s="9">
        <v>1</v>
      </c>
      <c r="C21" s="9">
        <v>0</v>
      </c>
      <c r="D21" s="9">
        <v>3</v>
      </c>
      <c r="E21" s="9">
        <v>1</v>
      </c>
      <c r="F21" s="18">
        <f t="shared" si="0"/>
        <v>-66.666666666666657</v>
      </c>
      <c r="G21" s="1"/>
      <c r="H21" s="1"/>
      <c r="I21" s="1"/>
    </row>
    <row r="22" spans="1:9" x14ac:dyDescent="0.25">
      <c r="A22" s="11" t="s">
        <v>56</v>
      </c>
      <c r="B22" s="12">
        <v>16</v>
      </c>
      <c r="C22" s="12">
        <v>81</v>
      </c>
      <c r="D22" s="12">
        <v>308</v>
      </c>
      <c r="E22" s="12">
        <v>345</v>
      </c>
      <c r="F22" s="13">
        <f t="shared" si="0"/>
        <v>12.012987012987011</v>
      </c>
      <c r="G22" s="1"/>
      <c r="H22" s="1"/>
      <c r="I22" s="1"/>
    </row>
    <row r="23" spans="1:9" x14ac:dyDescent="0.25">
      <c r="A23" s="8" t="s">
        <v>57</v>
      </c>
      <c r="B23" s="9">
        <v>40</v>
      </c>
      <c r="C23" s="9">
        <v>38</v>
      </c>
      <c r="D23" s="9">
        <v>218</v>
      </c>
      <c r="E23" s="9">
        <v>250</v>
      </c>
      <c r="F23" s="10">
        <f t="shared" si="0"/>
        <v>14.678899082568805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1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</v>
      </c>
      <c r="C25" s="9">
        <v>1</v>
      </c>
      <c r="D25" s="9">
        <v>3</v>
      </c>
      <c r="E25" s="9">
        <v>4</v>
      </c>
      <c r="F25" s="10">
        <f t="shared" si="0"/>
        <v>33.333333333333343</v>
      </c>
      <c r="G25" s="1"/>
      <c r="H25" s="1"/>
      <c r="I25" s="1"/>
    </row>
    <row r="26" spans="1:9" x14ac:dyDescent="0.25">
      <c r="A26" s="11" t="s">
        <v>60</v>
      </c>
      <c r="B26" s="12">
        <v>3</v>
      </c>
      <c r="C26" s="12">
        <v>2</v>
      </c>
      <c r="D26" s="12">
        <v>29</v>
      </c>
      <c r="E26" s="12">
        <v>21</v>
      </c>
      <c r="F26" s="13">
        <f t="shared" si="0"/>
        <v>-27.58620689655173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69</v>
      </c>
      <c r="C28" s="12">
        <v>51</v>
      </c>
      <c r="D28" s="12">
        <v>313</v>
      </c>
      <c r="E28" s="12">
        <v>265</v>
      </c>
      <c r="F28" s="13">
        <f t="shared" si="0"/>
        <v>-15.335463258785936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10</v>
      </c>
      <c r="E29" s="9">
        <v>8</v>
      </c>
      <c r="F29" s="10">
        <f t="shared" si="0"/>
        <v>-20</v>
      </c>
      <c r="G29" s="1"/>
      <c r="H29" s="1"/>
      <c r="I29" s="1"/>
    </row>
    <row r="30" spans="1:9" x14ac:dyDescent="0.25">
      <c r="A30" s="11" t="s">
        <v>64</v>
      </c>
      <c r="B30" s="12">
        <v>5</v>
      </c>
      <c r="C30" s="12">
        <v>10</v>
      </c>
      <c r="D30" s="12">
        <v>74</v>
      </c>
      <c r="E30" s="12">
        <v>83</v>
      </c>
      <c r="F30" s="13">
        <f t="shared" si="0"/>
        <v>12.162162162162161</v>
      </c>
      <c r="G30" s="1"/>
      <c r="H30" s="1"/>
      <c r="I30" s="1"/>
    </row>
    <row r="31" spans="1:9" x14ac:dyDescent="0.25">
      <c r="A31" s="8" t="s">
        <v>65</v>
      </c>
      <c r="B31" s="9">
        <v>3</v>
      </c>
      <c r="C31" s="9">
        <v>1</v>
      </c>
      <c r="D31" s="9">
        <v>17</v>
      </c>
      <c r="E31" s="9">
        <v>14</v>
      </c>
      <c r="F31" s="10">
        <f t="shared" si="0"/>
        <v>-17.647058823529406</v>
      </c>
      <c r="G31" s="1"/>
      <c r="H31" s="1"/>
      <c r="I31" s="1"/>
    </row>
    <row r="32" spans="1:9" x14ac:dyDescent="0.25">
      <c r="A32" s="11" t="s">
        <v>66</v>
      </c>
      <c r="B32" s="12">
        <v>10</v>
      </c>
      <c r="C32" s="12">
        <v>9</v>
      </c>
      <c r="D32" s="12">
        <v>154</v>
      </c>
      <c r="E32" s="12">
        <v>162</v>
      </c>
      <c r="F32" s="13">
        <f t="shared" si="0"/>
        <v>5.1948051948051983</v>
      </c>
      <c r="G32" s="1"/>
      <c r="H32" s="1"/>
      <c r="I32" s="1"/>
    </row>
    <row r="33" spans="1:9" x14ac:dyDescent="0.25">
      <c r="A33" s="8" t="s">
        <v>67</v>
      </c>
      <c r="B33" s="9">
        <v>3</v>
      </c>
      <c r="C33" s="9">
        <v>8</v>
      </c>
      <c r="D33" s="9">
        <v>83</v>
      </c>
      <c r="E33" s="9">
        <v>105</v>
      </c>
      <c r="F33" s="10">
        <f t="shared" si="0"/>
        <v>26.506024096385545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13</v>
      </c>
      <c r="E34" s="12">
        <v>15</v>
      </c>
      <c r="F34" s="13">
        <f t="shared" si="0"/>
        <v>15.384615384615387</v>
      </c>
      <c r="G34" s="1"/>
      <c r="H34" s="1"/>
      <c r="I34" s="1"/>
    </row>
    <row r="35" spans="1:9" x14ac:dyDescent="0.25">
      <c r="A35" s="14" t="s">
        <v>69</v>
      </c>
      <c r="B35" s="15">
        <f>SUM(B7:B34)</f>
        <v>310</v>
      </c>
      <c r="C35" s="15">
        <f t="shared" ref="C35:E35" si="1">SUM(C7:C34)</f>
        <v>374</v>
      </c>
      <c r="D35" s="15">
        <f t="shared" si="1"/>
        <v>3196</v>
      </c>
      <c r="E35" s="15">
        <f t="shared" si="1"/>
        <v>3374</v>
      </c>
      <c r="F35" s="16">
        <f t="shared" si="0"/>
        <v>5.5694618272841012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52</v>
      </c>
      <c r="C38" s="41">
        <f>D7</f>
        <v>58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BARCELONA</v>
      </c>
      <c r="F38" s="42">
        <f>LOOKUP(E38,$A$38:$A$65,$B$38:$B$65)</f>
        <v>859</v>
      </c>
      <c r="G38" s="42">
        <f>LOOKUP(E38,$A$38:$A$65,$C$38:$C$65)</f>
        <v>791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</v>
      </c>
      <c r="C39" s="41">
        <f t="shared" ref="C39:C65" si="5">D8</f>
        <v>65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713</v>
      </c>
      <c r="G39" s="42">
        <f t="shared" ref="G39:G65" si="8">LOOKUP(E39,$A$38:$A$65,$C$38:$C$65)</f>
        <v>703</v>
      </c>
    </row>
    <row r="40" spans="1:9" x14ac:dyDescent="0.25">
      <c r="A40" s="42" t="str">
        <f t="shared" si="3"/>
        <v>ALMERIA</v>
      </c>
      <c r="B40" s="41">
        <f t="shared" si="4"/>
        <v>68</v>
      </c>
      <c r="C40" s="41">
        <f t="shared" si="5"/>
        <v>49</v>
      </c>
      <c r="D40" s="41">
        <f t="shared" si="6"/>
        <v>10</v>
      </c>
      <c r="E40" s="42" t="str">
        <f t="shared" si="2"/>
        <v>LAS PALMAS</v>
      </c>
      <c r="F40" s="42">
        <f t="shared" si="7"/>
        <v>345</v>
      </c>
      <c r="G40" s="42">
        <f t="shared" si="8"/>
        <v>308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265</v>
      </c>
      <c r="G41" s="42">
        <f t="shared" si="8"/>
        <v>313</v>
      </c>
    </row>
    <row r="42" spans="1:9" x14ac:dyDescent="0.25">
      <c r="A42" s="42" t="str">
        <f t="shared" si="3"/>
        <v>BAHIA DE ALGECIRAS</v>
      </c>
      <c r="B42" s="41">
        <f t="shared" si="4"/>
        <v>1</v>
      </c>
      <c r="C42" s="41">
        <f t="shared" si="5"/>
        <v>1</v>
      </c>
      <c r="D42" s="41">
        <f t="shared" si="6"/>
        <v>25</v>
      </c>
      <c r="E42" s="42" t="str">
        <f t="shared" si="2"/>
        <v>MALAGA</v>
      </c>
      <c r="F42" s="42">
        <f t="shared" si="7"/>
        <v>250</v>
      </c>
      <c r="G42" s="42">
        <f t="shared" si="8"/>
        <v>218</v>
      </c>
    </row>
    <row r="43" spans="1:9" x14ac:dyDescent="0.25">
      <c r="A43" s="42" t="str">
        <f t="shared" si="3"/>
        <v>BAHIA DE CADIZ</v>
      </c>
      <c r="B43" s="41">
        <f t="shared" si="4"/>
        <v>249</v>
      </c>
      <c r="C43" s="41">
        <f t="shared" si="5"/>
        <v>216</v>
      </c>
      <c r="D43" s="41">
        <f t="shared" si="6"/>
        <v>6</v>
      </c>
      <c r="E43" s="42" t="str">
        <f t="shared" si="2"/>
        <v>BAHIA DE CADIZ</v>
      </c>
      <c r="F43" s="42">
        <f t="shared" si="7"/>
        <v>249</v>
      </c>
      <c r="G43" s="42">
        <f t="shared" si="8"/>
        <v>216</v>
      </c>
    </row>
    <row r="44" spans="1:9" x14ac:dyDescent="0.25">
      <c r="A44" s="42" t="str">
        <f t="shared" si="3"/>
        <v>BALEARES</v>
      </c>
      <c r="B44" s="41">
        <f t="shared" si="4"/>
        <v>713</v>
      </c>
      <c r="C44" s="41">
        <f t="shared" si="5"/>
        <v>703</v>
      </c>
      <c r="D44" s="41">
        <f t="shared" si="6"/>
        <v>2</v>
      </c>
      <c r="E44" s="42" t="str">
        <f t="shared" si="2"/>
        <v>VALENCIA</v>
      </c>
      <c r="F44" s="42">
        <f t="shared" si="7"/>
        <v>162</v>
      </c>
      <c r="G44" s="42">
        <f t="shared" si="8"/>
        <v>154</v>
      </c>
    </row>
    <row r="45" spans="1:9" x14ac:dyDescent="0.25">
      <c r="A45" s="42" t="str">
        <f t="shared" si="3"/>
        <v>BARCELONA</v>
      </c>
      <c r="B45" s="41">
        <f t="shared" si="4"/>
        <v>859</v>
      </c>
      <c r="C45" s="41">
        <f t="shared" si="5"/>
        <v>791</v>
      </c>
      <c r="D45" s="41">
        <f t="shared" si="6"/>
        <v>1</v>
      </c>
      <c r="E45" s="42" t="str">
        <f t="shared" si="2"/>
        <v>VIGO</v>
      </c>
      <c r="F45" s="42">
        <f t="shared" si="7"/>
        <v>105</v>
      </c>
      <c r="G45" s="42">
        <f t="shared" si="8"/>
        <v>83</v>
      </c>
    </row>
    <row r="46" spans="1:9" x14ac:dyDescent="0.25">
      <c r="A46" s="42" t="str">
        <f t="shared" si="3"/>
        <v>BILBAO</v>
      </c>
      <c r="B46" s="41">
        <f t="shared" si="4"/>
        <v>38</v>
      </c>
      <c r="C46" s="41">
        <f t="shared" si="5"/>
        <v>21</v>
      </c>
      <c r="D46" s="41">
        <f t="shared" si="6"/>
        <v>14</v>
      </c>
      <c r="E46" s="42" t="str">
        <f t="shared" si="2"/>
        <v>SEVILLA</v>
      </c>
      <c r="F46" s="42">
        <f t="shared" si="7"/>
        <v>83</v>
      </c>
      <c r="G46" s="42">
        <f t="shared" si="8"/>
        <v>74</v>
      </c>
    </row>
    <row r="47" spans="1:9" x14ac:dyDescent="0.25">
      <c r="A47" s="42" t="str">
        <f t="shared" si="3"/>
        <v>CARTAGENA</v>
      </c>
      <c r="B47" s="41">
        <f t="shared" si="4"/>
        <v>39</v>
      </c>
      <c r="C47" s="41">
        <f t="shared" si="5"/>
        <v>45</v>
      </c>
      <c r="D47" s="41">
        <f t="shared" si="6"/>
        <v>13</v>
      </c>
      <c r="E47" s="42" t="str">
        <f t="shared" si="2"/>
        <v>ALMERIA</v>
      </c>
      <c r="F47" s="42">
        <f t="shared" si="7"/>
        <v>68</v>
      </c>
      <c r="G47" s="42">
        <f t="shared" si="8"/>
        <v>49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2</v>
      </c>
      <c r="D48" s="41">
        <f t="shared" si="6"/>
        <v>28</v>
      </c>
      <c r="E48" s="42" t="str">
        <f t="shared" si="2"/>
        <v>ALICANTE</v>
      </c>
      <c r="F48" s="42">
        <f t="shared" si="7"/>
        <v>55</v>
      </c>
      <c r="G48" s="42">
        <f t="shared" si="8"/>
        <v>65</v>
      </c>
    </row>
    <row r="49" spans="1:7" x14ac:dyDescent="0.25">
      <c r="A49" s="42" t="str">
        <f t="shared" si="3"/>
        <v>CEUTA</v>
      </c>
      <c r="B49" s="41">
        <f t="shared" si="4"/>
        <v>16</v>
      </c>
      <c r="C49" s="41">
        <f t="shared" si="5"/>
        <v>13</v>
      </c>
      <c r="D49" s="41">
        <f t="shared" si="6"/>
        <v>16</v>
      </c>
      <c r="E49" s="42" t="str">
        <f t="shared" si="2"/>
        <v>A CORUÑA</v>
      </c>
      <c r="F49" s="42">
        <f t="shared" si="7"/>
        <v>52</v>
      </c>
      <c r="G49" s="42">
        <f t="shared" si="8"/>
        <v>58</v>
      </c>
    </row>
    <row r="50" spans="1:7" x14ac:dyDescent="0.25">
      <c r="A50" s="42" t="str">
        <f t="shared" si="3"/>
        <v>FERROL-SAN CIBRAO</v>
      </c>
      <c r="B50" s="41">
        <f t="shared" si="4"/>
        <v>5</v>
      </c>
      <c r="C50" s="41">
        <f t="shared" si="5"/>
        <v>4</v>
      </c>
      <c r="D50" s="41">
        <f t="shared" si="6"/>
        <v>21</v>
      </c>
      <c r="E50" s="42" t="str">
        <f t="shared" si="2"/>
        <v>CARTAGENA</v>
      </c>
      <c r="F50" s="42">
        <f t="shared" si="7"/>
        <v>39</v>
      </c>
      <c r="G50" s="42">
        <f t="shared" si="8"/>
        <v>45</v>
      </c>
    </row>
    <row r="51" spans="1:7" x14ac:dyDescent="0.25">
      <c r="A51" s="42" t="str">
        <f t="shared" si="3"/>
        <v>GIJON</v>
      </c>
      <c r="B51" s="41">
        <f t="shared" si="4"/>
        <v>5</v>
      </c>
      <c r="C51" s="41">
        <f t="shared" si="5"/>
        <v>3</v>
      </c>
      <c r="D51" s="41">
        <f t="shared" si="6"/>
        <v>21</v>
      </c>
      <c r="E51" s="42" t="str">
        <f t="shared" si="2"/>
        <v>BILBAO</v>
      </c>
      <c r="F51" s="42">
        <f t="shared" si="7"/>
        <v>38</v>
      </c>
      <c r="G51" s="42">
        <f t="shared" si="8"/>
        <v>21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3</v>
      </c>
      <c r="D52" s="41">
        <f t="shared" si="6"/>
        <v>25</v>
      </c>
      <c r="E52" s="42" t="str">
        <f t="shared" si="2"/>
        <v>MOTRIL</v>
      </c>
      <c r="F52" s="42">
        <f t="shared" si="7"/>
        <v>21</v>
      </c>
      <c r="G52" s="42">
        <f t="shared" si="8"/>
        <v>29</v>
      </c>
    </row>
    <row r="53" spans="1:7" x14ac:dyDescent="0.25">
      <c r="A53" s="42" t="str">
        <f t="shared" si="3"/>
        <v>LAS PALMAS</v>
      </c>
      <c r="B53" s="41">
        <f t="shared" si="4"/>
        <v>345</v>
      </c>
      <c r="C53" s="41">
        <f t="shared" si="5"/>
        <v>308</v>
      </c>
      <c r="D53" s="41">
        <f t="shared" si="6"/>
        <v>3</v>
      </c>
      <c r="E53" s="42" t="str">
        <f t="shared" si="2"/>
        <v>CEUTA</v>
      </c>
      <c r="F53" s="42">
        <f t="shared" si="7"/>
        <v>16</v>
      </c>
      <c r="G53" s="42">
        <f t="shared" si="8"/>
        <v>13</v>
      </c>
    </row>
    <row r="54" spans="1:7" x14ac:dyDescent="0.25">
      <c r="A54" s="42" t="str">
        <f t="shared" si="3"/>
        <v>MALAGA</v>
      </c>
      <c r="B54" s="41">
        <f t="shared" si="4"/>
        <v>250</v>
      </c>
      <c r="C54" s="41">
        <f t="shared" si="5"/>
        <v>218</v>
      </c>
      <c r="D54" s="41">
        <f t="shared" si="6"/>
        <v>5</v>
      </c>
      <c r="E54" s="42" t="str">
        <f t="shared" si="2"/>
        <v>VILAGARCIA</v>
      </c>
      <c r="F54" s="42">
        <f t="shared" si="7"/>
        <v>15</v>
      </c>
      <c r="G54" s="42">
        <f t="shared" si="8"/>
        <v>13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0</v>
      </c>
      <c r="D55" s="41">
        <f t="shared" si="6"/>
        <v>25</v>
      </c>
      <c r="E55" s="42" t="str">
        <f t="shared" si="2"/>
        <v>TARRAGONA</v>
      </c>
      <c r="F55" s="42">
        <f t="shared" ref="F55:F65" si="9">LOOKUP(E55,$A$38:$A$65,$B$38:$B$65)</f>
        <v>14</v>
      </c>
      <c r="G55" s="42">
        <f t="shared" si="8"/>
        <v>17</v>
      </c>
    </row>
    <row r="56" spans="1:7" x14ac:dyDescent="0.25">
      <c r="A56" s="42" t="str">
        <f t="shared" si="3"/>
        <v>MELILLA</v>
      </c>
      <c r="B56" s="41">
        <f t="shared" si="4"/>
        <v>4</v>
      </c>
      <c r="C56" s="41">
        <f t="shared" si="5"/>
        <v>3</v>
      </c>
      <c r="D56" s="41">
        <f t="shared" si="6"/>
        <v>22</v>
      </c>
      <c r="E56" s="42" t="str">
        <f t="shared" si="2"/>
        <v>SANTANDER</v>
      </c>
      <c r="F56" s="42">
        <f t="shared" si="9"/>
        <v>8</v>
      </c>
      <c r="G56" s="42">
        <f t="shared" si="8"/>
        <v>10</v>
      </c>
    </row>
    <row r="57" spans="1:7" x14ac:dyDescent="0.25">
      <c r="A57" s="42" t="str">
        <f t="shared" si="3"/>
        <v>MOTRIL</v>
      </c>
      <c r="B57" s="41">
        <f t="shared" si="4"/>
        <v>21</v>
      </c>
      <c r="C57" s="41">
        <f t="shared" si="5"/>
        <v>29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5</v>
      </c>
      <c r="G58" s="42">
        <f t="shared" si="8"/>
        <v>4</v>
      </c>
    </row>
    <row r="59" spans="1:7" x14ac:dyDescent="0.25">
      <c r="A59" s="42" t="str">
        <f t="shared" si="3"/>
        <v>SANTA CRUZ DE TENERIFE</v>
      </c>
      <c r="B59" s="41">
        <f t="shared" si="4"/>
        <v>265</v>
      </c>
      <c r="C59" s="41">
        <f t="shared" si="5"/>
        <v>313</v>
      </c>
      <c r="D59" s="41">
        <f t="shared" si="6"/>
        <v>4</v>
      </c>
      <c r="E59" s="42" t="str">
        <f t="shared" si="2"/>
        <v>MELILLA</v>
      </c>
      <c r="F59" s="42">
        <f t="shared" si="9"/>
        <v>4</v>
      </c>
      <c r="G59" s="42">
        <f t="shared" si="8"/>
        <v>3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10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83</v>
      </c>
      <c r="C61" s="41">
        <f t="shared" si="5"/>
        <v>74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</v>
      </c>
      <c r="C62" s="41">
        <f t="shared" si="5"/>
        <v>17</v>
      </c>
      <c r="D62" s="41">
        <f t="shared" si="6"/>
        <v>18</v>
      </c>
      <c r="E62" s="42" t="str">
        <f t="shared" si="2"/>
        <v>BAHIA DE ALGECIRAS</v>
      </c>
      <c r="F62" s="42">
        <f t="shared" si="9"/>
        <v>1</v>
      </c>
      <c r="G62" s="42">
        <f t="shared" si="8"/>
        <v>1</v>
      </c>
    </row>
    <row r="63" spans="1:7" x14ac:dyDescent="0.25">
      <c r="A63" s="42" t="str">
        <f t="shared" si="3"/>
        <v>VALENCIA</v>
      </c>
      <c r="B63" s="41">
        <f t="shared" si="4"/>
        <v>162</v>
      </c>
      <c r="C63" s="41">
        <f t="shared" si="5"/>
        <v>154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105</v>
      </c>
      <c r="C64" s="41">
        <f t="shared" si="5"/>
        <v>83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</v>
      </c>
      <c r="C65" s="41">
        <f t="shared" si="5"/>
        <v>13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73F6B813-8B8D-4968-866C-1430D5AFB1DD}"/>
</file>

<file path=customXml/itemProps2.xml><?xml version="1.0" encoding="utf-8"?>
<ds:datastoreItem xmlns:ds="http://schemas.openxmlformats.org/officeDocument/2006/customXml" ds:itemID="{D43724DA-BAD8-4993-8797-09E35A7BC27B}"/>
</file>

<file path=customXml/itemProps3.xml><?xml version="1.0" encoding="utf-8"?>
<ds:datastoreItem xmlns:ds="http://schemas.openxmlformats.org/officeDocument/2006/customXml" ds:itemID="{822556BA-83DA-4734-A2E3-2215AECFC2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2017-10-05T08:05:41Z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