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D53" i="28" s="1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E65" i="27"/>
  <c r="G65" i="27" s="1"/>
  <c r="E65" i="28"/>
  <c r="E55" i="27"/>
  <c r="F55" i="27" s="1"/>
  <c r="E63" i="27"/>
  <c r="G63" i="27" s="1"/>
  <c r="E46" i="27"/>
  <c r="G46" i="27" s="1"/>
  <c r="G63" i="28"/>
  <c r="F63" i="28"/>
  <c r="E51" i="28"/>
  <c r="G65" i="28"/>
  <c r="F65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46" i="27"/>
  <c r="G55" i="27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7" l="1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<sst xmlns="http://schemas.openxmlformats.org/spreadsheetml/2006/main" count="721" uniqueCount="96">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</sst>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5443527</c:v>
                </c:pt>
                <c:pt idx="1">
                  <c:v>4402286</c:v>
                </c:pt>
                <c:pt idx="2">
                  <c:v>3364015</c:v>
                </c:pt>
                <c:pt idx="3">
                  <c:v>2174458</c:v>
                </c:pt>
                <c:pt idx="4">
                  <c:v>2152231</c:v>
                </c:pt>
                <c:pt idx="5">
                  <c:v>1919150</c:v>
                </c:pt>
                <c:pt idx="6">
                  <c:v>1718112</c:v>
                </c:pt>
                <c:pt idx="7">
                  <c:v>1545538</c:v>
                </c:pt>
                <c:pt idx="8">
                  <c:v>1292398</c:v>
                </c:pt>
                <c:pt idx="9">
                  <c:v>1064839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6347606</c:v>
                </c:pt>
                <c:pt idx="1">
                  <c:v>4533393</c:v>
                </c:pt>
                <c:pt idx="2">
                  <c:v>4386074</c:v>
                </c:pt>
                <c:pt idx="3">
                  <c:v>2955006</c:v>
                </c:pt>
                <c:pt idx="4">
                  <c:v>3427940</c:v>
                </c:pt>
                <c:pt idx="5">
                  <c:v>2787912</c:v>
                </c:pt>
                <c:pt idx="6">
                  <c:v>2249902</c:v>
                </c:pt>
                <c:pt idx="7">
                  <c:v>1617168</c:v>
                </c:pt>
                <c:pt idx="8">
                  <c:v>1752559</c:v>
                </c:pt>
                <c:pt idx="9">
                  <c:v>1512182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4989436</c:v>
                </c:pt>
                <c:pt idx="1">
                  <c:v>4375816</c:v>
                </c:pt>
                <c:pt idx="2">
                  <c:v>3259926</c:v>
                </c:pt>
                <c:pt idx="3">
                  <c:v>2165433</c:v>
                </c:pt>
                <c:pt idx="4">
                  <c:v>2143543</c:v>
                </c:pt>
                <c:pt idx="5">
                  <c:v>1915907</c:v>
                </c:pt>
                <c:pt idx="6">
                  <c:v>1536889</c:v>
                </c:pt>
                <c:pt idx="7">
                  <c:v>1533764</c:v>
                </c:pt>
                <c:pt idx="8">
                  <c:v>1196647</c:v>
                </c:pt>
                <c:pt idx="9">
                  <c:v>1057875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5944368</c:v>
                </c:pt>
                <c:pt idx="1">
                  <c:v>4512730</c:v>
                </c:pt>
                <c:pt idx="2">
                  <c:v>4322542</c:v>
                </c:pt>
                <c:pt idx="3">
                  <c:v>2898237</c:v>
                </c:pt>
                <c:pt idx="4">
                  <c:v>3409810</c:v>
                </c:pt>
                <c:pt idx="5">
                  <c:v>2782654</c:v>
                </c:pt>
                <c:pt idx="6">
                  <c:v>2069075</c:v>
                </c:pt>
                <c:pt idx="7">
                  <c:v>1601190</c:v>
                </c:pt>
                <c:pt idx="8">
                  <c:v>1593632</c:v>
                </c:pt>
                <c:pt idx="9">
                  <c:v>1507919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1791421</c:v>
                </c:pt>
                <c:pt idx="1">
                  <c:v>1612721</c:v>
                </c:pt>
                <c:pt idx="2">
                  <c:v>1587043</c:v>
                </c:pt>
                <c:pt idx="3">
                  <c:v>1341912</c:v>
                </c:pt>
                <c:pt idx="4">
                  <c:v>1088524</c:v>
                </c:pt>
                <c:pt idx="5">
                  <c:v>847603</c:v>
                </c:pt>
                <c:pt idx="6">
                  <c:v>758106</c:v>
                </c:pt>
                <c:pt idx="7">
                  <c:v>696788</c:v>
                </c:pt>
                <c:pt idx="8">
                  <c:v>619018</c:v>
                </c:pt>
                <c:pt idx="9">
                  <c:v>592020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1618319</c:v>
                </c:pt>
                <c:pt idx="1">
                  <c:v>1903389</c:v>
                </c:pt>
                <c:pt idx="2">
                  <c:v>2083345</c:v>
                </c:pt>
                <c:pt idx="3">
                  <c:v>1809189</c:v>
                </c:pt>
                <c:pt idx="4">
                  <c:v>1278474</c:v>
                </c:pt>
                <c:pt idx="5">
                  <c:v>1142598</c:v>
                </c:pt>
                <c:pt idx="6">
                  <c:v>737430</c:v>
                </c:pt>
                <c:pt idx="7">
                  <c:v>847988</c:v>
                </c:pt>
                <c:pt idx="8">
                  <c:v>645330</c:v>
                </c:pt>
                <c:pt idx="9">
                  <c:v>546451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BARCELONA</c:v>
                </c:pt>
                <c:pt idx="4">
                  <c:v>CARTAGENA</c:v>
                </c:pt>
                <c:pt idx="5">
                  <c:v>VALENCIA</c:v>
                </c:pt>
                <c:pt idx="6">
                  <c:v>ALMERIA</c:v>
                </c:pt>
                <c:pt idx="7">
                  <c:v>AVILES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1378403</c:v>
                </c:pt>
                <c:pt idx="1">
                  <c:v>742636</c:v>
                </c:pt>
                <c:pt idx="2">
                  <c:v>599238</c:v>
                </c:pt>
                <c:pt idx="3">
                  <c:v>302427</c:v>
                </c:pt>
                <c:pt idx="4">
                  <c:v>280432</c:v>
                </c:pt>
                <c:pt idx="5">
                  <c:v>274999</c:v>
                </c:pt>
                <c:pt idx="6">
                  <c:v>228010</c:v>
                </c:pt>
                <c:pt idx="7">
                  <c:v>198745</c:v>
                </c:pt>
                <c:pt idx="8">
                  <c:v>197664</c:v>
                </c:pt>
                <c:pt idx="9">
                  <c:v>186592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BARCELONA</c:v>
                </c:pt>
                <c:pt idx="4">
                  <c:v>CARTAGENA</c:v>
                </c:pt>
                <c:pt idx="5">
                  <c:v>VALENCIA</c:v>
                </c:pt>
                <c:pt idx="6">
                  <c:v>ALMERIA</c:v>
                </c:pt>
                <c:pt idx="7">
                  <c:v>AVILES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1394028</c:v>
                </c:pt>
                <c:pt idx="1">
                  <c:v>1430591</c:v>
                </c:pt>
                <c:pt idx="2">
                  <c:v>844394</c:v>
                </c:pt>
                <c:pt idx="3">
                  <c:v>337735</c:v>
                </c:pt>
                <c:pt idx="4">
                  <c:v>621664</c:v>
                </c:pt>
                <c:pt idx="5">
                  <c:v>502997</c:v>
                </c:pt>
                <c:pt idx="6">
                  <c:v>486623</c:v>
                </c:pt>
                <c:pt idx="7">
                  <c:v>211681</c:v>
                </c:pt>
                <c:pt idx="8">
                  <c:v>358419</c:v>
                </c:pt>
                <c:pt idx="9">
                  <c:v>402321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3508797</c:v>
                </c:pt>
                <c:pt idx="1">
                  <c:v>3017233</c:v>
                </c:pt>
                <c:pt idx="2">
                  <c:v>1868975</c:v>
                </c:pt>
                <c:pt idx="3">
                  <c:v>1022833</c:v>
                </c:pt>
                <c:pt idx="4">
                  <c:v>510953</c:v>
                </c:pt>
                <c:pt idx="5">
                  <c:v>426435</c:v>
                </c:pt>
                <c:pt idx="6">
                  <c:v>355048</c:v>
                </c:pt>
                <c:pt idx="7">
                  <c:v>197412</c:v>
                </c:pt>
                <c:pt idx="8">
                  <c:v>151949</c:v>
                </c:pt>
                <c:pt idx="9">
                  <c:v>140025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3463282</c:v>
                </c:pt>
                <c:pt idx="1">
                  <c:v>4074375</c:v>
                </c:pt>
                <c:pt idx="2">
                  <c:v>2706333</c:v>
                </c:pt>
                <c:pt idx="3">
                  <c:v>1531617</c:v>
                </c:pt>
                <c:pt idx="4">
                  <c:v>686617</c:v>
                </c:pt>
                <c:pt idx="5">
                  <c:v>551520</c:v>
                </c:pt>
                <c:pt idx="6">
                  <c:v>636429</c:v>
                </c:pt>
                <c:pt idx="7">
                  <c:v>314447</c:v>
                </c:pt>
                <c:pt idx="8">
                  <c:v>214967</c:v>
                </c:pt>
                <c:pt idx="9">
                  <c:v>488836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GIJON</c:v>
                </c:pt>
                <c:pt idx="5">
                  <c:v>AVILES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#N/A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3855</c:v>
                </c:pt>
                <c:pt idx="1">
                  <c:v>1830</c:v>
                </c:pt>
                <c:pt idx="2">
                  <c:v>945</c:v>
                </c:pt>
                <c:pt idx="3">
                  <c:v>679</c:v>
                </c:pt>
                <c:pt idx="4">
                  <c:v>546</c:v>
                </c:pt>
                <c:pt idx="5">
                  <c:v>506</c:v>
                </c:pt>
                <c:pt idx="6">
                  <c:v>233</c:v>
                </c:pt>
                <c:pt idx="7">
                  <c:v>200</c:v>
                </c:pt>
                <c:pt idx="8">
                  <c:v>180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GIJON</c:v>
                </c:pt>
                <c:pt idx="5">
                  <c:v>AVILES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#N/A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4361</c:v>
                </c:pt>
                <c:pt idx="1">
                  <c:v>2144</c:v>
                </c:pt>
                <c:pt idx="2">
                  <c:v>1229</c:v>
                </c:pt>
                <c:pt idx="3">
                  <c:v>745</c:v>
                </c:pt>
                <c:pt idx="4">
                  <c:v>513</c:v>
                </c:pt>
                <c:pt idx="5">
                  <c:v>600</c:v>
                </c:pt>
                <c:pt idx="6">
                  <c:v>211</c:v>
                </c:pt>
                <c:pt idx="7">
                  <c:v>345</c:v>
                </c:pt>
                <c:pt idx="8">
                  <c:v>245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GIJON</c:v>
                </c:pt>
                <c:pt idx="9">
                  <c:v>ALMERIA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315652</c:v>
                </c:pt>
                <c:pt idx="1">
                  <c:v>181076</c:v>
                </c:pt>
                <c:pt idx="2">
                  <c:v>104089</c:v>
                </c:pt>
                <c:pt idx="3">
                  <c:v>95371</c:v>
                </c:pt>
                <c:pt idx="4">
                  <c:v>49092</c:v>
                </c:pt>
                <c:pt idx="5">
                  <c:v>30494</c:v>
                </c:pt>
                <c:pt idx="6">
                  <c:v>26360</c:v>
                </c:pt>
                <c:pt idx="7">
                  <c:v>13394</c:v>
                </c:pt>
                <c:pt idx="8">
                  <c:v>11228</c:v>
                </c:pt>
                <c:pt idx="9">
                  <c:v>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GIJON</c:v>
                </c:pt>
                <c:pt idx="9">
                  <c:v>ALMERIA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244022</c:v>
                </c:pt>
                <c:pt idx="1">
                  <c:v>180672</c:v>
                </c:pt>
                <c:pt idx="2">
                  <c:v>63532</c:v>
                </c:pt>
                <c:pt idx="3">
                  <c:v>96783</c:v>
                </c:pt>
                <c:pt idx="4">
                  <c:v>34802</c:v>
                </c:pt>
                <c:pt idx="5">
                  <c:v>33263</c:v>
                </c:pt>
                <c:pt idx="6">
                  <c:v>20557</c:v>
                </c:pt>
                <c:pt idx="7">
                  <c:v>3612</c:v>
                </c:pt>
                <c:pt idx="8">
                  <c:v>15465</c:v>
                </c:pt>
                <c:pt idx="9">
                  <c:v>9467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BAHIA DE CADIZ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2510771</c:v>
                </c:pt>
                <c:pt idx="1">
                  <c:v>2036686</c:v>
                </c:pt>
                <c:pt idx="2">
                  <c:v>604786</c:v>
                </c:pt>
                <c:pt idx="3">
                  <c:v>579680</c:v>
                </c:pt>
                <c:pt idx="4">
                  <c:v>341887</c:v>
                </c:pt>
                <c:pt idx="5">
                  <c:v>123601</c:v>
                </c:pt>
                <c:pt idx="6">
                  <c:v>117161</c:v>
                </c:pt>
                <c:pt idx="7">
                  <c:v>99624</c:v>
                </c:pt>
                <c:pt idx="8">
                  <c:v>18967</c:v>
                </c:pt>
                <c:pt idx="9">
                  <c:v>15617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BAHIA DE CADIZ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3477799</c:v>
                </c:pt>
                <c:pt idx="1">
                  <c:v>1399793</c:v>
                </c:pt>
                <c:pt idx="2">
                  <c:v>960116</c:v>
                </c:pt>
                <c:pt idx="3">
                  <c:v>962129</c:v>
                </c:pt>
                <c:pt idx="4">
                  <c:v>321890</c:v>
                </c:pt>
                <c:pt idx="5">
                  <c:v>105505</c:v>
                </c:pt>
                <c:pt idx="6">
                  <c:v>63912</c:v>
                </c:pt>
                <c:pt idx="7">
                  <c:v>449387</c:v>
                </c:pt>
                <c:pt idx="8">
                  <c:v>26872</c:v>
                </c:pt>
                <c:pt idx="9">
                  <c:v>12316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VILAGARCIA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2508883</c:v>
                </c:pt>
                <c:pt idx="1">
                  <c:v>2036209</c:v>
                </c:pt>
                <c:pt idx="2">
                  <c:v>597978</c:v>
                </c:pt>
                <c:pt idx="3">
                  <c:v>550674</c:v>
                </c:pt>
                <c:pt idx="4">
                  <c:v>99624</c:v>
                </c:pt>
                <c:pt idx="5">
                  <c:v>7266</c:v>
                </c:pt>
                <c:pt idx="6">
                  <c:v>5165</c:v>
                </c:pt>
                <c:pt idx="7">
                  <c:v>2690</c:v>
                </c:pt>
                <c:pt idx="8">
                  <c:v>2582</c:v>
                </c:pt>
                <c:pt idx="9">
                  <c:v>1695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VILAGARCIA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3468785</c:v>
                </c:pt>
                <c:pt idx="1">
                  <c:v>1399371</c:v>
                </c:pt>
                <c:pt idx="2">
                  <c:v>947143</c:v>
                </c:pt>
                <c:pt idx="3">
                  <c:v>917957</c:v>
                </c:pt>
                <c:pt idx="4">
                  <c:v>449387</c:v>
                </c:pt>
                <c:pt idx="5">
                  <c:v>9883</c:v>
                </c:pt>
                <c:pt idx="6">
                  <c:v>2877</c:v>
                </c:pt>
                <c:pt idx="7">
                  <c:v>0</c:v>
                </c:pt>
                <c:pt idx="8">
                  <c:v>12846</c:v>
                </c:pt>
                <c:pt idx="9">
                  <c:v>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3155747</c:v>
                </c:pt>
                <c:pt idx="1">
                  <c:v>2616803</c:v>
                </c:pt>
                <c:pt idx="2">
                  <c:v>1324140</c:v>
                </c:pt>
                <c:pt idx="3">
                  <c:v>804980</c:v>
                </c:pt>
                <c:pt idx="4">
                  <c:v>245357</c:v>
                </c:pt>
                <c:pt idx="5">
                  <c:v>186465</c:v>
                </c:pt>
                <c:pt idx="6">
                  <c:v>129413</c:v>
                </c:pt>
                <c:pt idx="7">
                  <c:v>108744</c:v>
                </c:pt>
                <c:pt idx="8">
                  <c:v>70816</c:v>
                </c:pt>
                <c:pt idx="9">
                  <c:v>69303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2800382</c:v>
                </c:pt>
                <c:pt idx="1">
                  <c:v>3623206</c:v>
                </c:pt>
                <c:pt idx="2">
                  <c:v>1916652</c:v>
                </c:pt>
                <c:pt idx="3">
                  <c:v>1250767</c:v>
                </c:pt>
                <c:pt idx="4">
                  <c:v>388334</c:v>
                </c:pt>
                <c:pt idx="5">
                  <c:v>257013</c:v>
                </c:pt>
                <c:pt idx="6">
                  <c:v>182407</c:v>
                </c:pt>
                <c:pt idx="7">
                  <c:v>454839</c:v>
                </c:pt>
                <c:pt idx="8">
                  <c:v>114339</c:v>
                </c:pt>
                <c:pt idx="9">
                  <c:v>63374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MELILLA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553626</c:v>
                </c:pt>
                <c:pt idx="1">
                  <c:v>500000</c:v>
                </c:pt>
                <c:pt idx="2">
                  <c:v>393505</c:v>
                </c:pt>
                <c:pt idx="3">
                  <c:v>299069</c:v>
                </c:pt>
                <c:pt idx="4">
                  <c:v>257606</c:v>
                </c:pt>
                <c:pt idx="5">
                  <c:v>173658</c:v>
                </c:pt>
                <c:pt idx="6">
                  <c:v>96645</c:v>
                </c:pt>
                <c:pt idx="7">
                  <c:v>70514</c:v>
                </c:pt>
                <c:pt idx="8">
                  <c:v>63689</c:v>
                </c:pt>
                <c:pt idx="9">
                  <c:v>38941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MELILLA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827882</c:v>
                </c:pt>
                <c:pt idx="1">
                  <c:v>675983</c:v>
                </c:pt>
                <c:pt idx="2">
                  <c:v>424386</c:v>
                </c:pt>
                <c:pt idx="3">
                  <c:v>373872</c:v>
                </c:pt>
                <c:pt idx="4">
                  <c:v>308293</c:v>
                </c:pt>
                <c:pt idx="5">
                  <c:v>217136</c:v>
                </c:pt>
                <c:pt idx="6">
                  <c:v>106579</c:v>
                </c:pt>
                <c:pt idx="7">
                  <c:v>81389</c:v>
                </c:pt>
                <c:pt idx="8">
                  <c:v>114557</c:v>
                </c:pt>
                <c:pt idx="9">
                  <c:v>38869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BALEARES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287559</c:v>
                </c:pt>
                <c:pt idx="1">
                  <c:v>228667</c:v>
                </c:pt>
                <c:pt idx="2">
                  <c:v>146454.5</c:v>
                </c:pt>
                <c:pt idx="3">
                  <c:v>70807</c:v>
                </c:pt>
                <c:pt idx="4">
                  <c:v>30050</c:v>
                </c:pt>
                <c:pt idx="5">
                  <c:v>23223</c:v>
                </c:pt>
                <c:pt idx="6">
                  <c:v>21421</c:v>
                </c:pt>
                <c:pt idx="7">
                  <c:v>13444</c:v>
                </c:pt>
                <c:pt idx="8">
                  <c:v>9265</c:v>
                </c:pt>
                <c:pt idx="9">
                  <c:v>9053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BALEARES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267101</c:v>
                </c:pt>
                <c:pt idx="1">
                  <c:v>282182</c:v>
                </c:pt>
                <c:pt idx="2">
                  <c:v>194950</c:v>
                </c:pt>
                <c:pt idx="3">
                  <c:v>110169</c:v>
                </c:pt>
                <c:pt idx="4">
                  <c:v>46464</c:v>
                </c:pt>
                <c:pt idx="5">
                  <c:v>33692</c:v>
                </c:pt>
                <c:pt idx="6">
                  <c:v>37256.5</c:v>
                </c:pt>
                <c:pt idx="7">
                  <c:v>20522</c:v>
                </c:pt>
                <c:pt idx="8">
                  <c:v>11740</c:v>
                </c:pt>
                <c:pt idx="9">
                  <c:v>9114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#N/A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219800</c:v>
                </c:pt>
                <c:pt idx="1">
                  <c:v>140414</c:v>
                </c:pt>
                <c:pt idx="2">
                  <c:v>48385</c:v>
                </c:pt>
                <c:pt idx="3">
                  <c:v>44148</c:v>
                </c:pt>
                <c:pt idx="4">
                  <c:v>28870</c:v>
                </c:pt>
                <c:pt idx="5">
                  <c:v>542</c:v>
                </c:pt>
                <c:pt idx="6">
                  <c:v>365</c:v>
                </c:pt>
                <c:pt idx="7">
                  <c:v>#N/A</c:v>
                </c:pt>
                <c:pt idx="8">
                  <c:v>162</c:v>
                </c:pt>
                <c:pt idx="9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#N/A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269143</c:v>
                </c:pt>
                <c:pt idx="1">
                  <c:v>93894</c:v>
                </c:pt>
                <c:pt idx="2">
                  <c:v>75142.5</c:v>
                </c:pt>
                <c:pt idx="3">
                  <c:v>66982</c:v>
                </c:pt>
                <c:pt idx="4">
                  <c:v>45499</c:v>
                </c:pt>
                <c:pt idx="5">
                  <c:v>782</c:v>
                </c:pt>
                <c:pt idx="6">
                  <c:v>201</c:v>
                </c:pt>
                <c:pt idx="7">
                  <c:v>#N/A</c:v>
                </c:pt>
                <c:pt idx="8">
                  <c:v>734</c:v>
                </c:pt>
                <c:pt idx="9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SEVILLA</c:v>
                </c:pt>
                <c:pt idx="6">
                  <c:v>ALICANTE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20743</c:v>
                </c:pt>
                <c:pt idx="1">
                  <c:v>19887</c:v>
                </c:pt>
                <c:pt idx="2">
                  <c:v>15874.5</c:v>
                </c:pt>
                <c:pt idx="3">
                  <c:v>11072</c:v>
                </c:pt>
                <c:pt idx="4">
                  <c:v>9262</c:v>
                </c:pt>
                <c:pt idx="5">
                  <c:v>8163</c:v>
                </c:pt>
                <c:pt idx="6">
                  <c:v>8001</c:v>
                </c:pt>
                <c:pt idx="7">
                  <c:v>3600.5</c:v>
                </c:pt>
                <c:pt idx="8">
                  <c:v>2842</c:v>
                </c:pt>
                <c:pt idx="9">
                  <c:v>2325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SEVILLA</c:v>
                </c:pt>
                <c:pt idx="6">
                  <c:v>ALICANTE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31284</c:v>
                </c:pt>
                <c:pt idx="1">
                  <c:v>28213</c:v>
                </c:pt>
                <c:pt idx="2">
                  <c:v>20186</c:v>
                </c:pt>
                <c:pt idx="3">
                  <c:v>15141</c:v>
                </c:pt>
                <c:pt idx="4">
                  <c:v>11690</c:v>
                </c:pt>
                <c:pt idx="5">
                  <c:v>8515</c:v>
                </c:pt>
                <c:pt idx="6">
                  <c:v>10724</c:v>
                </c:pt>
                <c:pt idx="7">
                  <c:v>4876.5</c:v>
                </c:pt>
                <c:pt idx="8">
                  <c:v>6706</c:v>
                </c:pt>
                <c:pt idx="9">
                  <c:v>3464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136073</c:v>
                </c:pt>
                <c:pt idx="1">
                  <c:v>82195</c:v>
                </c:pt>
                <c:pt idx="2">
                  <c:v>18417</c:v>
                </c:pt>
                <c:pt idx="3">
                  <c:v>10754</c:v>
                </c:pt>
                <c:pt idx="4">
                  <c:v>8086</c:v>
                </c:pt>
                <c:pt idx="5">
                  <c:v>5916</c:v>
                </c:pt>
                <c:pt idx="6">
                  <c:v>3731</c:v>
                </c:pt>
                <c:pt idx="7">
                  <c:v>3275</c:v>
                </c:pt>
                <c:pt idx="8">
                  <c:v>2794</c:v>
                </c:pt>
                <c:pt idx="9">
                  <c:v>2262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158066</c:v>
                </c:pt>
                <c:pt idx="1">
                  <c:v>99621.5</c:v>
                </c:pt>
                <c:pt idx="2">
                  <c:v>29816.5</c:v>
                </c:pt>
                <c:pt idx="3">
                  <c:v>16857</c:v>
                </c:pt>
                <c:pt idx="4">
                  <c:v>11823</c:v>
                </c:pt>
                <c:pt idx="5">
                  <c:v>11903</c:v>
                </c:pt>
                <c:pt idx="6">
                  <c:v>6293</c:v>
                </c:pt>
                <c:pt idx="7">
                  <c:v>6028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309732</c:v>
                </c:pt>
                <c:pt idx="1">
                  <c:v>307951</c:v>
                </c:pt>
                <c:pt idx="2">
                  <c:v>153848</c:v>
                </c:pt>
                <c:pt idx="3">
                  <c:v>119944</c:v>
                </c:pt>
                <c:pt idx="4">
                  <c:v>113958</c:v>
                </c:pt>
                <c:pt idx="5">
                  <c:v>90125</c:v>
                </c:pt>
                <c:pt idx="6">
                  <c:v>50912</c:v>
                </c:pt>
                <c:pt idx="7">
                  <c:v>50280</c:v>
                </c:pt>
                <c:pt idx="8">
                  <c:v>47767</c:v>
                </c:pt>
                <c:pt idx="9">
                  <c:v>31880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366170</c:v>
                </c:pt>
                <c:pt idx="1">
                  <c:v>342777</c:v>
                </c:pt>
                <c:pt idx="2">
                  <c:v>190045</c:v>
                </c:pt>
                <c:pt idx="3">
                  <c:v>140000</c:v>
                </c:pt>
                <c:pt idx="4">
                  <c:v>92332</c:v>
                </c:pt>
                <c:pt idx="5">
                  <c:v>59724</c:v>
                </c:pt>
                <c:pt idx="6">
                  <c:v>55444</c:v>
                </c:pt>
                <c:pt idx="7">
                  <c:v>57337</c:v>
                </c:pt>
                <c:pt idx="8">
                  <c:v>39034</c:v>
                </c:pt>
                <c:pt idx="9">
                  <c:v>32491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69206</c:v>
                </c:pt>
                <c:pt idx="1">
                  <c:v>60798</c:v>
                </c:pt>
                <c:pt idx="2">
                  <c:v>48455</c:v>
                </c:pt>
                <c:pt idx="3">
                  <c:v>30332</c:v>
                </c:pt>
                <c:pt idx="4">
                  <c:v>11910</c:v>
                </c:pt>
                <c:pt idx="5">
                  <c:v>2890</c:v>
                </c:pt>
                <c:pt idx="6">
                  <c:v>2836</c:v>
                </c:pt>
                <c:pt idx="7">
                  <c:v>2526</c:v>
                </c:pt>
                <c:pt idx="8">
                  <c:v>2129</c:v>
                </c:pt>
                <c:pt idx="9">
                  <c:v>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64441</c:v>
                </c:pt>
                <c:pt idx="1">
                  <c:v>68155</c:v>
                </c:pt>
                <c:pt idx="2">
                  <c:v>19424</c:v>
                </c:pt>
                <c:pt idx="3">
                  <c:v>19714</c:v>
                </c:pt>
                <c:pt idx="4">
                  <c:v>883</c:v>
                </c:pt>
                <c:pt idx="5">
                  <c:v>698</c:v>
                </c:pt>
                <c:pt idx="6">
                  <c:v>0</c:v>
                </c:pt>
                <c:pt idx="7">
                  <c:v>1261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79093</c:v>
                </c:pt>
                <c:pt idx="1">
                  <c:v>40373</c:v>
                </c:pt>
                <c:pt idx="2">
                  <c:v>37487</c:v>
                </c:pt>
                <c:pt idx="3">
                  <c:v>20425</c:v>
                </c:pt>
                <c:pt idx="4">
                  <c:v>12177</c:v>
                </c:pt>
                <c:pt idx="5">
                  <c:v>10402</c:v>
                </c:pt>
                <c:pt idx="6">
                  <c:v>9907</c:v>
                </c:pt>
                <c:pt idx="7">
                  <c:v>5080</c:v>
                </c:pt>
                <c:pt idx="8">
                  <c:v>3784</c:v>
                </c:pt>
                <c:pt idx="9">
                  <c:v>2841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94744</c:v>
                </c:pt>
                <c:pt idx="1">
                  <c:v>46430</c:v>
                </c:pt>
                <c:pt idx="2">
                  <c:v>57474</c:v>
                </c:pt>
                <c:pt idx="3">
                  <c:v>26931</c:v>
                </c:pt>
                <c:pt idx="4">
                  <c:v>10010</c:v>
                </c:pt>
                <c:pt idx="5">
                  <c:v>10714</c:v>
                </c:pt>
                <c:pt idx="6">
                  <c:v>11716</c:v>
                </c:pt>
                <c:pt idx="7">
                  <c:v>5912</c:v>
                </c:pt>
                <c:pt idx="8">
                  <c:v>5379</c:v>
                </c:pt>
                <c:pt idx="9">
                  <c:v>2591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2060</c:v>
                </c:pt>
                <c:pt idx="1">
                  <c:v>1064</c:v>
                </c:pt>
                <c:pt idx="2">
                  <c:v>1062</c:v>
                </c:pt>
                <c:pt idx="3">
                  <c:v>860</c:v>
                </c:pt>
                <c:pt idx="4">
                  <c:v>582</c:v>
                </c:pt>
                <c:pt idx="5">
                  <c:v>520</c:v>
                </c:pt>
                <c:pt idx="6">
                  <c:v>410</c:v>
                </c:pt>
                <c:pt idx="7">
                  <c:v>207</c:v>
                </c:pt>
                <c:pt idx="8">
                  <c:v>185</c:v>
                </c:pt>
                <c:pt idx="9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2115</c:v>
                </c:pt>
                <c:pt idx="1">
                  <c:v>1530</c:v>
                </c:pt>
                <c:pt idx="2">
                  <c:v>1138</c:v>
                </c:pt>
                <c:pt idx="3">
                  <c:v>995</c:v>
                </c:pt>
                <c:pt idx="4">
                  <c:v>723</c:v>
                </c:pt>
                <c:pt idx="5">
                  <c:v>699</c:v>
                </c:pt>
                <c:pt idx="6">
                  <c:v>570</c:v>
                </c:pt>
                <c:pt idx="7">
                  <c:v>289</c:v>
                </c:pt>
                <c:pt idx="8">
                  <c:v>241</c:v>
                </c:pt>
                <c:pt idx="9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23683937</c:v>
                </c:pt>
                <c:pt idx="1">
                  <c:v>16467845</c:v>
                </c:pt>
                <c:pt idx="2">
                  <c:v>15576014</c:v>
                </c:pt>
                <c:pt idx="3">
                  <c:v>15164715</c:v>
                </c:pt>
                <c:pt idx="4">
                  <c:v>11126705</c:v>
                </c:pt>
                <c:pt idx="5">
                  <c:v>8041936</c:v>
                </c:pt>
                <c:pt idx="6">
                  <c:v>5573739</c:v>
                </c:pt>
                <c:pt idx="7">
                  <c:v>3227642</c:v>
                </c:pt>
                <c:pt idx="8">
                  <c:v>3205932</c:v>
                </c:pt>
                <c:pt idx="9">
                  <c:v>2376246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21882276</c:v>
                </c:pt>
                <c:pt idx="1">
                  <c:v>16754041</c:v>
                </c:pt>
                <c:pt idx="2">
                  <c:v>15150121</c:v>
                </c:pt>
                <c:pt idx="3">
                  <c:v>14219671</c:v>
                </c:pt>
                <c:pt idx="4">
                  <c:v>12143335</c:v>
                </c:pt>
                <c:pt idx="5">
                  <c:v>8414123</c:v>
                </c:pt>
                <c:pt idx="6">
                  <c:v>6072965</c:v>
                </c:pt>
                <c:pt idx="7">
                  <c:v>3653317</c:v>
                </c:pt>
                <c:pt idx="8">
                  <c:v>3220360</c:v>
                </c:pt>
                <c:pt idx="9">
                  <c:v>3991356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A CORUÑA</c:v>
                </c:pt>
                <c:pt idx="6">
                  <c:v>#N/A</c:v>
                </c:pt>
                <c:pt idx="7">
                  <c:v>#N/A</c:v>
                </c:pt>
                <c:pt idx="8">
                  <c:v>BAHIA DE CADIZ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42</c:v>
                </c:pt>
                <c:pt idx="1">
                  <c:v>33</c:v>
                </c:pt>
                <c:pt idx="2">
                  <c:v>16</c:v>
                </c:pt>
                <c:pt idx="3">
                  <c:v>15</c:v>
                </c:pt>
                <c:pt idx="4">
                  <c:v>6</c:v>
                </c:pt>
                <c:pt idx="5">
                  <c:v>3</c:v>
                </c:pt>
                <c:pt idx="6">
                  <c:v>#N/A</c:v>
                </c:pt>
                <c:pt idx="7">
                  <c:v>#N/A</c:v>
                </c:pt>
                <c:pt idx="8">
                  <c:v>2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A CORUÑA</c:v>
                </c:pt>
                <c:pt idx="6">
                  <c:v>#N/A</c:v>
                </c:pt>
                <c:pt idx="7">
                  <c:v>#N/A</c:v>
                </c:pt>
                <c:pt idx="8">
                  <c:v>BAHIA DE CADIZ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60</c:v>
                </c:pt>
                <c:pt idx="1">
                  <c:v>32</c:v>
                </c:pt>
                <c:pt idx="2">
                  <c:v>9</c:v>
                </c:pt>
                <c:pt idx="3">
                  <c:v>9</c:v>
                </c:pt>
                <c:pt idx="4">
                  <c:v>1</c:v>
                </c:pt>
                <c:pt idx="5">
                  <c:v>2</c:v>
                </c:pt>
                <c:pt idx="6">
                  <c:v>#N/A</c:v>
                </c:pt>
                <c:pt idx="7">
                  <c:v>#N/A</c:v>
                </c:pt>
                <c:pt idx="8">
                  <c:v>1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E37" sqref="E37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39888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13837448</v>
      </c>
      <c r="E8" s="61">
        <v>12252246</v>
      </c>
      <c r="F8" s="61">
        <v>13837448</v>
      </c>
      <c r="G8" s="61">
        <v>12252246</v>
      </c>
      <c r="H8" s="61">
        <v>-1585202</v>
      </c>
      <c r="I8" s="62">
        <f>((G8*100/F8)-100)</f>
        <v>-11.455884061858811</v>
      </c>
    </row>
    <row r="9" spans="1:9" x14ac:dyDescent="0.25">
      <c r="A9" s="63"/>
      <c r="B9" s="64"/>
      <c r="C9" s="60" t="s">
        <v>15</v>
      </c>
      <c r="D9" s="61">
        <v>9412776</v>
      </c>
      <c r="E9" s="61">
        <v>5957521</v>
      </c>
      <c r="F9" s="61">
        <v>9412776</v>
      </c>
      <c r="G9" s="61">
        <v>5957521</v>
      </c>
      <c r="H9" s="61">
        <v>-3455255</v>
      </c>
      <c r="I9" s="62">
        <f t="shared" ref="I9:I19" si="0">((G9*100/F9)-100)</f>
        <v>-36.708140085347829</v>
      </c>
    </row>
    <row r="10" spans="1:9" x14ac:dyDescent="0.25">
      <c r="A10" s="63"/>
      <c r="B10" s="59" t="s">
        <v>16</v>
      </c>
      <c r="C10" s="60" t="s">
        <v>17</v>
      </c>
      <c r="D10" s="61">
        <v>4769856</v>
      </c>
      <c r="E10" s="61">
        <v>3292439</v>
      </c>
      <c r="F10" s="61">
        <v>4769856</v>
      </c>
      <c r="G10" s="61">
        <v>3292439</v>
      </c>
      <c r="H10" s="61">
        <v>-1477417</v>
      </c>
      <c r="I10" s="62">
        <f t="shared" si="0"/>
        <v>-30.97403779065867</v>
      </c>
    </row>
    <row r="11" spans="1:9" x14ac:dyDescent="0.25">
      <c r="A11" s="63"/>
      <c r="B11" s="63"/>
      <c r="C11" s="60" t="s">
        <v>18</v>
      </c>
      <c r="D11" s="61">
        <v>11431229</v>
      </c>
      <c r="E11" s="61">
        <v>8997336</v>
      </c>
      <c r="F11" s="61">
        <v>11431229</v>
      </c>
      <c r="G11" s="61">
        <v>8997336</v>
      </c>
      <c r="H11" s="61">
        <v>-2433893</v>
      </c>
      <c r="I11" s="62">
        <f t="shared" si="0"/>
        <v>-21.291612651623026</v>
      </c>
    </row>
    <row r="12" spans="1:9" x14ac:dyDescent="0.25">
      <c r="A12" s="64"/>
      <c r="B12" s="64"/>
      <c r="C12" s="60" t="s">
        <v>2</v>
      </c>
      <c r="D12" s="61">
        <v>16201085</v>
      </c>
      <c r="E12" s="61">
        <v>12289775</v>
      </c>
      <c r="F12" s="61">
        <v>16201085</v>
      </c>
      <c r="G12" s="61">
        <v>12289775</v>
      </c>
      <c r="H12" s="61">
        <v>-3911310</v>
      </c>
      <c r="I12" s="62">
        <f t="shared" si="0"/>
        <v>-24.142271952773527</v>
      </c>
    </row>
    <row r="13" spans="1:9" x14ac:dyDescent="0.25">
      <c r="A13" s="65"/>
      <c r="B13" s="65"/>
      <c r="C13" s="66" t="s">
        <v>2</v>
      </c>
      <c r="D13" s="67">
        <v>39451309</v>
      </c>
      <c r="E13" s="67">
        <v>30499542</v>
      </c>
      <c r="F13" s="67">
        <v>39451309</v>
      </c>
      <c r="G13" s="67">
        <v>30499542</v>
      </c>
      <c r="H13" s="67">
        <v>-8951767</v>
      </c>
      <c r="I13" s="68">
        <f t="shared" si="0"/>
        <v>-22.690671683416127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12381</v>
      </c>
      <c r="E14" s="61">
        <v>10215</v>
      </c>
      <c r="F14" s="61">
        <v>12381</v>
      </c>
      <c r="G14" s="61">
        <v>10215</v>
      </c>
      <c r="H14" s="61">
        <v>-2166</v>
      </c>
      <c r="I14" s="62">
        <f t="shared" si="0"/>
        <v>-17.494548097891936</v>
      </c>
    </row>
    <row r="15" spans="1:9" x14ac:dyDescent="0.25">
      <c r="A15" s="63"/>
      <c r="B15" s="59" t="s">
        <v>7</v>
      </c>
      <c r="C15" s="60" t="s">
        <v>8</v>
      </c>
      <c r="D15" s="61">
        <v>575753</v>
      </c>
      <c r="E15" s="61">
        <v>685555</v>
      </c>
      <c r="F15" s="61">
        <v>575753</v>
      </c>
      <c r="G15" s="61">
        <v>685555</v>
      </c>
      <c r="H15" s="61">
        <v>109802</v>
      </c>
      <c r="I15" s="62">
        <f t="shared" si="0"/>
        <v>19.071025248674346</v>
      </c>
    </row>
    <row r="16" spans="1:9" x14ac:dyDescent="0.25">
      <c r="A16" s="63"/>
      <c r="B16" s="64"/>
      <c r="C16" s="60" t="s">
        <v>9</v>
      </c>
      <c r="D16" s="61">
        <v>208249</v>
      </c>
      <c r="E16" s="61">
        <v>204264</v>
      </c>
      <c r="F16" s="61">
        <v>208249</v>
      </c>
      <c r="G16" s="61">
        <v>204264</v>
      </c>
      <c r="H16" s="61">
        <v>-3985</v>
      </c>
      <c r="I16" s="62">
        <f t="shared" si="0"/>
        <v>-1.9135746150041513</v>
      </c>
    </row>
    <row r="17" spans="1:9" x14ac:dyDescent="0.25">
      <c r="A17" s="64"/>
      <c r="B17" s="69" t="s">
        <v>10</v>
      </c>
      <c r="C17" s="60" t="s">
        <v>11</v>
      </c>
      <c r="D17" s="61">
        <v>292746</v>
      </c>
      <c r="E17" s="61">
        <v>168655</v>
      </c>
      <c r="F17" s="61">
        <v>292746</v>
      </c>
      <c r="G17" s="61">
        <v>168655</v>
      </c>
      <c r="H17" s="61">
        <v>-124091</v>
      </c>
      <c r="I17" s="62">
        <f t="shared" si="0"/>
        <v>-42.388623584950778</v>
      </c>
    </row>
    <row r="18" spans="1:9" x14ac:dyDescent="0.25">
      <c r="A18" s="70"/>
      <c r="B18" s="70"/>
      <c r="C18" s="66" t="s">
        <v>2</v>
      </c>
      <c r="D18" s="67">
        <v>1089129</v>
      </c>
      <c r="E18" s="67">
        <v>1068689</v>
      </c>
      <c r="F18" s="67">
        <v>1089129</v>
      </c>
      <c r="G18" s="67">
        <v>1068689</v>
      </c>
      <c r="H18" s="67">
        <v>-20440</v>
      </c>
      <c r="I18" s="68">
        <f t="shared" si="0"/>
        <v>-1.8767290192438111</v>
      </c>
    </row>
    <row r="19" spans="1:9" x14ac:dyDescent="0.25">
      <c r="A19" s="71"/>
      <c r="B19" s="71"/>
      <c r="C19" s="72" t="s">
        <v>1</v>
      </c>
      <c r="D19" s="73">
        <f>+D13+D18</f>
        <v>40540438</v>
      </c>
      <c r="E19" s="73">
        <f t="shared" ref="E19:G19" si="1">+E13+E18</f>
        <v>31568231</v>
      </c>
      <c r="F19" s="73">
        <f t="shared" si="1"/>
        <v>40540438</v>
      </c>
      <c r="G19" s="73">
        <f t="shared" si="1"/>
        <v>31568231</v>
      </c>
      <c r="H19" s="73">
        <f t="shared" ref="H19" si="2">G19-F19</f>
        <v>-8972207</v>
      </c>
      <c r="I19" s="74">
        <f t="shared" si="0"/>
        <v>-22.131499911273778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7813151</v>
      </c>
      <c r="E21" s="61">
        <v>6473844</v>
      </c>
      <c r="F21" s="61">
        <v>7813151</v>
      </c>
      <c r="G21" s="61">
        <v>6473844</v>
      </c>
      <c r="H21" s="61">
        <v>-1339307</v>
      </c>
      <c r="I21" s="62">
        <f t="shared" ref="I21:I33" si="3">((G21*100/F21)-100)</f>
        <v>-17.141701216321053</v>
      </c>
    </row>
    <row r="22" spans="1:9" x14ac:dyDescent="0.25">
      <c r="A22" s="63"/>
      <c r="B22" s="64"/>
      <c r="C22" s="60" t="s">
        <v>22</v>
      </c>
      <c r="D22" s="61">
        <v>7209437</v>
      </c>
      <c r="E22" s="61">
        <v>5812805</v>
      </c>
      <c r="F22" s="61">
        <v>7209437</v>
      </c>
      <c r="G22" s="61">
        <v>5812805</v>
      </c>
      <c r="H22" s="61">
        <v>-1396632</v>
      </c>
      <c r="I22" s="62">
        <f t="shared" si="3"/>
        <v>-19.37227553274964</v>
      </c>
    </row>
    <row r="23" spans="1:9" x14ac:dyDescent="0.25">
      <c r="A23" s="63"/>
      <c r="B23" s="69" t="s">
        <v>23</v>
      </c>
      <c r="C23" s="60" t="s">
        <v>24</v>
      </c>
      <c r="D23" s="61">
        <v>3510589</v>
      </c>
      <c r="E23" s="61">
        <v>2672961</v>
      </c>
      <c r="F23" s="61">
        <v>3510589</v>
      </c>
      <c r="G23" s="61">
        <v>2672961</v>
      </c>
      <c r="H23" s="61">
        <v>-837628</v>
      </c>
      <c r="I23" s="62">
        <f t="shared" si="3"/>
        <v>-23.86004171949493</v>
      </c>
    </row>
    <row r="24" spans="1:9" x14ac:dyDescent="0.25">
      <c r="A24" s="63"/>
      <c r="B24" s="59" t="s">
        <v>25</v>
      </c>
      <c r="C24" s="60" t="s">
        <v>26</v>
      </c>
      <c r="D24" s="61">
        <v>1059689</v>
      </c>
      <c r="E24" s="61">
        <v>875124</v>
      </c>
      <c r="F24" s="61">
        <v>1059689</v>
      </c>
      <c r="G24" s="61">
        <v>875124</v>
      </c>
      <c r="H24" s="61">
        <v>-184565</v>
      </c>
      <c r="I24" s="62">
        <f t="shared" si="3"/>
        <v>-17.416902506301383</v>
      </c>
    </row>
    <row r="25" spans="1:9" x14ac:dyDescent="0.25">
      <c r="A25" s="63"/>
      <c r="B25" s="78"/>
      <c r="C25" s="60" t="s">
        <v>21</v>
      </c>
      <c r="D25" s="61">
        <v>552948.5</v>
      </c>
      <c r="E25" s="61">
        <v>482945</v>
      </c>
      <c r="F25" s="61">
        <v>552948.5</v>
      </c>
      <c r="G25" s="61">
        <v>482945</v>
      </c>
      <c r="H25" s="61">
        <v>-70003.5</v>
      </c>
      <c r="I25" s="62">
        <f t="shared" si="3"/>
        <v>-12.660039768622212</v>
      </c>
    </row>
    <row r="26" spans="1:9" x14ac:dyDescent="0.25">
      <c r="A26" s="63"/>
      <c r="B26" s="78"/>
      <c r="C26" s="60" t="s">
        <v>27</v>
      </c>
      <c r="D26" s="61">
        <v>153979.5</v>
      </c>
      <c r="E26" s="61">
        <v>111548</v>
      </c>
      <c r="F26" s="61">
        <v>153979.5</v>
      </c>
      <c r="G26" s="61">
        <v>111548</v>
      </c>
      <c r="H26" s="61">
        <v>-42431.5</v>
      </c>
      <c r="I26" s="62">
        <f t="shared" si="3"/>
        <v>-27.55659032533552</v>
      </c>
    </row>
    <row r="27" spans="1:9" x14ac:dyDescent="0.25">
      <c r="A27" s="63"/>
      <c r="B27" s="79"/>
      <c r="C27" s="60" t="s">
        <v>28</v>
      </c>
      <c r="D27" s="61">
        <v>352761</v>
      </c>
      <c r="E27" s="61">
        <v>280631</v>
      </c>
      <c r="F27" s="61">
        <v>352761</v>
      </c>
      <c r="G27" s="61">
        <v>280631</v>
      </c>
      <c r="H27" s="61">
        <v>-72130</v>
      </c>
      <c r="I27" s="62">
        <f t="shared" si="3"/>
        <v>-20.447271665518585</v>
      </c>
    </row>
    <row r="28" spans="1:9" x14ac:dyDescent="0.25">
      <c r="A28" s="63"/>
      <c r="B28" s="59" t="s">
        <v>29</v>
      </c>
      <c r="C28" s="60" t="s">
        <v>30</v>
      </c>
      <c r="D28" s="61">
        <v>1411679</v>
      </c>
      <c r="E28" s="61">
        <v>1318870</v>
      </c>
      <c r="F28" s="61">
        <v>1411679</v>
      </c>
      <c r="G28" s="61">
        <v>1318870</v>
      </c>
      <c r="H28" s="61">
        <v>-92809</v>
      </c>
      <c r="I28" s="62">
        <f t="shared" si="3"/>
        <v>-6.5743699523758607</v>
      </c>
    </row>
    <row r="29" spans="1:9" x14ac:dyDescent="0.25">
      <c r="A29" s="63"/>
      <c r="B29" s="64"/>
      <c r="C29" s="60" t="s">
        <v>31</v>
      </c>
      <c r="D29" s="61">
        <v>177899</v>
      </c>
      <c r="E29" s="61">
        <v>236736</v>
      </c>
      <c r="F29" s="61">
        <v>177899</v>
      </c>
      <c r="G29" s="61">
        <v>236736</v>
      </c>
      <c r="H29" s="61">
        <v>58837</v>
      </c>
      <c r="I29" s="62">
        <f t="shared" si="3"/>
        <v>33.073260670380392</v>
      </c>
    </row>
    <row r="30" spans="1:9" x14ac:dyDescent="0.25">
      <c r="A30" s="63"/>
      <c r="B30" s="69" t="s">
        <v>32</v>
      </c>
      <c r="C30" s="60" t="s">
        <v>33</v>
      </c>
      <c r="D30" s="61">
        <v>276373</v>
      </c>
      <c r="E30" s="61">
        <v>225220</v>
      </c>
      <c r="F30" s="61">
        <v>276373</v>
      </c>
      <c r="G30" s="61">
        <v>225220</v>
      </c>
      <c r="H30" s="61">
        <v>-51153</v>
      </c>
      <c r="I30" s="62">
        <f t="shared" si="3"/>
        <v>-18.508682107152296</v>
      </c>
    </row>
    <row r="31" spans="1:9" x14ac:dyDescent="0.25">
      <c r="A31" s="63"/>
      <c r="B31" s="59" t="s">
        <v>34</v>
      </c>
      <c r="C31" s="60" t="s">
        <v>35</v>
      </c>
      <c r="D31" s="61">
        <v>10318</v>
      </c>
      <c r="E31" s="61">
        <v>8538</v>
      </c>
      <c r="F31" s="61">
        <v>10318</v>
      </c>
      <c r="G31" s="61">
        <v>8538</v>
      </c>
      <c r="H31" s="61">
        <v>-1780</v>
      </c>
      <c r="I31" s="62">
        <f t="shared" si="3"/>
        <v>-17.251405311106808</v>
      </c>
    </row>
    <row r="32" spans="1:9" x14ac:dyDescent="0.25">
      <c r="A32" s="63"/>
      <c r="B32" s="63"/>
      <c r="C32" s="60" t="s">
        <v>36</v>
      </c>
      <c r="D32" s="61">
        <v>126611823</v>
      </c>
      <c r="E32" s="61">
        <v>121595710</v>
      </c>
      <c r="F32" s="61">
        <v>126611823</v>
      </c>
      <c r="G32" s="61">
        <v>121595710</v>
      </c>
      <c r="H32" s="61">
        <v>-5016113</v>
      </c>
      <c r="I32" s="62">
        <f t="shared" si="3"/>
        <v>-3.9618045780764106</v>
      </c>
    </row>
    <row r="33" spans="1:9" x14ac:dyDescent="0.25">
      <c r="A33" s="76"/>
      <c r="B33" s="77"/>
      <c r="C33" s="60" t="s">
        <v>37</v>
      </c>
      <c r="D33" s="61">
        <v>119</v>
      </c>
      <c r="E33" s="61">
        <v>126</v>
      </c>
      <c r="F33" s="61">
        <v>119</v>
      </c>
      <c r="G33" s="61">
        <v>126</v>
      </c>
      <c r="H33" s="61">
        <v>7</v>
      </c>
      <c r="I33" s="62">
        <f t="shared" si="3"/>
        <v>5.8823529411764639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1086640</v>
      </c>
      <c r="C7" s="37">
        <v>866861</v>
      </c>
      <c r="D7" s="37">
        <v>1086640</v>
      </c>
      <c r="E7" s="37">
        <v>866861</v>
      </c>
      <c r="F7" s="10">
        <f>((E7*100)/D7)-100</f>
        <v>-20.22555768239711</v>
      </c>
      <c r="G7" s="1"/>
      <c r="H7" s="1"/>
      <c r="I7" s="1"/>
    </row>
    <row r="8" spans="1:12" x14ac:dyDescent="0.25">
      <c r="A8" s="11" t="s">
        <v>44</v>
      </c>
      <c r="B8" s="38">
        <v>267997</v>
      </c>
      <c r="C8" s="38">
        <v>191091</v>
      </c>
      <c r="D8" s="38">
        <v>267997</v>
      </c>
      <c r="E8" s="38">
        <v>191091</v>
      </c>
      <c r="F8" s="13">
        <f t="shared" ref="F8:F35" si="0">((E8*100)/D8)-100</f>
        <v>-28.696589887200233</v>
      </c>
      <c r="G8" s="1"/>
      <c r="H8" s="1"/>
      <c r="I8" s="1"/>
    </row>
    <row r="9" spans="1:12" x14ac:dyDescent="0.25">
      <c r="A9" s="8" t="s">
        <v>45</v>
      </c>
      <c r="B9" s="37">
        <v>540221</v>
      </c>
      <c r="C9" s="37">
        <v>276126</v>
      </c>
      <c r="D9" s="37">
        <v>540221</v>
      </c>
      <c r="E9" s="37">
        <v>276126</v>
      </c>
      <c r="F9" s="10">
        <f t="shared" si="0"/>
        <v>-48.886474239246532</v>
      </c>
      <c r="G9" s="1"/>
      <c r="H9" s="1"/>
      <c r="I9" s="1"/>
    </row>
    <row r="10" spans="1:12" x14ac:dyDescent="0.25">
      <c r="A10" s="11" t="s">
        <v>46</v>
      </c>
      <c r="B10" s="38">
        <v>388234</v>
      </c>
      <c r="C10" s="38">
        <v>286645</v>
      </c>
      <c r="D10" s="38">
        <v>388234</v>
      </c>
      <c r="E10" s="38">
        <v>286645</v>
      </c>
      <c r="F10" s="13">
        <f t="shared" si="0"/>
        <v>-26.166950859533173</v>
      </c>
      <c r="G10" s="1"/>
      <c r="H10" s="1"/>
      <c r="I10" s="1"/>
    </row>
    <row r="11" spans="1:12" x14ac:dyDescent="0.25">
      <c r="A11" s="8" t="s">
        <v>47</v>
      </c>
      <c r="B11" s="37">
        <v>6347606</v>
      </c>
      <c r="C11" s="37">
        <v>5443527</v>
      </c>
      <c r="D11" s="37">
        <v>6347606</v>
      </c>
      <c r="E11" s="37">
        <v>5443527</v>
      </c>
      <c r="F11" s="10">
        <f t="shared" si="0"/>
        <v>-14.242834227581227</v>
      </c>
      <c r="G11" s="1"/>
      <c r="H11" s="1"/>
      <c r="I11" s="1"/>
    </row>
    <row r="12" spans="1:12" x14ac:dyDescent="0.25">
      <c r="A12" s="11" t="s">
        <v>48</v>
      </c>
      <c r="B12" s="38">
        <v>485306</v>
      </c>
      <c r="C12" s="38">
        <v>237664</v>
      </c>
      <c r="D12" s="38">
        <v>485306</v>
      </c>
      <c r="E12" s="38">
        <v>237664</v>
      </c>
      <c r="F12" s="13">
        <f t="shared" si="0"/>
        <v>-51.028011192938067</v>
      </c>
      <c r="G12" s="1"/>
      <c r="H12" s="1"/>
      <c r="I12" s="1"/>
    </row>
    <row r="13" spans="1:12" x14ac:dyDescent="0.25">
      <c r="A13" s="8" t="s">
        <v>49</v>
      </c>
      <c r="B13" s="37">
        <v>944035</v>
      </c>
      <c r="C13" s="37">
        <v>802486</v>
      </c>
      <c r="D13" s="37">
        <v>944035</v>
      </c>
      <c r="E13" s="37">
        <v>802486</v>
      </c>
      <c r="F13" s="10">
        <f t="shared" si="0"/>
        <v>-14.994041534477006</v>
      </c>
      <c r="G13" s="1"/>
      <c r="H13" s="1"/>
      <c r="I13" s="1"/>
    </row>
    <row r="14" spans="1:12" x14ac:dyDescent="0.25">
      <c r="A14" s="11" t="s">
        <v>50</v>
      </c>
      <c r="B14" s="38">
        <v>4386074</v>
      </c>
      <c r="C14" s="38">
        <v>3364015</v>
      </c>
      <c r="D14" s="38">
        <v>4386074</v>
      </c>
      <c r="E14" s="38">
        <v>3364015</v>
      </c>
      <c r="F14" s="13">
        <f t="shared" si="0"/>
        <v>-23.30236562356221</v>
      </c>
      <c r="G14" s="1"/>
      <c r="H14" s="1"/>
      <c r="I14" s="1"/>
    </row>
    <row r="15" spans="1:12" x14ac:dyDescent="0.25">
      <c r="A15" s="8" t="s">
        <v>51</v>
      </c>
      <c r="B15" s="37">
        <v>2955006</v>
      </c>
      <c r="C15" s="37">
        <v>2174458</v>
      </c>
      <c r="D15" s="37">
        <v>2955006</v>
      </c>
      <c r="E15" s="37">
        <v>2174458</v>
      </c>
      <c r="F15" s="10">
        <f t="shared" si="0"/>
        <v>-26.414430292188911</v>
      </c>
      <c r="G15" s="1"/>
      <c r="H15" s="1"/>
      <c r="I15" s="1"/>
    </row>
    <row r="16" spans="1:12" x14ac:dyDescent="0.25">
      <c r="A16" s="11" t="s">
        <v>52</v>
      </c>
      <c r="B16" s="38">
        <v>2787912</v>
      </c>
      <c r="C16" s="38">
        <v>1919150</v>
      </c>
      <c r="D16" s="38">
        <v>2787912</v>
      </c>
      <c r="E16" s="38">
        <v>1919150</v>
      </c>
      <c r="F16" s="13">
        <f t="shared" si="0"/>
        <v>-31.16174398618034</v>
      </c>
      <c r="G16" s="1"/>
      <c r="H16" s="1"/>
      <c r="I16" s="1"/>
    </row>
    <row r="17" spans="1:9" x14ac:dyDescent="0.25">
      <c r="A17" s="8" t="s">
        <v>53</v>
      </c>
      <c r="B17" s="37">
        <v>1202696</v>
      </c>
      <c r="C17" s="37">
        <v>978429</v>
      </c>
      <c r="D17" s="37">
        <v>1202696</v>
      </c>
      <c r="E17" s="37">
        <v>978429</v>
      </c>
      <c r="F17" s="10">
        <f t="shared" si="0"/>
        <v>-18.647023021611446</v>
      </c>
      <c r="G17" s="1"/>
      <c r="H17" s="1"/>
      <c r="I17" s="1"/>
    </row>
    <row r="18" spans="1:9" x14ac:dyDescent="0.25">
      <c r="A18" s="11" t="s">
        <v>54</v>
      </c>
      <c r="B18" s="38">
        <v>235646</v>
      </c>
      <c r="C18" s="38">
        <v>249295</v>
      </c>
      <c r="D18" s="38">
        <v>235646</v>
      </c>
      <c r="E18" s="38">
        <v>249295</v>
      </c>
      <c r="F18" s="13">
        <f t="shared" si="0"/>
        <v>5.7921628205019431</v>
      </c>
      <c r="G18" s="1"/>
      <c r="H18" s="1"/>
      <c r="I18" s="1"/>
    </row>
    <row r="19" spans="1:9" x14ac:dyDescent="0.25">
      <c r="A19" s="8" t="s">
        <v>55</v>
      </c>
      <c r="B19" s="37">
        <v>1044092</v>
      </c>
      <c r="C19" s="37">
        <v>925485</v>
      </c>
      <c r="D19" s="37">
        <v>1044092</v>
      </c>
      <c r="E19" s="37">
        <v>925485</v>
      </c>
      <c r="F19" s="10">
        <f t="shared" si="0"/>
        <v>-11.359822697616679</v>
      </c>
      <c r="G19" s="1"/>
      <c r="H19" s="1"/>
      <c r="I19" s="1"/>
    </row>
    <row r="20" spans="1:9" x14ac:dyDescent="0.25">
      <c r="A20" s="11" t="s">
        <v>56</v>
      </c>
      <c r="B20" s="38">
        <v>1617168</v>
      </c>
      <c r="C20" s="38">
        <v>1545538</v>
      </c>
      <c r="D20" s="38">
        <v>1617168</v>
      </c>
      <c r="E20" s="38">
        <v>1545538</v>
      </c>
      <c r="F20" s="13">
        <f t="shared" si="0"/>
        <v>-4.4293480949412753</v>
      </c>
      <c r="G20" s="1"/>
      <c r="H20" s="1"/>
      <c r="I20" s="1"/>
    </row>
    <row r="21" spans="1:9" x14ac:dyDescent="0.25">
      <c r="A21" s="8" t="s">
        <v>57</v>
      </c>
      <c r="B21" s="37">
        <v>1512182</v>
      </c>
      <c r="C21" s="37">
        <v>1064839</v>
      </c>
      <c r="D21" s="37">
        <v>1512182</v>
      </c>
      <c r="E21" s="37">
        <v>1064839</v>
      </c>
      <c r="F21" s="10">
        <f t="shared" si="0"/>
        <v>-29.582616378187282</v>
      </c>
      <c r="G21" s="1"/>
      <c r="H21" s="1"/>
      <c r="I21" s="1"/>
    </row>
    <row r="22" spans="1:9" x14ac:dyDescent="0.25">
      <c r="A22" s="11" t="s">
        <v>58</v>
      </c>
      <c r="B22" s="38">
        <v>2249902</v>
      </c>
      <c r="C22" s="38">
        <v>1718112</v>
      </c>
      <c r="D22" s="38">
        <v>2249902</v>
      </c>
      <c r="E22" s="38">
        <v>1718112</v>
      </c>
      <c r="F22" s="13">
        <f t="shared" si="0"/>
        <v>-23.636140596345967</v>
      </c>
      <c r="G22" s="1"/>
      <c r="H22" s="1"/>
      <c r="I22" s="1"/>
    </row>
    <row r="23" spans="1:9" x14ac:dyDescent="0.25">
      <c r="A23" s="8" t="s">
        <v>59</v>
      </c>
      <c r="B23" s="37">
        <v>718269</v>
      </c>
      <c r="C23" s="37">
        <v>241715</v>
      </c>
      <c r="D23" s="37">
        <v>718269</v>
      </c>
      <c r="E23" s="37">
        <v>241715</v>
      </c>
      <c r="F23" s="10">
        <f t="shared" si="0"/>
        <v>-66.347566162537987</v>
      </c>
      <c r="G23" s="1"/>
      <c r="H23" s="1"/>
      <c r="I23" s="1"/>
    </row>
    <row r="24" spans="1:9" x14ac:dyDescent="0.25">
      <c r="A24" s="11" t="s">
        <v>60</v>
      </c>
      <c r="B24" s="38">
        <v>154098</v>
      </c>
      <c r="C24" s="38">
        <v>81591</v>
      </c>
      <c r="D24" s="38">
        <v>154098</v>
      </c>
      <c r="E24" s="38">
        <v>81591</v>
      </c>
      <c r="F24" s="13">
        <f t="shared" si="0"/>
        <v>-47.052525016547911</v>
      </c>
      <c r="G24" s="1"/>
      <c r="H24" s="1"/>
      <c r="I24" s="1"/>
    </row>
    <row r="25" spans="1:9" x14ac:dyDescent="0.25">
      <c r="A25" s="8" t="s">
        <v>61</v>
      </c>
      <c r="B25" s="37">
        <v>60595</v>
      </c>
      <c r="C25" s="37">
        <v>60615</v>
      </c>
      <c r="D25" s="37">
        <v>60595</v>
      </c>
      <c r="E25" s="37">
        <v>60615</v>
      </c>
      <c r="F25" s="10">
        <f t="shared" si="0"/>
        <v>3.3006023599313039E-2</v>
      </c>
      <c r="G25" s="1"/>
      <c r="H25" s="1"/>
      <c r="I25" s="1"/>
    </row>
    <row r="26" spans="1:9" x14ac:dyDescent="0.25">
      <c r="A26" s="11" t="s">
        <v>62</v>
      </c>
      <c r="B26" s="38">
        <v>226461</v>
      </c>
      <c r="C26" s="38">
        <v>169597</v>
      </c>
      <c r="D26" s="38">
        <v>226461</v>
      </c>
      <c r="E26" s="38">
        <v>169597</v>
      </c>
      <c r="F26" s="13">
        <f t="shared" si="0"/>
        <v>-25.109842312804417</v>
      </c>
      <c r="G26" s="1"/>
      <c r="H26" s="1"/>
      <c r="I26" s="1"/>
    </row>
    <row r="27" spans="1:9" x14ac:dyDescent="0.25">
      <c r="A27" s="8" t="s">
        <v>63</v>
      </c>
      <c r="B27" s="37">
        <v>314529</v>
      </c>
      <c r="C27" s="37">
        <v>248371</v>
      </c>
      <c r="D27" s="37">
        <v>314529</v>
      </c>
      <c r="E27" s="37">
        <v>248371</v>
      </c>
      <c r="F27" s="10">
        <f t="shared" si="0"/>
        <v>-21.033990506439793</v>
      </c>
      <c r="G27" s="1"/>
      <c r="H27" s="1"/>
      <c r="I27" s="1"/>
    </row>
    <row r="28" spans="1:9" x14ac:dyDescent="0.25">
      <c r="A28" s="11" t="s">
        <v>64</v>
      </c>
      <c r="B28" s="38">
        <v>1752559</v>
      </c>
      <c r="C28" s="38">
        <v>1292398</v>
      </c>
      <c r="D28" s="38">
        <v>1752559</v>
      </c>
      <c r="E28" s="38">
        <v>1292398</v>
      </c>
      <c r="F28" s="13">
        <f t="shared" si="0"/>
        <v>-26.25651975197411</v>
      </c>
      <c r="G28" s="1"/>
      <c r="H28" s="1"/>
      <c r="I28" s="1"/>
    </row>
    <row r="29" spans="1:9" x14ac:dyDescent="0.25">
      <c r="A29" s="8" t="s">
        <v>65</v>
      </c>
      <c r="B29" s="37">
        <v>530141</v>
      </c>
      <c r="C29" s="37">
        <v>264816</v>
      </c>
      <c r="D29" s="37">
        <v>530141</v>
      </c>
      <c r="E29" s="37">
        <v>264816</v>
      </c>
      <c r="F29" s="10">
        <f t="shared" si="0"/>
        <v>-50.048006096491314</v>
      </c>
      <c r="G29" s="1"/>
      <c r="H29" s="1"/>
      <c r="I29" s="1"/>
    </row>
    <row r="30" spans="1:9" x14ac:dyDescent="0.25">
      <c r="A30" s="11" t="s">
        <v>66</v>
      </c>
      <c r="B30" s="38">
        <v>299611</v>
      </c>
      <c r="C30" s="38">
        <v>300360</v>
      </c>
      <c r="D30" s="38">
        <v>299611</v>
      </c>
      <c r="E30" s="38">
        <v>300360</v>
      </c>
      <c r="F30" s="13">
        <f t="shared" si="0"/>
        <v>0.24999082143179407</v>
      </c>
      <c r="G30" s="1"/>
      <c r="H30" s="1"/>
      <c r="I30" s="1"/>
    </row>
    <row r="31" spans="1:9" x14ac:dyDescent="0.25">
      <c r="A31" s="8" t="s">
        <v>67</v>
      </c>
      <c r="B31" s="37">
        <v>3427940</v>
      </c>
      <c r="C31" s="37">
        <v>2152231</v>
      </c>
      <c r="D31" s="37">
        <v>3427940</v>
      </c>
      <c r="E31" s="37">
        <v>2152231</v>
      </c>
      <c r="F31" s="10">
        <f t="shared" si="0"/>
        <v>-37.215032935232237</v>
      </c>
      <c r="G31" s="1"/>
      <c r="H31" s="1"/>
      <c r="I31" s="1"/>
    </row>
    <row r="32" spans="1:9" x14ac:dyDescent="0.25">
      <c r="A32" s="11" t="s">
        <v>68</v>
      </c>
      <c r="B32" s="38">
        <v>4533393</v>
      </c>
      <c r="C32" s="38">
        <v>4402286</v>
      </c>
      <c r="D32" s="38">
        <v>4533393</v>
      </c>
      <c r="E32" s="38">
        <v>4402286</v>
      </c>
      <c r="F32" s="13">
        <f t="shared" si="0"/>
        <v>-2.8920281122770461</v>
      </c>
      <c r="G32" s="1"/>
      <c r="H32" s="1"/>
      <c r="I32" s="1"/>
    </row>
    <row r="33" spans="1:9" x14ac:dyDescent="0.25">
      <c r="A33" s="8" t="s">
        <v>69</v>
      </c>
      <c r="B33" s="37">
        <v>391142</v>
      </c>
      <c r="C33" s="37">
        <v>269594</v>
      </c>
      <c r="D33" s="37">
        <v>391142</v>
      </c>
      <c r="E33" s="37">
        <v>269594</v>
      </c>
      <c r="F33" s="10">
        <f t="shared" si="0"/>
        <v>-31.075159405024266</v>
      </c>
      <c r="G33" s="1"/>
      <c r="H33" s="1"/>
      <c r="I33" s="1"/>
    </row>
    <row r="34" spans="1:9" x14ac:dyDescent="0.25">
      <c r="A34" s="11" t="s">
        <v>70</v>
      </c>
      <c r="B34" s="38">
        <v>80983</v>
      </c>
      <c r="C34" s="38">
        <v>40936</v>
      </c>
      <c r="D34" s="38">
        <v>80983</v>
      </c>
      <c r="E34" s="38">
        <v>40936</v>
      </c>
      <c r="F34" s="13">
        <f t="shared" si="0"/>
        <v>-49.45111937073213</v>
      </c>
      <c r="G34" s="1"/>
      <c r="H34" s="1"/>
      <c r="I34" s="1"/>
    </row>
    <row r="35" spans="1:9" x14ac:dyDescent="0.25">
      <c r="A35" s="14" t="s">
        <v>71</v>
      </c>
      <c r="B35" s="15">
        <f>SUM(B7:B34)</f>
        <v>40540438</v>
      </c>
      <c r="C35" s="15">
        <f t="shared" ref="C35:E35" si="1">SUM(C7:C34)</f>
        <v>31568231</v>
      </c>
      <c r="D35" s="15">
        <f t="shared" si="1"/>
        <v>40540438</v>
      </c>
      <c r="E35" s="15">
        <f t="shared" si="1"/>
        <v>31568231</v>
      </c>
      <c r="F35" s="16">
        <f t="shared" si="0"/>
        <v>-22.131499911273778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866861</v>
      </c>
      <c r="C38" s="41">
        <f>D7</f>
        <v>1086640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5443527</v>
      </c>
      <c r="G38" s="42">
        <f>LOOKUP(E38,$A$38:$A$65,$C$38:$C$65)</f>
        <v>6347606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191091</v>
      </c>
      <c r="C39" s="41">
        <f t="shared" ref="C39:C65" si="5">D8</f>
        <v>267997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4402286</v>
      </c>
      <c r="G39" s="42">
        <f t="shared" ref="G39:G65" si="8">LOOKUP(E39,$A$38:$A$65,$C$38:$C$65)</f>
        <v>4533393</v>
      </c>
    </row>
    <row r="40" spans="1:9" x14ac:dyDescent="0.25">
      <c r="A40" s="42" t="str">
        <f t="shared" si="3"/>
        <v>ALMERIA</v>
      </c>
      <c r="B40" s="41">
        <f t="shared" si="4"/>
        <v>276126</v>
      </c>
      <c r="C40" s="41">
        <f t="shared" si="5"/>
        <v>540221</v>
      </c>
      <c r="D40" s="41">
        <f t="shared" si="6"/>
        <v>17</v>
      </c>
      <c r="E40" s="42" t="str">
        <f t="shared" si="2"/>
        <v>BARCELONA</v>
      </c>
      <c r="F40" s="42">
        <f t="shared" si="7"/>
        <v>3364015</v>
      </c>
      <c r="G40" s="42">
        <f t="shared" si="8"/>
        <v>4386074</v>
      </c>
    </row>
    <row r="41" spans="1:9" x14ac:dyDescent="0.25">
      <c r="A41" s="42" t="str">
        <f t="shared" si="3"/>
        <v>AVILES</v>
      </c>
      <c r="B41" s="41">
        <f t="shared" si="4"/>
        <v>286645</v>
      </c>
      <c r="C41" s="41">
        <f t="shared" si="5"/>
        <v>388234</v>
      </c>
      <c r="D41" s="41">
        <f t="shared" si="6"/>
        <v>16</v>
      </c>
      <c r="E41" s="42" t="str">
        <f t="shared" si="2"/>
        <v>BILBAO</v>
      </c>
      <c r="F41" s="42">
        <f t="shared" si="7"/>
        <v>2174458</v>
      </c>
      <c r="G41" s="42">
        <f t="shared" si="8"/>
        <v>2955006</v>
      </c>
    </row>
    <row r="42" spans="1:9" x14ac:dyDescent="0.25">
      <c r="A42" s="42" t="str">
        <f t="shared" si="3"/>
        <v>BAHIA DE ALGECIRAS</v>
      </c>
      <c r="B42" s="41">
        <f t="shared" si="4"/>
        <v>5443527</v>
      </c>
      <c r="C42" s="41">
        <f t="shared" si="5"/>
        <v>6347606</v>
      </c>
      <c r="D42" s="41">
        <f t="shared" si="6"/>
        <v>1</v>
      </c>
      <c r="E42" s="42" t="str">
        <f t="shared" si="2"/>
        <v>TARRAGONA</v>
      </c>
      <c r="F42" s="42">
        <f t="shared" si="7"/>
        <v>2152231</v>
      </c>
      <c r="G42" s="42">
        <f t="shared" si="8"/>
        <v>3427940</v>
      </c>
    </row>
    <row r="43" spans="1:9" x14ac:dyDescent="0.25">
      <c r="A43" s="42" t="str">
        <f t="shared" si="3"/>
        <v>BAHIA DE CADIZ</v>
      </c>
      <c r="B43" s="41">
        <f t="shared" si="4"/>
        <v>237664</v>
      </c>
      <c r="C43" s="41">
        <f t="shared" si="5"/>
        <v>485306</v>
      </c>
      <c r="D43" s="41">
        <f t="shared" si="6"/>
        <v>23</v>
      </c>
      <c r="E43" s="42" t="str">
        <f t="shared" si="2"/>
        <v>CARTAGENA</v>
      </c>
      <c r="F43" s="42">
        <f t="shared" si="7"/>
        <v>1919150</v>
      </c>
      <c r="G43" s="42">
        <f t="shared" si="8"/>
        <v>2787912</v>
      </c>
    </row>
    <row r="44" spans="1:9" x14ac:dyDescent="0.25">
      <c r="A44" s="42" t="str">
        <f t="shared" si="3"/>
        <v>BALEARES</v>
      </c>
      <c r="B44" s="41">
        <f t="shared" si="4"/>
        <v>802486</v>
      </c>
      <c r="C44" s="41">
        <f t="shared" si="5"/>
        <v>944035</v>
      </c>
      <c r="D44" s="41">
        <f t="shared" si="6"/>
        <v>14</v>
      </c>
      <c r="E44" s="42" t="str">
        <f t="shared" si="2"/>
        <v>LAS PALMAS</v>
      </c>
      <c r="F44" s="42">
        <f t="shared" si="7"/>
        <v>1718112</v>
      </c>
      <c r="G44" s="42">
        <f t="shared" si="8"/>
        <v>2249902</v>
      </c>
    </row>
    <row r="45" spans="1:9" x14ac:dyDescent="0.25">
      <c r="A45" s="42" t="str">
        <f t="shared" si="3"/>
        <v>BARCELONA</v>
      </c>
      <c r="B45" s="41">
        <f t="shared" si="4"/>
        <v>3364015</v>
      </c>
      <c r="C45" s="41">
        <f t="shared" si="5"/>
        <v>4386074</v>
      </c>
      <c r="D45" s="41">
        <f t="shared" si="6"/>
        <v>3</v>
      </c>
      <c r="E45" s="42" t="str">
        <f t="shared" si="2"/>
        <v>GIJON</v>
      </c>
      <c r="F45" s="42">
        <f t="shared" si="7"/>
        <v>1545538</v>
      </c>
      <c r="G45" s="42">
        <f t="shared" si="8"/>
        <v>1617168</v>
      </c>
    </row>
    <row r="46" spans="1:9" x14ac:dyDescent="0.25">
      <c r="A46" s="42" t="str">
        <f t="shared" si="3"/>
        <v>BILBAO</v>
      </c>
      <c r="B46" s="41">
        <f t="shared" si="4"/>
        <v>2174458</v>
      </c>
      <c r="C46" s="41">
        <f t="shared" si="5"/>
        <v>2955006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1292398</v>
      </c>
      <c r="G46" s="42">
        <f t="shared" si="8"/>
        <v>1752559</v>
      </c>
    </row>
    <row r="47" spans="1:9" x14ac:dyDescent="0.25">
      <c r="A47" s="42" t="str">
        <f t="shared" si="3"/>
        <v>CARTAGENA</v>
      </c>
      <c r="B47" s="41">
        <f t="shared" si="4"/>
        <v>1919150</v>
      </c>
      <c r="C47" s="41">
        <f t="shared" si="5"/>
        <v>2787912</v>
      </c>
      <c r="D47" s="41">
        <f t="shared" si="6"/>
        <v>6</v>
      </c>
      <c r="E47" s="42" t="str">
        <f t="shared" si="2"/>
        <v>HUELVA</v>
      </c>
      <c r="F47" s="42">
        <f t="shared" si="7"/>
        <v>1064839</v>
      </c>
      <c r="G47" s="42">
        <f t="shared" si="8"/>
        <v>1512182</v>
      </c>
    </row>
    <row r="48" spans="1:9" x14ac:dyDescent="0.25">
      <c r="A48" s="42" t="str">
        <f t="shared" si="3"/>
        <v>CASTELLON</v>
      </c>
      <c r="B48" s="41">
        <f t="shared" si="4"/>
        <v>978429</v>
      </c>
      <c r="C48" s="41">
        <f t="shared" si="5"/>
        <v>1202696</v>
      </c>
      <c r="D48" s="41">
        <f t="shared" si="6"/>
        <v>11</v>
      </c>
      <c r="E48" s="42" t="str">
        <f t="shared" si="2"/>
        <v>CASTELLON</v>
      </c>
      <c r="F48" s="42">
        <f t="shared" si="7"/>
        <v>978429</v>
      </c>
      <c r="G48" s="42">
        <f t="shared" si="8"/>
        <v>1202696</v>
      </c>
    </row>
    <row r="49" spans="1:7" x14ac:dyDescent="0.25">
      <c r="A49" s="42" t="str">
        <f t="shared" si="3"/>
        <v>CEUTA</v>
      </c>
      <c r="B49" s="41">
        <f t="shared" si="4"/>
        <v>249295</v>
      </c>
      <c r="C49" s="41">
        <f t="shared" si="5"/>
        <v>235646</v>
      </c>
      <c r="D49" s="41">
        <f t="shared" si="6"/>
        <v>20</v>
      </c>
      <c r="E49" s="42" t="str">
        <f t="shared" si="2"/>
        <v>FERROL-SAN CIBRAO</v>
      </c>
      <c r="F49" s="42">
        <f t="shared" si="7"/>
        <v>925485</v>
      </c>
      <c r="G49" s="42">
        <f t="shared" si="8"/>
        <v>1044092</v>
      </c>
    </row>
    <row r="50" spans="1:7" x14ac:dyDescent="0.25">
      <c r="A50" s="42" t="str">
        <f t="shared" si="3"/>
        <v>FERROL-SAN CIBRAO</v>
      </c>
      <c r="B50" s="41">
        <f t="shared" si="4"/>
        <v>925485</v>
      </c>
      <c r="C50" s="41">
        <f t="shared" si="5"/>
        <v>1044092</v>
      </c>
      <c r="D50" s="41">
        <f t="shared" si="6"/>
        <v>12</v>
      </c>
      <c r="E50" s="42" t="str">
        <f t="shared" si="2"/>
        <v>A CORUÑA</v>
      </c>
      <c r="F50" s="42">
        <f t="shared" si="7"/>
        <v>866861</v>
      </c>
      <c r="G50" s="42">
        <f t="shared" si="8"/>
        <v>1086640</v>
      </c>
    </row>
    <row r="51" spans="1:7" x14ac:dyDescent="0.25">
      <c r="A51" s="42" t="str">
        <f t="shared" si="3"/>
        <v>GIJON</v>
      </c>
      <c r="B51" s="41">
        <f t="shared" si="4"/>
        <v>1545538</v>
      </c>
      <c r="C51" s="41">
        <f t="shared" si="5"/>
        <v>1617168</v>
      </c>
      <c r="D51" s="41">
        <f t="shared" si="6"/>
        <v>8</v>
      </c>
      <c r="E51" s="42" t="str">
        <f t="shared" si="2"/>
        <v>BALEARES</v>
      </c>
      <c r="F51" s="42">
        <f t="shared" si="7"/>
        <v>802486</v>
      </c>
      <c r="G51" s="42">
        <f t="shared" si="8"/>
        <v>944035</v>
      </c>
    </row>
    <row r="52" spans="1:7" x14ac:dyDescent="0.25">
      <c r="A52" s="42" t="str">
        <f t="shared" si="3"/>
        <v>HUELVA</v>
      </c>
      <c r="B52" s="41">
        <f t="shared" si="4"/>
        <v>1064839</v>
      </c>
      <c r="C52" s="41">
        <f t="shared" si="5"/>
        <v>1512182</v>
      </c>
      <c r="D52" s="41">
        <f t="shared" si="6"/>
        <v>10</v>
      </c>
      <c r="E52" s="42" t="str">
        <f t="shared" si="2"/>
        <v>SEVILLA</v>
      </c>
      <c r="F52" s="42">
        <f t="shared" si="7"/>
        <v>300360</v>
      </c>
      <c r="G52" s="42">
        <f t="shared" si="8"/>
        <v>299611</v>
      </c>
    </row>
    <row r="53" spans="1:7" x14ac:dyDescent="0.25">
      <c r="A53" s="42" t="str">
        <f t="shared" si="3"/>
        <v>LAS PALMAS</v>
      </c>
      <c r="B53" s="41">
        <f t="shared" si="4"/>
        <v>1718112</v>
      </c>
      <c r="C53" s="41">
        <f t="shared" si="5"/>
        <v>2249902</v>
      </c>
      <c r="D53" s="41">
        <f t="shared" si="6"/>
        <v>7</v>
      </c>
      <c r="E53" s="42" t="str">
        <f t="shared" si="2"/>
        <v>AVILES</v>
      </c>
      <c r="F53" s="42">
        <f t="shared" si="7"/>
        <v>286645</v>
      </c>
      <c r="G53" s="42">
        <f t="shared" si="8"/>
        <v>388234</v>
      </c>
    </row>
    <row r="54" spans="1:7" x14ac:dyDescent="0.25">
      <c r="A54" s="42" t="str">
        <f t="shared" si="3"/>
        <v>MALAGA</v>
      </c>
      <c r="B54" s="41">
        <f t="shared" si="4"/>
        <v>241715</v>
      </c>
      <c r="C54" s="41">
        <f t="shared" si="5"/>
        <v>718269</v>
      </c>
      <c r="D54" s="41">
        <f t="shared" si="6"/>
        <v>22</v>
      </c>
      <c r="E54" s="42" t="str">
        <f t="shared" si="2"/>
        <v>ALMERIA</v>
      </c>
      <c r="F54" s="42">
        <f t="shared" si="7"/>
        <v>276126</v>
      </c>
      <c r="G54" s="42">
        <f t="shared" si="8"/>
        <v>540221</v>
      </c>
    </row>
    <row r="55" spans="1:7" x14ac:dyDescent="0.25">
      <c r="A55" s="42" t="str">
        <f t="shared" si="3"/>
        <v>MARIN Y RIA DE PONTEVEDRA</v>
      </c>
      <c r="B55" s="41">
        <f t="shared" si="4"/>
        <v>81591</v>
      </c>
      <c r="C55" s="41">
        <f t="shared" si="5"/>
        <v>154098</v>
      </c>
      <c r="D55" s="41">
        <f t="shared" si="6"/>
        <v>26</v>
      </c>
      <c r="E55" s="42" t="str">
        <f t="shared" si="2"/>
        <v>VIGO</v>
      </c>
      <c r="F55" s="42">
        <f t="shared" si="7"/>
        <v>269594</v>
      </c>
      <c r="G55" s="42">
        <f t="shared" si="8"/>
        <v>391142</v>
      </c>
    </row>
    <row r="56" spans="1:7" x14ac:dyDescent="0.25">
      <c r="A56" s="42" t="str">
        <f t="shared" si="3"/>
        <v>MELILLA</v>
      </c>
      <c r="B56" s="41">
        <f t="shared" si="4"/>
        <v>60615</v>
      </c>
      <c r="C56" s="41">
        <f t="shared" si="5"/>
        <v>60595</v>
      </c>
      <c r="D56" s="41">
        <f t="shared" si="6"/>
        <v>27</v>
      </c>
      <c r="E56" s="42" t="str">
        <f t="shared" si="2"/>
        <v>SANTANDER</v>
      </c>
      <c r="F56" s="42">
        <f t="shared" si="7"/>
        <v>264816</v>
      </c>
      <c r="G56" s="42">
        <f t="shared" si="8"/>
        <v>530141</v>
      </c>
    </row>
    <row r="57" spans="1:7" x14ac:dyDescent="0.25">
      <c r="A57" s="42" t="str">
        <f t="shared" si="3"/>
        <v>MOTRIL</v>
      </c>
      <c r="B57" s="41">
        <f t="shared" si="4"/>
        <v>169597</v>
      </c>
      <c r="C57" s="41">
        <f t="shared" si="5"/>
        <v>226461</v>
      </c>
      <c r="D57" s="41">
        <f t="shared" si="6"/>
        <v>25</v>
      </c>
      <c r="E57" s="42" t="str">
        <f t="shared" si="2"/>
        <v>CEUTA</v>
      </c>
      <c r="F57" s="42">
        <f t="shared" si="7"/>
        <v>249295</v>
      </c>
      <c r="G57" s="42">
        <f t="shared" si="8"/>
        <v>235646</v>
      </c>
    </row>
    <row r="58" spans="1:7" x14ac:dyDescent="0.25">
      <c r="A58" s="42" t="str">
        <f t="shared" si="3"/>
        <v>PASAIA</v>
      </c>
      <c r="B58" s="41">
        <f t="shared" si="4"/>
        <v>248371</v>
      </c>
      <c r="C58" s="41">
        <f t="shared" si="5"/>
        <v>314529</v>
      </c>
      <c r="D58" s="41">
        <f t="shared" si="6"/>
        <v>21</v>
      </c>
      <c r="E58" s="42" t="str">
        <f t="shared" si="2"/>
        <v>PASAIA</v>
      </c>
      <c r="F58" s="42">
        <f t="shared" si="7"/>
        <v>248371</v>
      </c>
      <c r="G58" s="42">
        <f t="shared" si="8"/>
        <v>314529</v>
      </c>
    </row>
    <row r="59" spans="1:7" x14ac:dyDescent="0.25">
      <c r="A59" s="42" t="str">
        <f t="shared" si="3"/>
        <v>SANTA CRUZ DE TENERIFE</v>
      </c>
      <c r="B59" s="41">
        <f t="shared" si="4"/>
        <v>1292398</v>
      </c>
      <c r="C59" s="41">
        <f t="shared" si="5"/>
        <v>1752559</v>
      </c>
      <c r="D59" s="41">
        <f t="shared" si="6"/>
        <v>9</v>
      </c>
      <c r="E59" s="42" t="str">
        <f t="shared" si="2"/>
        <v>MALAGA</v>
      </c>
      <c r="F59" s="42">
        <f t="shared" si="7"/>
        <v>241715</v>
      </c>
      <c r="G59" s="42">
        <f t="shared" si="8"/>
        <v>718269</v>
      </c>
    </row>
    <row r="60" spans="1:7" x14ac:dyDescent="0.25">
      <c r="A60" s="42" t="str">
        <f t="shared" si="3"/>
        <v>SANTANDER</v>
      </c>
      <c r="B60" s="41">
        <f t="shared" si="4"/>
        <v>264816</v>
      </c>
      <c r="C60" s="41">
        <f t="shared" si="5"/>
        <v>530141</v>
      </c>
      <c r="D60" s="41">
        <f t="shared" si="6"/>
        <v>19</v>
      </c>
      <c r="E60" s="42" t="str">
        <f t="shared" si="2"/>
        <v>BAHIA DE CADIZ</v>
      </c>
      <c r="F60" s="42">
        <f t="shared" si="7"/>
        <v>237664</v>
      </c>
      <c r="G60" s="42">
        <f t="shared" si="8"/>
        <v>485306</v>
      </c>
    </row>
    <row r="61" spans="1:7" x14ac:dyDescent="0.25">
      <c r="A61" s="42" t="str">
        <f t="shared" si="3"/>
        <v>SEVILLA</v>
      </c>
      <c r="B61" s="41">
        <f t="shared" si="4"/>
        <v>300360</v>
      </c>
      <c r="C61" s="41">
        <f t="shared" si="5"/>
        <v>299611</v>
      </c>
      <c r="D61" s="41">
        <f t="shared" si="6"/>
        <v>15</v>
      </c>
      <c r="E61" s="42" t="str">
        <f t="shared" si="2"/>
        <v>ALICANTE</v>
      </c>
      <c r="F61" s="42">
        <f t="shared" si="7"/>
        <v>191091</v>
      </c>
      <c r="G61" s="42">
        <f t="shared" si="8"/>
        <v>267997</v>
      </c>
    </row>
    <row r="62" spans="1:7" x14ac:dyDescent="0.25">
      <c r="A62" s="42" t="str">
        <f t="shared" si="3"/>
        <v>TARRAGONA</v>
      </c>
      <c r="B62" s="41">
        <f t="shared" si="4"/>
        <v>2152231</v>
      </c>
      <c r="C62" s="41">
        <f t="shared" si="5"/>
        <v>3427940</v>
      </c>
      <c r="D62" s="41">
        <f t="shared" si="6"/>
        <v>5</v>
      </c>
      <c r="E62" s="42" t="str">
        <f t="shared" si="2"/>
        <v>MOTRIL</v>
      </c>
      <c r="F62" s="42">
        <f t="shared" si="7"/>
        <v>169597</v>
      </c>
      <c r="G62" s="42">
        <f t="shared" si="8"/>
        <v>226461</v>
      </c>
    </row>
    <row r="63" spans="1:7" x14ac:dyDescent="0.25">
      <c r="A63" s="42" t="str">
        <f t="shared" si="3"/>
        <v>VALENCIA</v>
      </c>
      <c r="B63" s="41">
        <f t="shared" si="4"/>
        <v>4402286</v>
      </c>
      <c r="C63" s="41">
        <f t="shared" si="5"/>
        <v>4533393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81591</v>
      </c>
      <c r="G63" s="42">
        <f t="shared" si="8"/>
        <v>154098</v>
      </c>
    </row>
    <row r="64" spans="1:7" x14ac:dyDescent="0.25">
      <c r="A64" s="42" t="str">
        <f t="shared" si="3"/>
        <v>VIGO</v>
      </c>
      <c r="B64" s="41">
        <f t="shared" si="4"/>
        <v>269594</v>
      </c>
      <c r="C64" s="41">
        <f t="shared" si="5"/>
        <v>391142</v>
      </c>
      <c r="D64" s="41">
        <f t="shared" si="6"/>
        <v>18</v>
      </c>
      <c r="E64" s="42" t="str">
        <f t="shared" si="2"/>
        <v>MELILLA</v>
      </c>
      <c r="F64" s="42">
        <f t="shared" si="7"/>
        <v>60615</v>
      </c>
      <c r="G64" s="42">
        <f t="shared" si="8"/>
        <v>60595</v>
      </c>
    </row>
    <row r="65" spans="1:7" x14ac:dyDescent="0.25">
      <c r="A65" s="42" t="str">
        <f t="shared" si="3"/>
        <v>VILAGARCIA</v>
      </c>
      <c r="B65" s="41">
        <f t="shared" si="4"/>
        <v>40936</v>
      </c>
      <c r="C65" s="41">
        <f t="shared" si="5"/>
        <v>80983</v>
      </c>
      <c r="D65" s="41">
        <f t="shared" si="6"/>
        <v>28</v>
      </c>
      <c r="E65" s="42" t="str">
        <f t="shared" si="2"/>
        <v>VILAGARCIA</v>
      </c>
      <c r="F65" s="42">
        <f t="shared" si="7"/>
        <v>40936</v>
      </c>
      <c r="G65" s="42">
        <f t="shared" si="8"/>
        <v>80983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1049991</v>
      </c>
      <c r="C7" s="37">
        <v>834364</v>
      </c>
      <c r="D7" s="37">
        <v>1049991</v>
      </c>
      <c r="E7" s="37">
        <v>834364</v>
      </c>
      <c r="F7" s="10">
        <f>((E7*100)/D7)-100</f>
        <v>-20.536080785454345</v>
      </c>
      <c r="G7" s="1"/>
      <c r="H7" s="1"/>
      <c r="I7" s="1"/>
    </row>
    <row r="8" spans="1:12" x14ac:dyDescent="0.25">
      <c r="A8" s="11" t="s">
        <v>44</v>
      </c>
      <c r="B8" s="38">
        <v>265879</v>
      </c>
      <c r="C8" s="38">
        <v>185466</v>
      </c>
      <c r="D8" s="38">
        <v>265879</v>
      </c>
      <c r="E8" s="38">
        <v>185466</v>
      </c>
      <c r="F8" s="13">
        <f t="shared" ref="F8:F35" si="0">((E8*100)/D8)-100</f>
        <v>-30.244208831837042</v>
      </c>
      <c r="G8" s="1"/>
      <c r="H8" s="1"/>
      <c r="I8" s="1"/>
    </row>
    <row r="9" spans="1:12" x14ac:dyDescent="0.25">
      <c r="A9" s="8" t="s">
        <v>45</v>
      </c>
      <c r="B9" s="37">
        <v>530596</v>
      </c>
      <c r="C9" s="37">
        <v>266978</v>
      </c>
      <c r="D9" s="37">
        <v>530596</v>
      </c>
      <c r="E9" s="37">
        <v>266978</v>
      </c>
      <c r="F9" s="10">
        <f t="shared" si="0"/>
        <v>-49.683374921786069</v>
      </c>
      <c r="G9" s="1"/>
      <c r="H9" s="1"/>
      <c r="I9" s="1"/>
    </row>
    <row r="10" spans="1:12" x14ac:dyDescent="0.25">
      <c r="A10" s="11" t="s">
        <v>46</v>
      </c>
      <c r="B10" s="38">
        <v>383915</v>
      </c>
      <c r="C10" s="38">
        <v>283466</v>
      </c>
      <c r="D10" s="38">
        <v>383915</v>
      </c>
      <c r="E10" s="38">
        <v>283466</v>
      </c>
      <c r="F10" s="13">
        <f t="shared" si="0"/>
        <v>-26.16438534571455</v>
      </c>
      <c r="G10" s="1"/>
      <c r="H10" s="1"/>
      <c r="I10" s="1"/>
    </row>
    <row r="11" spans="1:12" x14ac:dyDescent="0.25">
      <c r="A11" s="8" t="s">
        <v>47</v>
      </c>
      <c r="B11" s="37">
        <v>5944368</v>
      </c>
      <c r="C11" s="37">
        <v>4989436</v>
      </c>
      <c r="D11" s="37">
        <v>5944368</v>
      </c>
      <c r="E11" s="37">
        <v>4989436</v>
      </c>
      <c r="F11" s="10">
        <f t="shared" si="0"/>
        <v>-16.064483221765542</v>
      </c>
      <c r="G11" s="1"/>
      <c r="H11" s="1"/>
      <c r="I11" s="1"/>
    </row>
    <row r="12" spans="1:12" x14ac:dyDescent="0.25">
      <c r="A12" s="11" t="s">
        <v>48</v>
      </c>
      <c r="B12" s="38">
        <v>480465</v>
      </c>
      <c r="C12" s="38">
        <v>223325</v>
      </c>
      <c r="D12" s="38">
        <v>480465</v>
      </c>
      <c r="E12" s="38">
        <v>223325</v>
      </c>
      <c r="F12" s="13">
        <f t="shared" si="0"/>
        <v>-53.51898681485644</v>
      </c>
      <c r="G12" s="1"/>
      <c r="H12" s="1"/>
      <c r="I12" s="1"/>
    </row>
    <row r="13" spans="1:12" x14ac:dyDescent="0.25">
      <c r="A13" s="8" t="s">
        <v>49</v>
      </c>
      <c r="B13" s="37">
        <v>942381</v>
      </c>
      <c r="C13" s="37">
        <v>799580</v>
      </c>
      <c r="D13" s="37">
        <v>942381</v>
      </c>
      <c r="E13" s="37">
        <v>799580</v>
      </c>
      <c r="F13" s="10">
        <f t="shared" si="0"/>
        <v>-15.153212978614803</v>
      </c>
      <c r="G13" s="1"/>
      <c r="H13" s="1"/>
      <c r="I13" s="1"/>
    </row>
    <row r="14" spans="1:12" x14ac:dyDescent="0.25">
      <c r="A14" s="11" t="s">
        <v>50</v>
      </c>
      <c r="B14" s="38">
        <v>4322542</v>
      </c>
      <c r="C14" s="38">
        <v>3259926</v>
      </c>
      <c r="D14" s="38">
        <v>4322542</v>
      </c>
      <c r="E14" s="38">
        <v>3259926</v>
      </c>
      <c r="F14" s="13">
        <f t="shared" si="0"/>
        <v>-24.583127243182375</v>
      </c>
      <c r="G14" s="1"/>
      <c r="H14" s="1"/>
      <c r="I14" s="1"/>
    </row>
    <row r="15" spans="1:12" x14ac:dyDescent="0.25">
      <c r="A15" s="8" t="s">
        <v>51</v>
      </c>
      <c r="B15" s="37">
        <v>2898237</v>
      </c>
      <c r="C15" s="37">
        <v>2165433</v>
      </c>
      <c r="D15" s="37">
        <v>2898237</v>
      </c>
      <c r="E15" s="37">
        <v>2165433</v>
      </c>
      <c r="F15" s="10">
        <f t="shared" si="0"/>
        <v>-25.284474665115383</v>
      </c>
      <c r="G15" s="1"/>
      <c r="H15" s="1"/>
      <c r="I15" s="1"/>
    </row>
    <row r="16" spans="1:12" x14ac:dyDescent="0.25">
      <c r="A16" s="11" t="s">
        <v>52</v>
      </c>
      <c r="B16" s="38">
        <v>2782654</v>
      </c>
      <c r="C16" s="38">
        <v>1915907</v>
      </c>
      <c r="D16" s="38">
        <v>2782654</v>
      </c>
      <c r="E16" s="38">
        <v>1915907</v>
      </c>
      <c r="F16" s="13">
        <f t="shared" si="0"/>
        <v>-31.148213180654153</v>
      </c>
      <c r="G16" s="1"/>
      <c r="H16" s="1"/>
      <c r="I16" s="1"/>
    </row>
    <row r="17" spans="1:9" x14ac:dyDescent="0.25">
      <c r="A17" s="8" t="s">
        <v>53</v>
      </c>
      <c r="B17" s="37">
        <v>1198792</v>
      </c>
      <c r="C17" s="37">
        <v>975039</v>
      </c>
      <c r="D17" s="37">
        <v>1198792</v>
      </c>
      <c r="E17" s="37">
        <v>975039</v>
      </c>
      <c r="F17" s="10">
        <f t="shared" si="0"/>
        <v>-18.664872638456046</v>
      </c>
      <c r="G17" s="1"/>
      <c r="H17" s="1"/>
      <c r="I17" s="1"/>
    </row>
    <row r="18" spans="1:9" x14ac:dyDescent="0.25">
      <c r="A18" s="11" t="s">
        <v>54</v>
      </c>
      <c r="B18" s="38">
        <v>200649</v>
      </c>
      <c r="C18" s="38">
        <v>200185</v>
      </c>
      <c r="D18" s="38">
        <v>200649</v>
      </c>
      <c r="E18" s="38">
        <v>200185</v>
      </c>
      <c r="F18" s="13">
        <f t="shared" si="0"/>
        <v>-0.2312495950640141</v>
      </c>
      <c r="G18" s="1"/>
      <c r="H18" s="1"/>
      <c r="I18" s="1"/>
    </row>
    <row r="19" spans="1:9" x14ac:dyDescent="0.25">
      <c r="A19" s="8" t="s">
        <v>55</v>
      </c>
      <c r="B19" s="37">
        <v>1042126</v>
      </c>
      <c r="C19" s="37">
        <v>923845</v>
      </c>
      <c r="D19" s="37">
        <v>1042126</v>
      </c>
      <c r="E19" s="37">
        <v>923845</v>
      </c>
      <c r="F19" s="10">
        <f t="shared" si="0"/>
        <v>-11.34997111673637</v>
      </c>
      <c r="G19" s="1"/>
      <c r="H19" s="1"/>
      <c r="I19" s="1"/>
    </row>
    <row r="20" spans="1:9" x14ac:dyDescent="0.25">
      <c r="A20" s="11" t="s">
        <v>56</v>
      </c>
      <c r="B20" s="38">
        <v>1601190</v>
      </c>
      <c r="C20" s="38">
        <v>1533764</v>
      </c>
      <c r="D20" s="38">
        <v>1601190</v>
      </c>
      <c r="E20" s="38">
        <v>1533764</v>
      </c>
      <c r="F20" s="13">
        <f t="shared" si="0"/>
        <v>-4.2109930739012924</v>
      </c>
      <c r="G20" s="1"/>
      <c r="H20" s="1"/>
      <c r="I20" s="1"/>
    </row>
    <row r="21" spans="1:9" x14ac:dyDescent="0.25">
      <c r="A21" s="8" t="s">
        <v>57</v>
      </c>
      <c r="B21" s="37">
        <v>1507919</v>
      </c>
      <c r="C21" s="37">
        <v>1057875</v>
      </c>
      <c r="D21" s="37">
        <v>1507919</v>
      </c>
      <c r="E21" s="37">
        <v>1057875</v>
      </c>
      <c r="F21" s="10">
        <f t="shared" si="0"/>
        <v>-29.845369678344795</v>
      </c>
      <c r="G21" s="1"/>
      <c r="H21" s="1"/>
      <c r="I21" s="1"/>
    </row>
    <row r="22" spans="1:9" x14ac:dyDescent="0.25">
      <c r="A22" s="11" t="s">
        <v>58</v>
      </c>
      <c r="B22" s="38">
        <v>2069075</v>
      </c>
      <c r="C22" s="38">
        <v>1536889</v>
      </c>
      <c r="D22" s="38">
        <v>2069075</v>
      </c>
      <c r="E22" s="38">
        <v>1536889</v>
      </c>
      <c r="F22" s="13">
        <f t="shared" si="0"/>
        <v>-25.720962265746778</v>
      </c>
      <c r="G22" s="1"/>
      <c r="H22" s="1"/>
      <c r="I22" s="1"/>
    </row>
    <row r="23" spans="1:9" x14ac:dyDescent="0.25">
      <c r="A23" s="8" t="s">
        <v>59</v>
      </c>
      <c r="B23" s="37">
        <v>713456</v>
      </c>
      <c r="C23" s="37">
        <v>238231</v>
      </c>
      <c r="D23" s="37">
        <v>713456</v>
      </c>
      <c r="E23" s="37">
        <v>238231</v>
      </c>
      <c r="F23" s="10">
        <f t="shared" si="0"/>
        <v>-66.608872866721981</v>
      </c>
      <c r="G23" s="1"/>
      <c r="H23" s="1"/>
      <c r="I23" s="1"/>
    </row>
    <row r="24" spans="1:9" x14ac:dyDescent="0.25">
      <c r="A24" s="11" t="s">
        <v>60</v>
      </c>
      <c r="B24" s="38">
        <v>149209</v>
      </c>
      <c r="C24" s="38">
        <v>80553</v>
      </c>
      <c r="D24" s="38">
        <v>149209</v>
      </c>
      <c r="E24" s="38">
        <v>80553</v>
      </c>
      <c r="F24" s="13">
        <f t="shared" si="0"/>
        <v>-46.01331018906366</v>
      </c>
      <c r="G24" s="1"/>
      <c r="H24" s="1"/>
      <c r="I24" s="1"/>
    </row>
    <row r="25" spans="1:9" x14ac:dyDescent="0.25">
      <c r="A25" s="8" t="s">
        <v>61</v>
      </c>
      <c r="B25" s="37">
        <v>58857</v>
      </c>
      <c r="C25" s="37">
        <v>60536</v>
      </c>
      <c r="D25" s="37">
        <v>58857</v>
      </c>
      <c r="E25" s="37">
        <v>60536</v>
      </c>
      <c r="F25" s="10">
        <f t="shared" si="0"/>
        <v>2.8526768268854994</v>
      </c>
      <c r="G25" s="1"/>
      <c r="H25" s="1"/>
      <c r="I25" s="1"/>
    </row>
    <row r="26" spans="1:9" x14ac:dyDescent="0.25">
      <c r="A26" s="11" t="s">
        <v>62</v>
      </c>
      <c r="B26" s="38">
        <v>224826</v>
      </c>
      <c r="C26" s="38">
        <v>168527</v>
      </c>
      <c r="D26" s="38">
        <v>224826</v>
      </c>
      <c r="E26" s="38">
        <v>168527</v>
      </c>
      <c r="F26" s="13">
        <f t="shared" si="0"/>
        <v>-25.041142928309</v>
      </c>
      <c r="G26" s="1"/>
      <c r="H26" s="1"/>
      <c r="I26" s="1"/>
    </row>
    <row r="27" spans="1:9" x14ac:dyDescent="0.25">
      <c r="A27" s="8" t="s">
        <v>63</v>
      </c>
      <c r="B27" s="37">
        <v>311040</v>
      </c>
      <c r="C27" s="37">
        <v>245802</v>
      </c>
      <c r="D27" s="37">
        <v>311040</v>
      </c>
      <c r="E27" s="37">
        <v>245802</v>
      </c>
      <c r="F27" s="10">
        <f t="shared" si="0"/>
        <v>-20.974151234567898</v>
      </c>
      <c r="G27" s="1"/>
      <c r="H27" s="1"/>
      <c r="I27" s="1"/>
    </row>
    <row r="28" spans="1:9" x14ac:dyDescent="0.25">
      <c r="A28" s="11" t="s">
        <v>64</v>
      </c>
      <c r="B28" s="38">
        <v>1593632</v>
      </c>
      <c r="C28" s="38">
        <v>1196647</v>
      </c>
      <c r="D28" s="38">
        <v>1593632</v>
      </c>
      <c r="E28" s="38">
        <v>1196647</v>
      </c>
      <c r="F28" s="13">
        <f t="shared" si="0"/>
        <v>-24.910707114314974</v>
      </c>
      <c r="G28" s="1"/>
      <c r="H28" s="1"/>
      <c r="I28" s="1"/>
    </row>
    <row r="29" spans="1:9" x14ac:dyDescent="0.25">
      <c r="A29" s="8" t="s">
        <v>65</v>
      </c>
      <c r="B29" s="37">
        <v>522983</v>
      </c>
      <c r="C29" s="37">
        <v>262234</v>
      </c>
      <c r="D29" s="37">
        <v>522983</v>
      </c>
      <c r="E29" s="37">
        <v>262234</v>
      </c>
      <c r="F29" s="10">
        <f t="shared" si="0"/>
        <v>-49.858025977899857</v>
      </c>
      <c r="G29" s="1"/>
      <c r="H29" s="1"/>
      <c r="I29" s="1"/>
    </row>
    <row r="30" spans="1:9" x14ac:dyDescent="0.25">
      <c r="A30" s="11" t="s">
        <v>66</v>
      </c>
      <c r="B30" s="38">
        <v>299611</v>
      </c>
      <c r="C30" s="38">
        <v>300360</v>
      </c>
      <c r="D30" s="38">
        <v>299611</v>
      </c>
      <c r="E30" s="38">
        <v>300360</v>
      </c>
      <c r="F30" s="13">
        <f t="shared" si="0"/>
        <v>0.24999082143179407</v>
      </c>
      <c r="G30" s="1"/>
      <c r="H30" s="1"/>
      <c r="I30" s="1"/>
    </row>
    <row r="31" spans="1:9" x14ac:dyDescent="0.25">
      <c r="A31" s="8" t="s">
        <v>67</v>
      </c>
      <c r="B31" s="37">
        <v>3409810</v>
      </c>
      <c r="C31" s="37">
        <v>2143543</v>
      </c>
      <c r="D31" s="37">
        <v>3409810</v>
      </c>
      <c r="E31" s="37">
        <v>2143543</v>
      </c>
      <c r="F31" s="10">
        <f t="shared" si="0"/>
        <v>-37.135998779990672</v>
      </c>
      <c r="G31" s="1"/>
      <c r="H31" s="1"/>
      <c r="I31" s="1"/>
    </row>
    <row r="32" spans="1:9" x14ac:dyDescent="0.25">
      <c r="A32" s="11" t="s">
        <v>68</v>
      </c>
      <c r="B32" s="38">
        <v>4512730</v>
      </c>
      <c r="C32" s="38">
        <v>4375816</v>
      </c>
      <c r="D32" s="38">
        <v>4512730</v>
      </c>
      <c r="E32" s="38">
        <v>4375816</v>
      </c>
      <c r="F32" s="13">
        <f t="shared" si="0"/>
        <v>-3.0339506241233067</v>
      </c>
      <c r="G32" s="1"/>
      <c r="H32" s="1"/>
      <c r="I32" s="1"/>
    </row>
    <row r="33" spans="1:9" x14ac:dyDescent="0.25">
      <c r="A33" s="8" t="s">
        <v>69</v>
      </c>
      <c r="B33" s="37">
        <v>353518</v>
      </c>
      <c r="C33" s="37">
        <v>235245</v>
      </c>
      <c r="D33" s="37">
        <v>353518</v>
      </c>
      <c r="E33" s="37">
        <v>235245</v>
      </c>
      <c r="F33" s="10">
        <f t="shared" si="0"/>
        <v>-33.456005069048814</v>
      </c>
      <c r="G33" s="1"/>
      <c r="H33" s="1"/>
      <c r="I33" s="1"/>
    </row>
    <row r="34" spans="1:9" x14ac:dyDescent="0.25">
      <c r="A34" s="11" t="s">
        <v>70</v>
      </c>
      <c r="B34" s="38">
        <v>80858</v>
      </c>
      <c r="C34" s="38">
        <v>40570</v>
      </c>
      <c r="D34" s="38">
        <v>80858</v>
      </c>
      <c r="E34" s="38">
        <v>40570</v>
      </c>
      <c r="F34" s="13">
        <f t="shared" si="0"/>
        <v>-49.825620223107173</v>
      </c>
      <c r="G34" s="1"/>
      <c r="H34" s="1"/>
      <c r="I34" s="1"/>
    </row>
    <row r="35" spans="1:9" x14ac:dyDescent="0.25">
      <c r="A35" s="14" t="s">
        <v>71</v>
      </c>
      <c r="B35" s="15">
        <f>SUM(B7:B34)</f>
        <v>39451309</v>
      </c>
      <c r="C35" s="15">
        <f t="shared" ref="C35:E35" si="1">SUM(C7:C34)</f>
        <v>30499542</v>
      </c>
      <c r="D35" s="15">
        <f t="shared" si="1"/>
        <v>39451309</v>
      </c>
      <c r="E35" s="15">
        <f t="shared" si="1"/>
        <v>30499542</v>
      </c>
      <c r="F35" s="16">
        <f t="shared" si="0"/>
        <v>-22.690671683416127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834364</v>
      </c>
      <c r="C38" s="41">
        <f>D7</f>
        <v>1049991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4989436</v>
      </c>
      <c r="G38" s="42">
        <f>LOOKUP(E38,$A$38:$A$65,$C$38:$C$65)</f>
        <v>5944368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185466</v>
      </c>
      <c r="C39" s="41">
        <f t="shared" ref="C39:C65" si="5">D8</f>
        <v>265879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54" si="7">LOOKUP(E39,$A$38:$A$65,$B$38:$B$65)</f>
        <v>4375816</v>
      </c>
      <c r="G39" s="42">
        <f t="shared" ref="G39:G65" si="8">LOOKUP(E39,$A$38:$A$65,$C$38:$C$65)</f>
        <v>4512730</v>
      </c>
    </row>
    <row r="40" spans="1:9" x14ac:dyDescent="0.25">
      <c r="A40" s="42" t="str">
        <f t="shared" si="3"/>
        <v>ALMERIA</v>
      </c>
      <c r="B40" s="41">
        <f t="shared" si="4"/>
        <v>266978</v>
      </c>
      <c r="C40" s="41">
        <f t="shared" si="5"/>
        <v>530596</v>
      </c>
      <c r="D40" s="41">
        <f t="shared" si="6"/>
        <v>17</v>
      </c>
      <c r="E40" s="42" t="str">
        <f t="shared" si="2"/>
        <v>BARCELONA</v>
      </c>
      <c r="F40" s="42">
        <f t="shared" si="7"/>
        <v>3259926</v>
      </c>
      <c r="G40" s="42">
        <f t="shared" si="8"/>
        <v>4322542</v>
      </c>
    </row>
    <row r="41" spans="1:9" x14ac:dyDescent="0.25">
      <c r="A41" s="42" t="str">
        <f t="shared" si="3"/>
        <v>AVILES</v>
      </c>
      <c r="B41" s="41">
        <f t="shared" si="4"/>
        <v>283466</v>
      </c>
      <c r="C41" s="41">
        <f t="shared" si="5"/>
        <v>383915</v>
      </c>
      <c r="D41" s="41">
        <f t="shared" si="6"/>
        <v>16</v>
      </c>
      <c r="E41" s="42" t="str">
        <f t="shared" si="2"/>
        <v>BILBAO</v>
      </c>
      <c r="F41" s="42">
        <f t="shared" si="7"/>
        <v>2165433</v>
      </c>
      <c r="G41" s="42">
        <f t="shared" si="8"/>
        <v>2898237</v>
      </c>
    </row>
    <row r="42" spans="1:9" x14ac:dyDescent="0.25">
      <c r="A42" s="42" t="str">
        <f t="shared" si="3"/>
        <v>BAHIA DE ALGECIRAS</v>
      </c>
      <c r="B42" s="41">
        <f t="shared" si="4"/>
        <v>4989436</v>
      </c>
      <c r="C42" s="41">
        <f t="shared" si="5"/>
        <v>5944368</v>
      </c>
      <c r="D42" s="41">
        <f t="shared" si="6"/>
        <v>1</v>
      </c>
      <c r="E42" s="42" t="str">
        <f t="shared" si="2"/>
        <v>TARRAGONA</v>
      </c>
      <c r="F42" s="42">
        <f t="shared" si="7"/>
        <v>2143543</v>
      </c>
      <c r="G42" s="42">
        <f t="shared" si="8"/>
        <v>3409810</v>
      </c>
    </row>
    <row r="43" spans="1:9" x14ac:dyDescent="0.25">
      <c r="A43" s="42" t="str">
        <f t="shared" si="3"/>
        <v>BAHIA DE CADIZ</v>
      </c>
      <c r="B43" s="41">
        <f t="shared" si="4"/>
        <v>223325</v>
      </c>
      <c r="C43" s="41">
        <f t="shared" si="5"/>
        <v>480465</v>
      </c>
      <c r="D43" s="41">
        <f t="shared" si="6"/>
        <v>22</v>
      </c>
      <c r="E43" s="42" t="str">
        <f t="shared" si="2"/>
        <v>CARTAGENA</v>
      </c>
      <c r="F43" s="42">
        <f t="shared" si="7"/>
        <v>1915907</v>
      </c>
      <c r="G43" s="42">
        <f t="shared" si="8"/>
        <v>2782654</v>
      </c>
    </row>
    <row r="44" spans="1:9" x14ac:dyDescent="0.25">
      <c r="A44" s="42" t="str">
        <f t="shared" si="3"/>
        <v>BALEARES</v>
      </c>
      <c r="B44" s="41">
        <f t="shared" si="4"/>
        <v>799580</v>
      </c>
      <c r="C44" s="41">
        <f t="shared" si="5"/>
        <v>942381</v>
      </c>
      <c r="D44" s="41">
        <f t="shared" si="6"/>
        <v>14</v>
      </c>
      <c r="E44" s="42" t="str">
        <f t="shared" si="2"/>
        <v>LAS PALMAS</v>
      </c>
      <c r="F44" s="42">
        <f t="shared" si="7"/>
        <v>1536889</v>
      </c>
      <c r="G44" s="42">
        <f t="shared" si="8"/>
        <v>2069075</v>
      </c>
    </row>
    <row r="45" spans="1:9" x14ac:dyDescent="0.25">
      <c r="A45" s="42" t="str">
        <f t="shared" si="3"/>
        <v>BARCELONA</v>
      </c>
      <c r="B45" s="41">
        <f t="shared" si="4"/>
        <v>3259926</v>
      </c>
      <c r="C45" s="41">
        <f t="shared" si="5"/>
        <v>4322542</v>
      </c>
      <c r="D45" s="41">
        <f t="shared" si="6"/>
        <v>3</v>
      </c>
      <c r="E45" s="42" t="str">
        <f t="shared" si="2"/>
        <v>GIJON</v>
      </c>
      <c r="F45" s="42">
        <f t="shared" si="7"/>
        <v>1533764</v>
      </c>
      <c r="G45" s="42">
        <f t="shared" si="8"/>
        <v>1601190</v>
      </c>
    </row>
    <row r="46" spans="1:9" x14ac:dyDescent="0.25">
      <c r="A46" s="42" t="str">
        <f t="shared" si="3"/>
        <v>BILBAO</v>
      </c>
      <c r="B46" s="41">
        <f t="shared" si="4"/>
        <v>2165433</v>
      </c>
      <c r="C46" s="41">
        <f t="shared" si="5"/>
        <v>2898237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1196647</v>
      </c>
      <c r="G46" s="42">
        <f t="shared" si="8"/>
        <v>1593632</v>
      </c>
    </row>
    <row r="47" spans="1:9" x14ac:dyDescent="0.25">
      <c r="A47" s="42" t="str">
        <f t="shared" si="3"/>
        <v>CARTAGENA</v>
      </c>
      <c r="B47" s="41">
        <f t="shared" si="4"/>
        <v>1915907</v>
      </c>
      <c r="C47" s="41">
        <f t="shared" si="5"/>
        <v>2782654</v>
      </c>
      <c r="D47" s="41">
        <f t="shared" si="6"/>
        <v>6</v>
      </c>
      <c r="E47" s="42" t="str">
        <f t="shared" si="2"/>
        <v>HUELVA</v>
      </c>
      <c r="F47" s="42">
        <f t="shared" si="7"/>
        <v>1057875</v>
      </c>
      <c r="G47" s="42">
        <f t="shared" si="8"/>
        <v>1507919</v>
      </c>
    </row>
    <row r="48" spans="1:9" x14ac:dyDescent="0.25">
      <c r="A48" s="42" t="str">
        <f t="shared" si="3"/>
        <v>CASTELLON</v>
      </c>
      <c r="B48" s="41">
        <f t="shared" si="4"/>
        <v>975039</v>
      </c>
      <c r="C48" s="41">
        <f t="shared" si="5"/>
        <v>1198792</v>
      </c>
      <c r="D48" s="41">
        <f t="shared" si="6"/>
        <v>11</v>
      </c>
      <c r="E48" s="42" t="str">
        <f t="shared" si="2"/>
        <v>CASTELLON</v>
      </c>
      <c r="F48" s="42">
        <f t="shared" si="7"/>
        <v>975039</v>
      </c>
      <c r="G48" s="42">
        <f t="shared" si="8"/>
        <v>1198792</v>
      </c>
    </row>
    <row r="49" spans="1:7" x14ac:dyDescent="0.25">
      <c r="A49" s="42" t="str">
        <f t="shared" si="3"/>
        <v>CEUTA</v>
      </c>
      <c r="B49" s="41">
        <f t="shared" si="4"/>
        <v>200185</v>
      </c>
      <c r="C49" s="41">
        <f t="shared" si="5"/>
        <v>200649</v>
      </c>
      <c r="D49" s="41">
        <f t="shared" si="6"/>
        <v>23</v>
      </c>
      <c r="E49" s="42" t="str">
        <f t="shared" si="2"/>
        <v>FERROL-SAN CIBRAO</v>
      </c>
      <c r="F49" s="42">
        <f t="shared" si="7"/>
        <v>923845</v>
      </c>
      <c r="G49" s="42">
        <f t="shared" si="8"/>
        <v>1042126</v>
      </c>
    </row>
    <row r="50" spans="1:7" x14ac:dyDescent="0.25">
      <c r="A50" s="42" t="str">
        <f t="shared" si="3"/>
        <v>FERROL-SAN CIBRAO</v>
      </c>
      <c r="B50" s="41">
        <f t="shared" si="4"/>
        <v>923845</v>
      </c>
      <c r="C50" s="41">
        <f t="shared" si="5"/>
        <v>1042126</v>
      </c>
      <c r="D50" s="41">
        <f t="shared" si="6"/>
        <v>12</v>
      </c>
      <c r="E50" s="42" t="str">
        <f t="shared" si="2"/>
        <v>A CORUÑA</v>
      </c>
      <c r="F50" s="42">
        <f t="shared" si="7"/>
        <v>834364</v>
      </c>
      <c r="G50" s="42">
        <f t="shared" si="8"/>
        <v>1049991</v>
      </c>
    </row>
    <row r="51" spans="1:7" x14ac:dyDescent="0.25">
      <c r="A51" s="42" t="str">
        <f t="shared" si="3"/>
        <v>GIJON</v>
      </c>
      <c r="B51" s="41">
        <f t="shared" si="4"/>
        <v>1533764</v>
      </c>
      <c r="C51" s="41">
        <f t="shared" si="5"/>
        <v>1601190</v>
      </c>
      <c r="D51" s="41">
        <f t="shared" si="6"/>
        <v>8</v>
      </c>
      <c r="E51" s="42" t="str">
        <f t="shared" si="2"/>
        <v>BALEARES</v>
      </c>
      <c r="F51" s="42">
        <f t="shared" si="7"/>
        <v>799580</v>
      </c>
      <c r="G51" s="42">
        <f t="shared" si="8"/>
        <v>942381</v>
      </c>
    </row>
    <row r="52" spans="1:7" x14ac:dyDescent="0.25">
      <c r="A52" s="42" t="str">
        <f t="shared" si="3"/>
        <v>HUELVA</v>
      </c>
      <c r="B52" s="41">
        <f t="shared" si="4"/>
        <v>1057875</v>
      </c>
      <c r="C52" s="41">
        <f t="shared" si="5"/>
        <v>1507919</v>
      </c>
      <c r="D52" s="41">
        <f t="shared" si="6"/>
        <v>10</v>
      </c>
      <c r="E52" s="42" t="str">
        <f t="shared" si="2"/>
        <v>SEVILLA</v>
      </c>
      <c r="F52" s="42">
        <f t="shared" si="7"/>
        <v>300360</v>
      </c>
      <c r="G52" s="42">
        <f t="shared" si="8"/>
        <v>299611</v>
      </c>
    </row>
    <row r="53" spans="1:7" x14ac:dyDescent="0.25">
      <c r="A53" s="42" t="str">
        <f t="shared" si="3"/>
        <v>LAS PALMAS</v>
      </c>
      <c r="B53" s="41">
        <f t="shared" si="4"/>
        <v>1536889</v>
      </c>
      <c r="C53" s="41">
        <f t="shared" si="5"/>
        <v>2069075</v>
      </c>
      <c r="D53" s="41">
        <f t="shared" si="6"/>
        <v>7</v>
      </c>
      <c r="E53" s="42" t="str">
        <f t="shared" si="2"/>
        <v>AVILES</v>
      </c>
      <c r="F53" s="42">
        <f t="shared" si="7"/>
        <v>283466</v>
      </c>
      <c r="G53" s="42">
        <f t="shared" si="8"/>
        <v>383915</v>
      </c>
    </row>
    <row r="54" spans="1:7" x14ac:dyDescent="0.25">
      <c r="A54" s="42" t="str">
        <f t="shared" si="3"/>
        <v>MALAGA</v>
      </c>
      <c r="B54" s="41">
        <f t="shared" si="4"/>
        <v>238231</v>
      </c>
      <c r="C54" s="41">
        <f t="shared" si="5"/>
        <v>713456</v>
      </c>
      <c r="D54" s="41">
        <f t="shared" si="6"/>
        <v>20</v>
      </c>
      <c r="E54" s="42" t="str">
        <f t="shared" si="2"/>
        <v>ALMERIA</v>
      </c>
      <c r="F54" s="42">
        <f t="shared" si="7"/>
        <v>266978</v>
      </c>
      <c r="G54" s="42">
        <f t="shared" si="8"/>
        <v>530596</v>
      </c>
    </row>
    <row r="55" spans="1:7" x14ac:dyDescent="0.25">
      <c r="A55" s="42" t="str">
        <f t="shared" si="3"/>
        <v>MARIN Y RIA DE PONTEVEDRA</v>
      </c>
      <c r="B55" s="41">
        <f t="shared" si="4"/>
        <v>80553</v>
      </c>
      <c r="C55" s="41">
        <f t="shared" si="5"/>
        <v>149209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262234</v>
      </c>
      <c r="G55" s="42">
        <f t="shared" si="8"/>
        <v>522983</v>
      </c>
    </row>
    <row r="56" spans="1:7" x14ac:dyDescent="0.25">
      <c r="A56" s="42" t="str">
        <f t="shared" si="3"/>
        <v>MELILLA</v>
      </c>
      <c r="B56" s="41">
        <f t="shared" si="4"/>
        <v>60536</v>
      </c>
      <c r="C56" s="41">
        <f t="shared" si="5"/>
        <v>58857</v>
      </c>
      <c r="D56" s="41">
        <f t="shared" si="6"/>
        <v>27</v>
      </c>
      <c r="E56" s="42" t="str">
        <f t="shared" si="2"/>
        <v>PASAIA</v>
      </c>
      <c r="F56" s="42">
        <f t="shared" si="9"/>
        <v>245802</v>
      </c>
      <c r="G56" s="42">
        <f t="shared" si="8"/>
        <v>311040</v>
      </c>
    </row>
    <row r="57" spans="1:7" x14ac:dyDescent="0.25">
      <c r="A57" s="42" t="str">
        <f t="shared" si="3"/>
        <v>MOTRIL</v>
      </c>
      <c r="B57" s="41">
        <f t="shared" si="4"/>
        <v>168527</v>
      </c>
      <c r="C57" s="41">
        <f t="shared" si="5"/>
        <v>224826</v>
      </c>
      <c r="D57" s="41">
        <f t="shared" si="6"/>
        <v>25</v>
      </c>
      <c r="E57" s="42" t="str">
        <f t="shared" si="2"/>
        <v>MALAGA</v>
      </c>
      <c r="F57" s="42">
        <f t="shared" si="9"/>
        <v>238231</v>
      </c>
      <c r="G57" s="42">
        <f t="shared" si="8"/>
        <v>713456</v>
      </c>
    </row>
    <row r="58" spans="1:7" x14ac:dyDescent="0.25">
      <c r="A58" s="42" t="str">
        <f t="shared" si="3"/>
        <v>PASAIA</v>
      </c>
      <c r="B58" s="41">
        <f t="shared" si="4"/>
        <v>245802</v>
      </c>
      <c r="C58" s="41">
        <f t="shared" si="5"/>
        <v>311040</v>
      </c>
      <c r="D58" s="41">
        <f t="shared" si="6"/>
        <v>19</v>
      </c>
      <c r="E58" s="42" t="str">
        <f t="shared" si="2"/>
        <v>VIGO</v>
      </c>
      <c r="F58" s="42">
        <f t="shared" si="9"/>
        <v>235245</v>
      </c>
      <c r="G58" s="42">
        <f t="shared" si="8"/>
        <v>353518</v>
      </c>
    </row>
    <row r="59" spans="1:7" x14ac:dyDescent="0.25">
      <c r="A59" s="42" t="str">
        <f t="shared" si="3"/>
        <v>SANTA CRUZ DE TENERIFE</v>
      </c>
      <c r="B59" s="41">
        <f t="shared" si="4"/>
        <v>1196647</v>
      </c>
      <c r="C59" s="41">
        <f t="shared" si="5"/>
        <v>1593632</v>
      </c>
      <c r="D59" s="41">
        <f t="shared" si="6"/>
        <v>9</v>
      </c>
      <c r="E59" s="42" t="str">
        <f t="shared" si="2"/>
        <v>BAHIA DE CADIZ</v>
      </c>
      <c r="F59" s="42">
        <f t="shared" si="9"/>
        <v>223325</v>
      </c>
      <c r="G59" s="42">
        <f t="shared" si="8"/>
        <v>480465</v>
      </c>
    </row>
    <row r="60" spans="1:7" x14ac:dyDescent="0.25">
      <c r="A60" s="42" t="str">
        <f t="shared" si="3"/>
        <v>SANTANDER</v>
      </c>
      <c r="B60" s="41">
        <f t="shared" si="4"/>
        <v>262234</v>
      </c>
      <c r="C60" s="41">
        <f t="shared" si="5"/>
        <v>522983</v>
      </c>
      <c r="D60" s="41">
        <f t="shared" si="6"/>
        <v>18</v>
      </c>
      <c r="E60" s="42" t="str">
        <f t="shared" si="2"/>
        <v>CEUTA</v>
      </c>
      <c r="F60" s="42">
        <f t="shared" si="9"/>
        <v>200185</v>
      </c>
      <c r="G60" s="42">
        <f t="shared" si="8"/>
        <v>200649</v>
      </c>
    </row>
    <row r="61" spans="1:7" x14ac:dyDescent="0.25">
      <c r="A61" s="42" t="str">
        <f t="shared" si="3"/>
        <v>SEVILLA</v>
      </c>
      <c r="B61" s="41">
        <f t="shared" si="4"/>
        <v>300360</v>
      </c>
      <c r="C61" s="41">
        <f t="shared" si="5"/>
        <v>299611</v>
      </c>
      <c r="D61" s="41">
        <f t="shared" si="6"/>
        <v>15</v>
      </c>
      <c r="E61" s="42" t="str">
        <f t="shared" si="2"/>
        <v>ALICANTE</v>
      </c>
      <c r="F61" s="42">
        <f t="shared" si="9"/>
        <v>185466</v>
      </c>
      <c r="G61" s="42">
        <f t="shared" si="8"/>
        <v>265879</v>
      </c>
    </row>
    <row r="62" spans="1:7" x14ac:dyDescent="0.25">
      <c r="A62" s="42" t="str">
        <f t="shared" si="3"/>
        <v>TARRAGONA</v>
      </c>
      <c r="B62" s="41">
        <f t="shared" si="4"/>
        <v>2143543</v>
      </c>
      <c r="C62" s="41">
        <f t="shared" si="5"/>
        <v>3409810</v>
      </c>
      <c r="D62" s="41">
        <f t="shared" si="6"/>
        <v>5</v>
      </c>
      <c r="E62" s="42" t="str">
        <f t="shared" si="2"/>
        <v>MOTRIL</v>
      </c>
      <c r="F62" s="42">
        <f t="shared" si="9"/>
        <v>168527</v>
      </c>
      <c r="G62" s="42">
        <f t="shared" si="8"/>
        <v>224826</v>
      </c>
    </row>
    <row r="63" spans="1:7" x14ac:dyDescent="0.25">
      <c r="A63" s="42" t="str">
        <f t="shared" si="3"/>
        <v>VALENCIA</v>
      </c>
      <c r="B63" s="41">
        <f t="shared" si="4"/>
        <v>4375816</v>
      </c>
      <c r="C63" s="41">
        <f t="shared" si="5"/>
        <v>4512730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80553</v>
      </c>
      <c r="G63" s="42">
        <f t="shared" si="8"/>
        <v>149209</v>
      </c>
    </row>
    <row r="64" spans="1:7" x14ac:dyDescent="0.25">
      <c r="A64" s="42" t="str">
        <f t="shared" si="3"/>
        <v>VIGO</v>
      </c>
      <c r="B64" s="41">
        <f t="shared" si="4"/>
        <v>235245</v>
      </c>
      <c r="C64" s="41">
        <f t="shared" si="5"/>
        <v>353518</v>
      </c>
      <c r="D64" s="41">
        <f t="shared" si="6"/>
        <v>21</v>
      </c>
      <c r="E64" s="42" t="str">
        <f t="shared" si="2"/>
        <v>MELILLA</v>
      </c>
      <c r="F64" s="42">
        <f t="shared" si="9"/>
        <v>60536</v>
      </c>
      <c r="G64" s="42">
        <f t="shared" si="8"/>
        <v>58857</v>
      </c>
    </row>
    <row r="65" spans="1:7" x14ac:dyDescent="0.25">
      <c r="A65" s="42" t="str">
        <f t="shared" si="3"/>
        <v>VILAGARCIA</v>
      </c>
      <c r="B65" s="41">
        <f t="shared" si="4"/>
        <v>40570</v>
      </c>
      <c r="C65" s="41">
        <f t="shared" si="5"/>
        <v>80858</v>
      </c>
      <c r="D65" s="41">
        <f t="shared" si="6"/>
        <v>28</v>
      </c>
      <c r="E65" s="42" t="str">
        <f t="shared" si="2"/>
        <v>VILAGARCIA</v>
      </c>
      <c r="F65" s="42">
        <f t="shared" si="9"/>
        <v>40570</v>
      </c>
      <c r="G65" s="42">
        <f t="shared" si="8"/>
        <v>80858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645330</v>
      </c>
      <c r="C7" s="37">
        <v>619018</v>
      </c>
      <c r="D7" s="37">
        <v>645330</v>
      </c>
      <c r="E7" s="37">
        <v>619018</v>
      </c>
      <c r="F7" s="10">
        <f>((E7*100)/D7)-100</f>
        <v>-4.0772937876745203</v>
      </c>
      <c r="G7" s="1"/>
      <c r="H7" s="1"/>
      <c r="I7" s="1"/>
    </row>
    <row r="8" spans="1:12" x14ac:dyDescent="0.25">
      <c r="A8" s="11" t="s">
        <v>44</v>
      </c>
      <c r="B8" s="38">
        <v>5571</v>
      </c>
      <c r="C8" s="38">
        <v>8272</v>
      </c>
      <c r="D8" s="38">
        <v>5571</v>
      </c>
      <c r="E8" s="38">
        <v>8272</v>
      </c>
      <c r="F8" s="13">
        <f t="shared" ref="F8:F35" si="0">((E8*100)/D8)-100</f>
        <v>48.483216657691628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54053</v>
      </c>
      <c r="C10" s="38">
        <v>29318</v>
      </c>
      <c r="D10" s="38">
        <v>54053</v>
      </c>
      <c r="E10" s="38">
        <v>29318</v>
      </c>
      <c r="F10" s="13">
        <f t="shared" si="0"/>
        <v>-45.760642332525485</v>
      </c>
      <c r="G10" s="1"/>
      <c r="H10" s="1"/>
      <c r="I10" s="1"/>
    </row>
    <row r="11" spans="1:12" x14ac:dyDescent="0.25">
      <c r="A11" s="8" t="s">
        <v>47</v>
      </c>
      <c r="B11" s="37">
        <v>1618319</v>
      </c>
      <c r="C11" s="37">
        <v>1791421</v>
      </c>
      <c r="D11" s="37">
        <v>1618319</v>
      </c>
      <c r="E11" s="37">
        <v>1791421</v>
      </c>
      <c r="F11" s="10">
        <f t="shared" si="0"/>
        <v>10.696407815764388</v>
      </c>
      <c r="G11" s="1"/>
      <c r="H11" s="1"/>
      <c r="I11" s="1"/>
    </row>
    <row r="12" spans="1:12" x14ac:dyDescent="0.25">
      <c r="A12" s="11" t="s">
        <v>48</v>
      </c>
      <c r="B12" s="38">
        <v>21575</v>
      </c>
      <c r="C12" s="38">
        <v>5377</v>
      </c>
      <c r="D12" s="38">
        <v>21575</v>
      </c>
      <c r="E12" s="38">
        <v>5377</v>
      </c>
      <c r="F12" s="13">
        <f t="shared" si="0"/>
        <v>-75.07763615295481</v>
      </c>
      <c r="G12" s="1"/>
      <c r="H12" s="1"/>
      <c r="I12" s="1"/>
    </row>
    <row r="13" spans="1:12" x14ac:dyDescent="0.25">
      <c r="A13" s="8" t="s">
        <v>49</v>
      </c>
      <c r="B13" s="37">
        <v>113632</v>
      </c>
      <c r="C13" s="37">
        <v>155351</v>
      </c>
      <c r="D13" s="37">
        <v>113632</v>
      </c>
      <c r="E13" s="37">
        <v>155351</v>
      </c>
      <c r="F13" s="10">
        <f t="shared" si="0"/>
        <v>36.714129822585193</v>
      </c>
      <c r="G13" s="1"/>
      <c r="H13" s="1"/>
      <c r="I13" s="1"/>
    </row>
    <row r="14" spans="1:12" x14ac:dyDescent="0.25">
      <c r="A14" s="11" t="s">
        <v>50</v>
      </c>
      <c r="B14" s="38">
        <v>1278474</v>
      </c>
      <c r="C14" s="38">
        <v>1088524</v>
      </c>
      <c r="D14" s="38">
        <v>1278474</v>
      </c>
      <c r="E14" s="38">
        <v>1088524</v>
      </c>
      <c r="F14" s="13">
        <f t="shared" si="0"/>
        <v>-14.857556743430052</v>
      </c>
      <c r="G14" s="1"/>
      <c r="H14" s="1"/>
      <c r="I14" s="1"/>
    </row>
    <row r="15" spans="1:12" x14ac:dyDescent="0.25">
      <c r="A15" s="8" t="s">
        <v>51</v>
      </c>
      <c r="B15" s="37">
        <v>1903389</v>
      </c>
      <c r="C15" s="37">
        <v>1612721</v>
      </c>
      <c r="D15" s="37">
        <v>1903389</v>
      </c>
      <c r="E15" s="37">
        <v>1612721</v>
      </c>
      <c r="F15" s="10">
        <f t="shared" si="0"/>
        <v>-15.271077010532267</v>
      </c>
      <c r="G15" s="1"/>
      <c r="H15" s="1"/>
      <c r="I15" s="1"/>
    </row>
    <row r="16" spans="1:12" x14ac:dyDescent="0.25">
      <c r="A16" s="11" t="s">
        <v>52</v>
      </c>
      <c r="B16" s="38">
        <v>2083345</v>
      </c>
      <c r="C16" s="38">
        <v>1587043</v>
      </c>
      <c r="D16" s="38">
        <v>2083345</v>
      </c>
      <c r="E16" s="38">
        <v>1587043</v>
      </c>
      <c r="F16" s="13">
        <f t="shared" si="0"/>
        <v>-23.822362594769473</v>
      </c>
      <c r="G16" s="1"/>
      <c r="H16" s="1"/>
      <c r="I16" s="1"/>
    </row>
    <row r="17" spans="1:9" x14ac:dyDescent="0.25">
      <c r="A17" s="8" t="s">
        <v>53</v>
      </c>
      <c r="B17" s="37">
        <v>737430</v>
      </c>
      <c r="C17" s="37">
        <v>758106</v>
      </c>
      <c r="D17" s="37">
        <v>737430</v>
      </c>
      <c r="E17" s="37">
        <v>758106</v>
      </c>
      <c r="F17" s="10">
        <f t="shared" si="0"/>
        <v>2.8037915463162619</v>
      </c>
      <c r="G17" s="1"/>
      <c r="H17" s="1"/>
      <c r="I17" s="1"/>
    </row>
    <row r="18" spans="1:9" x14ac:dyDescent="0.25">
      <c r="A18" s="11" t="s">
        <v>54</v>
      </c>
      <c r="B18" s="38">
        <v>113079</v>
      </c>
      <c r="C18" s="38">
        <v>124537</v>
      </c>
      <c r="D18" s="38">
        <v>113079</v>
      </c>
      <c r="E18" s="38">
        <v>124537</v>
      </c>
      <c r="F18" s="13">
        <f t="shared" si="0"/>
        <v>10.132739058534298</v>
      </c>
      <c r="G18" s="1"/>
      <c r="H18" s="1"/>
      <c r="I18" s="1"/>
    </row>
    <row r="19" spans="1:9" x14ac:dyDescent="0.25">
      <c r="A19" s="8" t="s">
        <v>55</v>
      </c>
      <c r="B19" s="37">
        <v>128898</v>
      </c>
      <c r="C19" s="37">
        <v>268248</v>
      </c>
      <c r="D19" s="37">
        <v>128898</v>
      </c>
      <c r="E19" s="37">
        <v>268248</v>
      </c>
      <c r="F19" s="10">
        <f t="shared" si="0"/>
        <v>108.1087371409952</v>
      </c>
      <c r="G19" s="1"/>
      <c r="H19" s="1"/>
      <c r="I19" s="1"/>
    </row>
    <row r="20" spans="1:9" x14ac:dyDescent="0.25">
      <c r="A20" s="11" t="s">
        <v>56</v>
      </c>
      <c r="B20" s="38">
        <v>132283</v>
      </c>
      <c r="C20" s="38">
        <v>117156</v>
      </c>
      <c r="D20" s="38">
        <v>132283</v>
      </c>
      <c r="E20" s="38">
        <v>117156</v>
      </c>
      <c r="F20" s="13">
        <f t="shared" si="0"/>
        <v>-11.435331826462956</v>
      </c>
      <c r="G20" s="1"/>
      <c r="H20" s="1"/>
      <c r="I20" s="1"/>
    </row>
    <row r="21" spans="1:9" x14ac:dyDescent="0.25">
      <c r="A21" s="8" t="s">
        <v>57</v>
      </c>
      <c r="B21" s="37">
        <v>1142598</v>
      </c>
      <c r="C21" s="37">
        <v>847603</v>
      </c>
      <c r="D21" s="37">
        <v>1142598</v>
      </c>
      <c r="E21" s="37">
        <v>847603</v>
      </c>
      <c r="F21" s="10">
        <f t="shared" si="0"/>
        <v>-25.81791671261459</v>
      </c>
      <c r="G21" s="1"/>
      <c r="H21" s="1"/>
      <c r="I21" s="1"/>
    </row>
    <row r="22" spans="1:9" x14ac:dyDescent="0.25">
      <c r="A22" s="11" t="s">
        <v>58</v>
      </c>
      <c r="B22" s="38">
        <v>424450</v>
      </c>
      <c r="C22" s="38">
        <v>437646</v>
      </c>
      <c r="D22" s="38">
        <v>424450</v>
      </c>
      <c r="E22" s="38">
        <v>437646</v>
      </c>
      <c r="F22" s="13">
        <f t="shared" si="0"/>
        <v>3.1089645423489287</v>
      </c>
      <c r="G22" s="1"/>
      <c r="H22" s="1"/>
      <c r="I22" s="1"/>
    </row>
    <row r="23" spans="1:9" x14ac:dyDescent="0.25">
      <c r="A23" s="8" t="s">
        <v>59</v>
      </c>
      <c r="B23" s="37">
        <v>11615</v>
      </c>
      <c r="C23" s="37">
        <v>5632</v>
      </c>
      <c r="D23" s="37">
        <v>11615</v>
      </c>
      <c r="E23" s="37">
        <v>5632</v>
      </c>
      <c r="F23" s="10">
        <f t="shared" si="0"/>
        <v>-51.510977184674992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7865</v>
      </c>
      <c r="C25" s="37">
        <v>7020</v>
      </c>
      <c r="D25" s="37">
        <v>7865</v>
      </c>
      <c r="E25" s="37">
        <v>7020</v>
      </c>
      <c r="F25" s="10">
        <f t="shared" si="0"/>
        <v>-10.743801652892557</v>
      </c>
      <c r="G25" s="1"/>
      <c r="H25" s="1"/>
      <c r="I25" s="1"/>
    </row>
    <row r="26" spans="1:9" x14ac:dyDescent="0.25">
      <c r="A26" s="11" t="s">
        <v>62</v>
      </c>
      <c r="B26" s="38">
        <v>125273</v>
      </c>
      <c r="C26" s="38">
        <v>104585</v>
      </c>
      <c r="D26" s="38">
        <v>125273</v>
      </c>
      <c r="E26" s="38">
        <v>104585</v>
      </c>
      <c r="F26" s="13">
        <f t="shared" si="0"/>
        <v>-16.514332697388909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847988</v>
      </c>
      <c r="C28" s="38">
        <v>696788</v>
      </c>
      <c r="D28" s="38">
        <v>847988</v>
      </c>
      <c r="E28" s="38">
        <v>696788</v>
      </c>
      <c r="F28" s="13">
        <f t="shared" si="0"/>
        <v>-17.830440996806558</v>
      </c>
      <c r="G28" s="1"/>
      <c r="H28" s="1"/>
      <c r="I28" s="1"/>
    </row>
    <row r="29" spans="1:9" x14ac:dyDescent="0.25">
      <c r="A29" s="8" t="s">
        <v>65</v>
      </c>
      <c r="B29" s="37">
        <v>24074</v>
      </c>
      <c r="C29" s="37">
        <v>34402</v>
      </c>
      <c r="D29" s="37">
        <v>24074</v>
      </c>
      <c r="E29" s="37">
        <v>34402</v>
      </c>
      <c r="F29" s="10">
        <f t="shared" si="0"/>
        <v>42.901055080169471</v>
      </c>
      <c r="G29" s="1"/>
      <c r="H29" s="1"/>
      <c r="I29" s="1"/>
    </row>
    <row r="30" spans="1:9" x14ac:dyDescent="0.25">
      <c r="A30" s="11" t="s">
        <v>66</v>
      </c>
      <c r="B30" s="38">
        <v>21842</v>
      </c>
      <c r="C30" s="38">
        <v>7939</v>
      </c>
      <c r="D30" s="38">
        <v>21842</v>
      </c>
      <c r="E30" s="38">
        <v>7939</v>
      </c>
      <c r="F30" s="13">
        <f t="shared" si="0"/>
        <v>-63.652595916124895</v>
      </c>
      <c r="G30" s="1"/>
      <c r="H30" s="1"/>
      <c r="I30" s="1"/>
    </row>
    <row r="31" spans="1:9" x14ac:dyDescent="0.25">
      <c r="A31" s="8" t="s">
        <v>67</v>
      </c>
      <c r="B31" s="37">
        <v>1809189</v>
      </c>
      <c r="C31" s="37">
        <v>1341912</v>
      </c>
      <c r="D31" s="37">
        <v>1809189</v>
      </c>
      <c r="E31" s="37">
        <v>1341912</v>
      </c>
      <c r="F31" s="10">
        <f t="shared" si="0"/>
        <v>-25.827981487837917</v>
      </c>
      <c r="G31" s="1"/>
      <c r="H31" s="1"/>
      <c r="I31" s="1"/>
    </row>
    <row r="32" spans="1:9" x14ac:dyDescent="0.25">
      <c r="A32" s="11" t="s">
        <v>68</v>
      </c>
      <c r="B32" s="38">
        <v>546451</v>
      </c>
      <c r="C32" s="38">
        <v>592020</v>
      </c>
      <c r="D32" s="38">
        <v>546451</v>
      </c>
      <c r="E32" s="38">
        <v>592020</v>
      </c>
      <c r="F32" s="13">
        <f t="shared" si="0"/>
        <v>8.3390825526899874</v>
      </c>
      <c r="G32" s="1"/>
      <c r="H32" s="1"/>
      <c r="I32" s="1"/>
    </row>
    <row r="33" spans="1:9" x14ac:dyDescent="0.25">
      <c r="A33" s="8" t="s">
        <v>69</v>
      </c>
      <c r="B33" s="37">
        <v>6977</v>
      </c>
      <c r="C33" s="37">
        <v>10034</v>
      </c>
      <c r="D33" s="37">
        <v>6977</v>
      </c>
      <c r="E33" s="37">
        <v>10034</v>
      </c>
      <c r="F33" s="10">
        <f t="shared" si="0"/>
        <v>43.815393435574038</v>
      </c>
      <c r="G33" s="1"/>
      <c r="H33" s="1"/>
      <c r="I33" s="1"/>
    </row>
    <row r="34" spans="1:9" x14ac:dyDescent="0.25">
      <c r="A34" s="11" t="s">
        <v>70</v>
      </c>
      <c r="B34" s="38">
        <v>33748</v>
      </c>
      <c r="C34" s="38">
        <v>1573</v>
      </c>
      <c r="D34" s="38">
        <v>33748</v>
      </c>
      <c r="E34" s="38">
        <v>1573</v>
      </c>
      <c r="F34" s="13">
        <f t="shared" si="0"/>
        <v>-95.33898305084746</v>
      </c>
      <c r="G34" s="1"/>
      <c r="H34" s="1"/>
      <c r="I34" s="1"/>
    </row>
    <row r="35" spans="1:9" x14ac:dyDescent="0.25">
      <c r="A35" s="14" t="s">
        <v>71</v>
      </c>
      <c r="B35" s="15">
        <f>SUM(B7:B34)</f>
        <v>13837448</v>
      </c>
      <c r="C35" s="15">
        <f t="shared" ref="C35:E35" si="1">SUM(C7:C34)</f>
        <v>12252246</v>
      </c>
      <c r="D35" s="15">
        <f t="shared" si="1"/>
        <v>13837448</v>
      </c>
      <c r="E35" s="15">
        <f t="shared" si="1"/>
        <v>12252246</v>
      </c>
      <c r="F35" s="16">
        <f t="shared" si="0"/>
        <v>-11.455884061858811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619018</v>
      </c>
      <c r="C38" s="41">
        <f>D7</f>
        <v>645330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1791421</v>
      </c>
      <c r="G38" s="42">
        <f>LOOKUP(E38,$A$38:$A$65,$C$38:$C$65)</f>
        <v>1618319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8272</v>
      </c>
      <c r="C39" s="41">
        <f t="shared" ref="C39:C65" si="5">D8</f>
        <v>5571</v>
      </c>
      <c r="D39" s="41">
        <f t="shared" ref="D39:D65" si="6">_xlfn.RANK.EQ(B39,$B$38:$B$65)+COUNTIF($B$38:$B$65,B39)-1</f>
        <v>20</v>
      </c>
      <c r="E39" s="42" t="str">
        <f t="shared" si="2"/>
        <v>BILBAO</v>
      </c>
      <c r="F39" s="42">
        <f t="shared" ref="F39:F54" si="7">LOOKUP(E39,$A$38:$A$65,$B$38:$B$65)</f>
        <v>1612721</v>
      </c>
      <c r="G39" s="42">
        <f t="shared" ref="G39:G65" si="8">LOOKUP(E39,$A$38:$A$65,$C$38:$C$65)</f>
        <v>1903389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CARTAGENA</v>
      </c>
      <c r="F40" s="42">
        <f t="shared" si="7"/>
        <v>1587043</v>
      </c>
      <c r="G40" s="42">
        <f t="shared" si="8"/>
        <v>2083345</v>
      </c>
    </row>
    <row r="41" spans="1:9" x14ac:dyDescent="0.25">
      <c r="A41" s="42" t="str">
        <f t="shared" si="3"/>
        <v>AVILES</v>
      </c>
      <c r="B41" s="41">
        <f t="shared" si="4"/>
        <v>29318</v>
      </c>
      <c r="C41" s="41">
        <f t="shared" si="5"/>
        <v>54053</v>
      </c>
      <c r="D41" s="41">
        <f t="shared" si="6"/>
        <v>18</v>
      </c>
      <c r="E41" s="42" t="str">
        <f t="shared" si="2"/>
        <v>TARRAGONA</v>
      </c>
      <c r="F41" s="42">
        <f t="shared" si="7"/>
        <v>1341912</v>
      </c>
      <c r="G41" s="42">
        <f t="shared" si="8"/>
        <v>1809189</v>
      </c>
    </row>
    <row r="42" spans="1:9" x14ac:dyDescent="0.25">
      <c r="A42" s="42" t="str">
        <f t="shared" si="3"/>
        <v>BAHIA DE ALGECIRAS</v>
      </c>
      <c r="B42" s="41">
        <f t="shared" si="4"/>
        <v>1791421</v>
      </c>
      <c r="C42" s="41">
        <f t="shared" si="5"/>
        <v>1618319</v>
      </c>
      <c r="D42" s="41">
        <f t="shared" si="6"/>
        <v>1</v>
      </c>
      <c r="E42" s="42" t="str">
        <f t="shared" si="2"/>
        <v>BARCELONA</v>
      </c>
      <c r="F42" s="42">
        <f t="shared" si="7"/>
        <v>1088524</v>
      </c>
      <c r="G42" s="42">
        <f t="shared" si="8"/>
        <v>1278474</v>
      </c>
    </row>
    <row r="43" spans="1:9" x14ac:dyDescent="0.25">
      <c r="A43" s="42" t="str">
        <f t="shared" si="3"/>
        <v>BAHIA DE CADIZ</v>
      </c>
      <c r="B43" s="41">
        <f t="shared" si="4"/>
        <v>5377</v>
      </c>
      <c r="C43" s="41">
        <f t="shared" si="5"/>
        <v>21575</v>
      </c>
      <c r="D43" s="41">
        <f t="shared" si="6"/>
        <v>24</v>
      </c>
      <c r="E43" s="42" t="str">
        <f t="shared" si="2"/>
        <v>HUELVA</v>
      </c>
      <c r="F43" s="42">
        <f t="shared" si="7"/>
        <v>847603</v>
      </c>
      <c r="G43" s="42">
        <f t="shared" si="8"/>
        <v>1142598</v>
      </c>
    </row>
    <row r="44" spans="1:9" x14ac:dyDescent="0.25">
      <c r="A44" s="42" t="str">
        <f t="shared" si="3"/>
        <v>BALEARES</v>
      </c>
      <c r="B44" s="41">
        <f t="shared" si="4"/>
        <v>155351</v>
      </c>
      <c r="C44" s="41">
        <f t="shared" si="5"/>
        <v>113632</v>
      </c>
      <c r="D44" s="41">
        <f t="shared" si="6"/>
        <v>13</v>
      </c>
      <c r="E44" s="42" t="str">
        <f t="shared" si="2"/>
        <v>CASTELLON</v>
      </c>
      <c r="F44" s="42">
        <f t="shared" si="7"/>
        <v>758106</v>
      </c>
      <c r="G44" s="42">
        <f t="shared" si="8"/>
        <v>737430</v>
      </c>
    </row>
    <row r="45" spans="1:9" x14ac:dyDescent="0.25">
      <c r="A45" s="42" t="str">
        <f t="shared" si="3"/>
        <v>BARCELONA</v>
      </c>
      <c r="B45" s="41">
        <f t="shared" si="4"/>
        <v>1088524</v>
      </c>
      <c r="C45" s="41">
        <f t="shared" si="5"/>
        <v>1278474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696788</v>
      </c>
      <c r="G45" s="42">
        <f t="shared" si="8"/>
        <v>847988</v>
      </c>
    </row>
    <row r="46" spans="1:9" x14ac:dyDescent="0.25">
      <c r="A46" s="42" t="str">
        <f t="shared" si="3"/>
        <v>BILBAO</v>
      </c>
      <c r="B46" s="41">
        <f t="shared" si="4"/>
        <v>1612721</v>
      </c>
      <c r="C46" s="41">
        <f t="shared" si="5"/>
        <v>1903389</v>
      </c>
      <c r="D46" s="41">
        <f t="shared" si="6"/>
        <v>2</v>
      </c>
      <c r="E46" s="42" t="str">
        <f t="shared" si="2"/>
        <v>A CORUÑA</v>
      </c>
      <c r="F46" s="42">
        <f t="shared" si="7"/>
        <v>619018</v>
      </c>
      <c r="G46" s="42">
        <f t="shared" si="8"/>
        <v>645330</v>
      </c>
    </row>
    <row r="47" spans="1:9" x14ac:dyDescent="0.25">
      <c r="A47" s="42" t="str">
        <f t="shared" si="3"/>
        <v>CARTAGENA</v>
      </c>
      <c r="B47" s="41">
        <f t="shared" si="4"/>
        <v>1587043</v>
      </c>
      <c r="C47" s="41">
        <f t="shared" si="5"/>
        <v>2083345</v>
      </c>
      <c r="D47" s="41">
        <f t="shared" si="6"/>
        <v>3</v>
      </c>
      <c r="E47" s="42" t="str">
        <f t="shared" si="2"/>
        <v>VALENCIA</v>
      </c>
      <c r="F47" s="42">
        <f t="shared" si="7"/>
        <v>592020</v>
      </c>
      <c r="G47" s="42">
        <f t="shared" si="8"/>
        <v>546451</v>
      </c>
    </row>
    <row r="48" spans="1:9" x14ac:dyDescent="0.25">
      <c r="A48" s="42" t="str">
        <f t="shared" si="3"/>
        <v>CASTELLON</v>
      </c>
      <c r="B48" s="41">
        <f t="shared" si="4"/>
        <v>758106</v>
      </c>
      <c r="C48" s="41">
        <f t="shared" si="5"/>
        <v>737430</v>
      </c>
      <c r="D48" s="41">
        <f t="shared" si="6"/>
        <v>7</v>
      </c>
      <c r="E48" s="42" t="str">
        <f t="shared" si="2"/>
        <v>LAS PALMAS</v>
      </c>
      <c r="F48" s="42">
        <f t="shared" si="7"/>
        <v>437646</v>
      </c>
      <c r="G48" s="42">
        <f t="shared" si="8"/>
        <v>424450</v>
      </c>
    </row>
    <row r="49" spans="1:7" x14ac:dyDescent="0.25">
      <c r="A49" s="42" t="str">
        <f t="shared" si="3"/>
        <v>CEUTA</v>
      </c>
      <c r="B49" s="41">
        <f t="shared" si="4"/>
        <v>124537</v>
      </c>
      <c r="C49" s="41">
        <f t="shared" si="5"/>
        <v>113079</v>
      </c>
      <c r="D49" s="41">
        <f t="shared" si="6"/>
        <v>14</v>
      </c>
      <c r="E49" s="42" t="str">
        <f t="shared" si="2"/>
        <v>FERROL-SAN CIBRAO</v>
      </c>
      <c r="F49" s="42">
        <f t="shared" si="7"/>
        <v>268248</v>
      </c>
      <c r="G49" s="42">
        <f t="shared" si="8"/>
        <v>128898</v>
      </c>
    </row>
    <row r="50" spans="1:7" x14ac:dyDescent="0.25">
      <c r="A50" s="42" t="str">
        <f t="shared" si="3"/>
        <v>FERROL-SAN CIBRAO</v>
      </c>
      <c r="B50" s="41">
        <f t="shared" si="4"/>
        <v>268248</v>
      </c>
      <c r="C50" s="41">
        <f t="shared" si="5"/>
        <v>128898</v>
      </c>
      <c r="D50" s="41">
        <f t="shared" si="6"/>
        <v>12</v>
      </c>
      <c r="E50" s="42" t="str">
        <f t="shared" si="2"/>
        <v>BALEARES</v>
      </c>
      <c r="F50" s="42">
        <f t="shared" si="7"/>
        <v>155351</v>
      </c>
      <c r="G50" s="42">
        <f t="shared" si="8"/>
        <v>113632</v>
      </c>
    </row>
    <row r="51" spans="1:7" x14ac:dyDescent="0.25">
      <c r="A51" s="42" t="str">
        <f t="shared" si="3"/>
        <v>GIJON</v>
      </c>
      <c r="B51" s="41">
        <f t="shared" si="4"/>
        <v>117156</v>
      </c>
      <c r="C51" s="41">
        <f t="shared" si="5"/>
        <v>132283</v>
      </c>
      <c r="D51" s="41">
        <f t="shared" si="6"/>
        <v>15</v>
      </c>
      <c r="E51" s="42" t="str">
        <f t="shared" si="2"/>
        <v>CEUTA</v>
      </c>
      <c r="F51" s="42">
        <f t="shared" si="7"/>
        <v>124537</v>
      </c>
      <c r="G51" s="42">
        <f t="shared" si="8"/>
        <v>113079</v>
      </c>
    </row>
    <row r="52" spans="1:7" x14ac:dyDescent="0.25">
      <c r="A52" s="42" t="str">
        <f t="shared" si="3"/>
        <v>HUELVA</v>
      </c>
      <c r="B52" s="41">
        <f t="shared" si="4"/>
        <v>847603</v>
      </c>
      <c r="C52" s="41">
        <f t="shared" si="5"/>
        <v>1142598</v>
      </c>
      <c r="D52" s="41">
        <f t="shared" si="6"/>
        <v>6</v>
      </c>
      <c r="E52" s="42" t="str">
        <f t="shared" si="2"/>
        <v>GIJON</v>
      </c>
      <c r="F52" s="42">
        <f t="shared" si="7"/>
        <v>117156</v>
      </c>
      <c r="G52" s="42">
        <f t="shared" si="8"/>
        <v>132283</v>
      </c>
    </row>
    <row r="53" spans="1:7" x14ac:dyDescent="0.25">
      <c r="A53" s="42" t="str">
        <f t="shared" si="3"/>
        <v>LAS PALMAS</v>
      </c>
      <c r="B53" s="41">
        <f t="shared" si="4"/>
        <v>437646</v>
      </c>
      <c r="C53" s="41">
        <f t="shared" si="5"/>
        <v>424450</v>
      </c>
      <c r="D53" s="41">
        <f t="shared" si="6"/>
        <v>11</v>
      </c>
      <c r="E53" s="42" t="str">
        <f t="shared" si="2"/>
        <v>MOTRIL</v>
      </c>
      <c r="F53" s="42">
        <f t="shared" si="7"/>
        <v>104585</v>
      </c>
      <c r="G53" s="42">
        <f t="shared" si="8"/>
        <v>125273</v>
      </c>
    </row>
    <row r="54" spans="1:7" x14ac:dyDescent="0.25">
      <c r="A54" s="42" t="str">
        <f t="shared" si="3"/>
        <v>MALAGA</v>
      </c>
      <c r="B54" s="41">
        <f t="shared" si="4"/>
        <v>5632</v>
      </c>
      <c r="C54" s="41">
        <f t="shared" si="5"/>
        <v>11615</v>
      </c>
      <c r="D54" s="41">
        <f t="shared" si="6"/>
        <v>23</v>
      </c>
      <c r="E54" s="42" t="str">
        <f t="shared" si="2"/>
        <v>SANTANDER</v>
      </c>
      <c r="F54" s="42">
        <f t="shared" si="7"/>
        <v>34402</v>
      </c>
      <c r="G54" s="42">
        <f t="shared" si="8"/>
        <v>24074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AVILES</v>
      </c>
      <c r="F55" s="42">
        <f t="shared" ref="F55:F65" si="9">LOOKUP(E55,$A$38:$A$65,$B$38:$B$65)</f>
        <v>29318</v>
      </c>
      <c r="G55" s="42">
        <f t="shared" si="8"/>
        <v>54053</v>
      </c>
    </row>
    <row r="56" spans="1:7" x14ac:dyDescent="0.25">
      <c r="A56" s="42" t="str">
        <f t="shared" si="3"/>
        <v>MELILLA</v>
      </c>
      <c r="B56" s="41">
        <f t="shared" si="4"/>
        <v>7020</v>
      </c>
      <c r="C56" s="41">
        <f t="shared" si="5"/>
        <v>7865</v>
      </c>
      <c r="D56" s="41">
        <f t="shared" si="6"/>
        <v>22</v>
      </c>
      <c r="E56" s="42" t="str">
        <f t="shared" si="2"/>
        <v>VIGO</v>
      </c>
      <c r="F56" s="42">
        <f t="shared" si="9"/>
        <v>10034</v>
      </c>
      <c r="G56" s="42">
        <f t="shared" si="8"/>
        <v>6977</v>
      </c>
    </row>
    <row r="57" spans="1:7" x14ac:dyDescent="0.25">
      <c r="A57" s="42" t="str">
        <f t="shared" si="3"/>
        <v>MOTRIL</v>
      </c>
      <c r="B57" s="41">
        <f t="shared" si="4"/>
        <v>104585</v>
      </c>
      <c r="C57" s="41">
        <f t="shared" si="5"/>
        <v>125273</v>
      </c>
      <c r="D57" s="41">
        <f t="shared" si="6"/>
        <v>16</v>
      </c>
      <c r="E57" s="42" t="str">
        <f t="shared" si="2"/>
        <v>ALICANTE</v>
      </c>
      <c r="F57" s="42">
        <f t="shared" si="9"/>
        <v>8272</v>
      </c>
      <c r="G57" s="42">
        <f t="shared" si="8"/>
        <v>5571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7939</v>
      </c>
      <c r="G58" s="42">
        <f t="shared" si="8"/>
        <v>21842</v>
      </c>
    </row>
    <row r="59" spans="1:7" x14ac:dyDescent="0.25">
      <c r="A59" s="42" t="str">
        <f t="shared" si="3"/>
        <v>SANTA CRUZ DE TENERIFE</v>
      </c>
      <c r="B59" s="41">
        <f t="shared" si="4"/>
        <v>696788</v>
      </c>
      <c r="C59" s="41">
        <f t="shared" si="5"/>
        <v>847988</v>
      </c>
      <c r="D59" s="41">
        <f t="shared" si="6"/>
        <v>8</v>
      </c>
      <c r="E59" s="42" t="str">
        <f t="shared" si="2"/>
        <v>MELILLA</v>
      </c>
      <c r="F59" s="42">
        <f t="shared" si="9"/>
        <v>7020</v>
      </c>
      <c r="G59" s="42">
        <f t="shared" si="8"/>
        <v>7865</v>
      </c>
    </row>
    <row r="60" spans="1:7" x14ac:dyDescent="0.25">
      <c r="A60" s="42" t="str">
        <f t="shared" si="3"/>
        <v>SANTANDER</v>
      </c>
      <c r="B60" s="41">
        <f t="shared" si="4"/>
        <v>34402</v>
      </c>
      <c r="C60" s="41">
        <f t="shared" si="5"/>
        <v>24074</v>
      </c>
      <c r="D60" s="41">
        <f t="shared" si="6"/>
        <v>17</v>
      </c>
      <c r="E60" s="42" t="str">
        <f t="shared" si="2"/>
        <v>MALAGA</v>
      </c>
      <c r="F60" s="42">
        <f t="shared" si="9"/>
        <v>5632</v>
      </c>
      <c r="G60" s="42">
        <f t="shared" si="8"/>
        <v>11615</v>
      </c>
    </row>
    <row r="61" spans="1:7" x14ac:dyDescent="0.25">
      <c r="A61" s="42" t="str">
        <f t="shared" si="3"/>
        <v>SEVILLA</v>
      </c>
      <c r="B61" s="41">
        <f t="shared" si="4"/>
        <v>7939</v>
      </c>
      <c r="C61" s="41">
        <f t="shared" si="5"/>
        <v>21842</v>
      </c>
      <c r="D61" s="41">
        <f t="shared" si="6"/>
        <v>21</v>
      </c>
      <c r="E61" s="42" t="str">
        <f t="shared" si="2"/>
        <v>BAHIA DE CADIZ</v>
      </c>
      <c r="F61" s="42">
        <f t="shared" si="9"/>
        <v>5377</v>
      </c>
      <c r="G61" s="42">
        <f t="shared" si="8"/>
        <v>21575</v>
      </c>
    </row>
    <row r="62" spans="1:7" x14ac:dyDescent="0.25">
      <c r="A62" s="42" t="str">
        <f t="shared" si="3"/>
        <v>TARRAGONA</v>
      </c>
      <c r="B62" s="41">
        <f t="shared" si="4"/>
        <v>1341912</v>
      </c>
      <c r="C62" s="41">
        <f t="shared" si="5"/>
        <v>1809189</v>
      </c>
      <c r="D62" s="41">
        <f t="shared" si="6"/>
        <v>4</v>
      </c>
      <c r="E62" s="42" t="str">
        <f t="shared" si="2"/>
        <v>VILAGARCIA</v>
      </c>
      <c r="F62" s="42">
        <f t="shared" si="9"/>
        <v>1573</v>
      </c>
      <c r="G62" s="42">
        <f t="shared" si="8"/>
        <v>33748</v>
      </c>
    </row>
    <row r="63" spans="1:7" x14ac:dyDescent="0.25">
      <c r="A63" s="42" t="str">
        <f t="shared" si="3"/>
        <v>VALENCIA</v>
      </c>
      <c r="B63" s="41">
        <f t="shared" si="4"/>
        <v>592020</v>
      </c>
      <c r="C63" s="41">
        <f t="shared" si="5"/>
        <v>546451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10034</v>
      </c>
      <c r="C64" s="41">
        <f t="shared" si="5"/>
        <v>6977</v>
      </c>
      <c r="D64" s="41">
        <f t="shared" si="6"/>
        <v>19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1573</v>
      </c>
      <c r="C65" s="41">
        <f t="shared" si="5"/>
        <v>33748</v>
      </c>
      <c r="D65" s="41">
        <f t="shared" si="6"/>
        <v>25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316341</v>
      </c>
      <c r="C7" s="19">
        <v>124792</v>
      </c>
      <c r="D7" s="19">
        <v>316341</v>
      </c>
      <c r="E7" s="19">
        <v>124792</v>
      </c>
      <c r="F7" s="10">
        <f>((E7*100)/D7)-100</f>
        <v>-60.551430260383576</v>
      </c>
      <c r="G7" s="1"/>
      <c r="H7" s="1"/>
      <c r="I7" s="1"/>
    </row>
    <row r="8" spans="1:12" x14ac:dyDescent="0.25">
      <c r="A8" s="11" t="s">
        <v>44</v>
      </c>
      <c r="B8" s="20">
        <v>149188</v>
      </c>
      <c r="C8" s="20">
        <v>71699</v>
      </c>
      <c r="D8" s="20">
        <v>149188</v>
      </c>
      <c r="E8" s="20">
        <v>71699</v>
      </c>
      <c r="F8" s="13">
        <f t="shared" ref="F8:F35" si="0">((E8*100)/D8)-100</f>
        <v>-51.940504598225061</v>
      </c>
      <c r="G8" s="1"/>
      <c r="H8" s="1"/>
      <c r="I8" s="1"/>
    </row>
    <row r="9" spans="1:12" x14ac:dyDescent="0.25">
      <c r="A9" s="8" t="s">
        <v>45</v>
      </c>
      <c r="B9" s="19">
        <v>486623</v>
      </c>
      <c r="C9" s="19">
        <v>228010</v>
      </c>
      <c r="D9" s="19">
        <v>486623</v>
      </c>
      <c r="E9" s="19">
        <v>228010</v>
      </c>
      <c r="F9" s="10">
        <f t="shared" si="0"/>
        <v>-53.144425972467396</v>
      </c>
      <c r="G9" s="1"/>
      <c r="H9" s="1"/>
      <c r="I9" s="1"/>
    </row>
    <row r="10" spans="1:12" x14ac:dyDescent="0.25">
      <c r="A10" s="11" t="s">
        <v>46</v>
      </c>
      <c r="B10" s="20">
        <v>211681</v>
      </c>
      <c r="C10" s="20">
        <v>198745</v>
      </c>
      <c r="D10" s="20">
        <v>211681</v>
      </c>
      <c r="E10" s="20">
        <v>198745</v>
      </c>
      <c r="F10" s="13">
        <f t="shared" si="0"/>
        <v>-6.1110822416749784</v>
      </c>
      <c r="G10" s="1"/>
      <c r="H10" s="1"/>
      <c r="I10" s="1"/>
    </row>
    <row r="11" spans="1:12" x14ac:dyDescent="0.25">
      <c r="A11" s="8" t="s">
        <v>47</v>
      </c>
      <c r="B11" s="19">
        <v>251674</v>
      </c>
      <c r="C11" s="19">
        <v>180782</v>
      </c>
      <c r="D11" s="19">
        <v>251674</v>
      </c>
      <c r="E11" s="19">
        <v>180782</v>
      </c>
      <c r="F11" s="10">
        <f t="shared" si="0"/>
        <v>-28.168185827697741</v>
      </c>
      <c r="G11" s="1"/>
      <c r="H11" s="1"/>
      <c r="I11" s="1"/>
    </row>
    <row r="12" spans="1:12" x14ac:dyDescent="0.25">
      <c r="A12" s="11" t="s">
        <v>48</v>
      </c>
      <c r="B12" s="20">
        <v>243923</v>
      </c>
      <c r="C12" s="20">
        <v>65999</v>
      </c>
      <c r="D12" s="20">
        <v>243923</v>
      </c>
      <c r="E12" s="20">
        <v>65999</v>
      </c>
      <c r="F12" s="13">
        <f t="shared" si="0"/>
        <v>-72.942690931154502</v>
      </c>
      <c r="G12" s="1"/>
      <c r="H12" s="1"/>
      <c r="I12" s="1"/>
    </row>
    <row r="13" spans="1:12" x14ac:dyDescent="0.25">
      <c r="A13" s="8" t="s">
        <v>49</v>
      </c>
      <c r="B13" s="19">
        <v>142132</v>
      </c>
      <c r="C13" s="19">
        <v>133276</v>
      </c>
      <c r="D13" s="19">
        <v>142132</v>
      </c>
      <c r="E13" s="19">
        <v>133276</v>
      </c>
      <c r="F13" s="10">
        <f t="shared" si="0"/>
        <v>-6.2308276813103305</v>
      </c>
      <c r="G13" s="1"/>
      <c r="H13" s="1"/>
      <c r="I13" s="1"/>
    </row>
    <row r="14" spans="1:12" x14ac:dyDescent="0.25">
      <c r="A14" s="11" t="s">
        <v>50</v>
      </c>
      <c r="B14" s="20">
        <v>337735</v>
      </c>
      <c r="C14" s="20">
        <v>302427</v>
      </c>
      <c r="D14" s="20">
        <v>337735</v>
      </c>
      <c r="E14" s="20">
        <v>302427</v>
      </c>
      <c r="F14" s="13">
        <f t="shared" si="0"/>
        <v>-10.454350304232605</v>
      </c>
      <c r="G14" s="1"/>
      <c r="H14" s="1"/>
      <c r="I14" s="1"/>
    </row>
    <row r="15" spans="1:12" x14ac:dyDescent="0.25">
      <c r="A15" s="8" t="s">
        <v>51</v>
      </c>
      <c r="B15" s="19">
        <v>358419</v>
      </c>
      <c r="C15" s="19">
        <v>197664</v>
      </c>
      <c r="D15" s="19">
        <v>358419</v>
      </c>
      <c r="E15" s="19">
        <v>197664</v>
      </c>
      <c r="F15" s="10">
        <f t="shared" si="0"/>
        <v>-44.851137914005676</v>
      </c>
      <c r="G15" s="1"/>
      <c r="H15" s="1"/>
      <c r="I15" s="1"/>
    </row>
    <row r="16" spans="1:12" x14ac:dyDescent="0.25">
      <c r="A16" s="11" t="s">
        <v>52</v>
      </c>
      <c r="B16" s="20">
        <v>621664</v>
      </c>
      <c r="C16" s="20">
        <v>280432</v>
      </c>
      <c r="D16" s="20">
        <v>621664</v>
      </c>
      <c r="E16" s="20">
        <v>280432</v>
      </c>
      <c r="F16" s="13">
        <f t="shared" si="0"/>
        <v>-54.890101405260722</v>
      </c>
      <c r="G16" s="1"/>
      <c r="H16" s="1"/>
      <c r="I16" s="1"/>
    </row>
    <row r="17" spans="1:9" x14ac:dyDescent="0.25">
      <c r="A17" s="8" t="s">
        <v>53</v>
      </c>
      <c r="B17" s="19">
        <v>331400</v>
      </c>
      <c r="C17" s="19">
        <v>130893</v>
      </c>
      <c r="D17" s="19">
        <v>331400</v>
      </c>
      <c r="E17" s="19">
        <v>130893</v>
      </c>
      <c r="F17" s="10">
        <f t="shared" si="0"/>
        <v>-60.503017501508751</v>
      </c>
      <c r="G17" s="1"/>
      <c r="H17" s="1"/>
      <c r="I17" s="1"/>
    </row>
    <row r="18" spans="1:9" x14ac:dyDescent="0.25">
      <c r="A18" s="11" t="s">
        <v>54</v>
      </c>
      <c r="B18" s="20">
        <v>5900</v>
      </c>
      <c r="C18" s="20">
        <v>4470</v>
      </c>
      <c r="D18" s="20">
        <v>5900</v>
      </c>
      <c r="E18" s="20">
        <v>4470</v>
      </c>
      <c r="F18" s="13">
        <f t="shared" si="0"/>
        <v>-24.237288135593218</v>
      </c>
      <c r="G18" s="1"/>
      <c r="H18" s="1"/>
      <c r="I18" s="1"/>
    </row>
    <row r="19" spans="1:9" x14ac:dyDescent="0.25">
      <c r="A19" s="8" t="s">
        <v>55</v>
      </c>
      <c r="B19" s="19">
        <v>844394</v>
      </c>
      <c r="C19" s="19">
        <v>599238</v>
      </c>
      <c r="D19" s="19">
        <v>844394</v>
      </c>
      <c r="E19" s="19">
        <v>599238</v>
      </c>
      <c r="F19" s="10">
        <f t="shared" si="0"/>
        <v>-29.033365940544343</v>
      </c>
      <c r="G19" s="1"/>
      <c r="H19" s="1"/>
      <c r="I19" s="1"/>
    </row>
    <row r="20" spans="1:9" x14ac:dyDescent="0.25">
      <c r="A20" s="11" t="s">
        <v>56</v>
      </c>
      <c r="B20" s="20">
        <v>1394028</v>
      </c>
      <c r="C20" s="20">
        <v>1378403</v>
      </c>
      <c r="D20" s="20">
        <v>1394028</v>
      </c>
      <c r="E20" s="20">
        <v>1378403</v>
      </c>
      <c r="F20" s="13">
        <f t="shared" si="0"/>
        <v>-1.1208526658001148</v>
      </c>
      <c r="G20" s="1"/>
      <c r="H20" s="1"/>
      <c r="I20" s="1"/>
    </row>
    <row r="21" spans="1:9" x14ac:dyDescent="0.25">
      <c r="A21" s="8" t="s">
        <v>57</v>
      </c>
      <c r="B21" s="19">
        <v>324733</v>
      </c>
      <c r="C21" s="19">
        <v>181004</v>
      </c>
      <c r="D21" s="19">
        <v>324733</v>
      </c>
      <c r="E21" s="19">
        <v>181004</v>
      </c>
      <c r="F21" s="10">
        <f t="shared" si="0"/>
        <v>-44.260669534663862</v>
      </c>
      <c r="G21" s="1"/>
      <c r="H21" s="1"/>
      <c r="I21" s="1"/>
    </row>
    <row r="22" spans="1:9" x14ac:dyDescent="0.25">
      <c r="A22" s="11" t="s">
        <v>58</v>
      </c>
      <c r="B22" s="20">
        <v>113008</v>
      </c>
      <c r="C22" s="20">
        <v>76410</v>
      </c>
      <c r="D22" s="20">
        <v>113008</v>
      </c>
      <c r="E22" s="20">
        <v>76410</v>
      </c>
      <c r="F22" s="13">
        <f t="shared" si="0"/>
        <v>-32.385317853603283</v>
      </c>
      <c r="G22" s="1"/>
      <c r="H22" s="1"/>
      <c r="I22" s="1"/>
    </row>
    <row r="23" spans="1:9" x14ac:dyDescent="0.25">
      <c r="A23" s="8" t="s">
        <v>59</v>
      </c>
      <c r="B23" s="19">
        <v>213005</v>
      </c>
      <c r="C23" s="19">
        <v>92574</v>
      </c>
      <c r="D23" s="19">
        <v>213005</v>
      </c>
      <c r="E23" s="19">
        <v>92574</v>
      </c>
      <c r="F23" s="10">
        <f t="shared" si="0"/>
        <v>-56.539048379146031</v>
      </c>
      <c r="G23" s="1"/>
      <c r="H23" s="1"/>
      <c r="I23" s="1"/>
    </row>
    <row r="24" spans="1:9" x14ac:dyDescent="0.25">
      <c r="A24" s="11" t="s">
        <v>60</v>
      </c>
      <c r="B24" s="20">
        <v>76685</v>
      </c>
      <c r="C24" s="20">
        <v>38201</v>
      </c>
      <c r="D24" s="20">
        <v>76685</v>
      </c>
      <c r="E24" s="20">
        <v>38201</v>
      </c>
      <c r="F24" s="13">
        <f t="shared" si="0"/>
        <v>-50.184521092782163</v>
      </c>
      <c r="G24" s="1"/>
      <c r="H24" s="1"/>
      <c r="I24" s="1"/>
    </row>
    <row r="25" spans="1:9" x14ac:dyDescent="0.25">
      <c r="A25" s="8" t="s">
        <v>61</v>
      </c>
      <c r="B25" s="19">
        <v>1328</v>
      </c>
      <c r="C25" s="19">
        <v>0</v>
      </c>
      <c r="D25" s="19">
        <v>1328</v>
      </c>
      <c r="E25" s="1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0">
        <v>82650</v>
      </c>
      <c r="C26" s="20">
        <v>51502</v>
      </c>
      <c r="D26" s="20">
        <v>82650</v>
      </c>
      <c r="E26" s="20">
        <v>51502</v>
      </c>
      <c r="F26" s="13">
        <f t="shared" si="0"/>
        <v>-37.686630369026012</v>
      </c>
      <c r="G26" s="1"/>
      <c r="H26" s="1"/>
      <c r="I26" s="1"/>
    </row>
    <row r="27" spans="1:9" x14ac:dyDescent="0.25">
      <c r="A27" s="8" t="s">
        <v>63</v>
      </c>
      <c r="B27" s="19">
        <v>176086</v>
      </c>
      <c r="C27" s="19">
        <v>142035</v>
      </c>
      <c r="D27" s="19">
        <v>176086</v>
      </c>
      <c r="E27" s="19">
        <v>142035</v>
      </c>
      <c r="F27" s="10">
        <f t="shared" si="0"/>
        <v>-19.33770998262213</v>
      </c>
      <c r="G27" s="1"/>
      <c r="H27" s="1"/>
      <c r="I27" s="1"/>
    </row>
    <row r="28" spans="1:9" x14ac:dyDescent="0.25">
      <c r="A28" s="11" t="s">
        <v>64</v>
      </c>
      <c r="B28" s="20">
        <v>194124</v>
      </c>
      <c r="C28" s="20">
        <v>73424</v>
      </c>
      <c r="D28" s="20">
        <v>194124</v>
      </c>
      <c r="E28" s="20">
        <v>73424</v>
      </c>
      <c r="F28" s="13">
        <f t="shared" si="0"/>
        <v>-62.176753003235042</v>
      </c>
      <c r="G28" s="1"/>
      <c r="H28" s="1"/>
      <c r="I28" s="1"/>
    </row>
    <row r="29" spans="1:9" x14ac:dyDescent="0.25">
      <c r="A29" s="8" t="s">
        <v>65</v>
      </c>
      <c r="B29" s="19">
        <v>402321</v>
      </c>
      <c r="C29" s="19">
        <v>186592</v>
      </c>
      <c r="D29" s="19">
        <v>402321</v>
      </c>
      <c r="E29" s="19">
        <v>186592</v>
      </c>
      <c r="F29" s="10">
        <f t="shared" si="0"/>
        <v>-53.621113488980193</v>
      </c>
      <c r="G29" s="1"/>
      <c r="H29" s="1"/>
      <c r="I29" s="1"/>
    </row>
    <row r="30" spans="1:9" x14ac:dyDescent="0.25">
      <c r="A30" s="11" t="s">
        <v>66</v>
      </c>
      <c r="B30" s="20">
        <v>136818</v>
      </c>
      <c r="C30" s="20">
        <v>156304</v>
      </c>
      <c r="D30" s="20">
        <v>136818</v>
      </c>
      <c r="E30" s="20">
        <v>156304</v>
      </c>
      <c r="F30" s="13">
        <f t="shared" si="0"/>
        <v>14.242278062827992</v>
      </c>
      <c r="G30" s="1"/>
      <c r="H30" s="1"/>
      <c r="I30" s="1"/>
    </row>
    <row r="31" spans="1:9" x14ac:dyDescent="0.25">
      <c r="A31" s="8" t="s">
        <v>67</v>
      </c>
      <c r="B31" s="19">
        <v>1430591</v>
      </c>
      <c r="C31" s="19">
        <v>742636</v>
      </c>
      <c r="D31" s="19">
        <v>1430591</v>
      </c>
      <c r="E31" s="19">
        <v>742636</v>
      </c>
      <c r="F31" s="10">
        <f t="shared" si="0"/>
        <v>-48.088866769048593</v>
      </c>
      <c r="G31" s="1"/>
      <c r="H31" s="1"/>
      <c r="I31" s="1"/>
    </row>
    <row r="32" spans="1:9" x14ac:dyDescent="0.25">
      <c r="A32" s="11" t="s">
        <v>68</v>
      </c>
      <c r="B32" s="20">
        <v>502997</v>
      </c>
      <c r="C32" s="20">
        <v>274999</v>
      </c>
      <c r="D32" s="20">
        <v>502997</v>
      </c>
      <c r="E32" s="20">
        <v>274999</v>
      </c>
      <c r="F32" s="13">
        <f t="shared" si="0"/>
        <v>-45.327904540186125</v>
      </c>
      <c r="G32" s="1"/>
      <c r="H32" s="1"/>
      <c r="I32" s="1"/>
    </row>
    <row r="33" spans="1:9" x14ac:dyDescent="0.25">
      <c r="A33" s="8" t="s">
        <v>69</v>
      </c>
      <c r="B33" s="19">
        <v>32094</v>
      </c>
      <c r="C33" s="19">
        <v>27799</v>
      </c>
      <c r="D33" s="19">
        <v>32094</v>
      </c>
      <c r="E33" s="19">
        <v>27799</v>
      </c>
      <c r="F33" s="10">
        <f t="shared" si="0"/>
        <v>-13.382563719075222</v>
      </c>
      <c r="G33" s="1"/>
      <c r="H33" s="1"/>
      <c r="I33" s="1"/>
    </row>
    <row r="34" spans="1:9" x14ac:dyDescent="0.25">
      <c r="A34" s="11" t="s">
        <v>70</v>
      </c>
      <c r="B34" s="20">
        <v>31234</v>
      </c>
      <c r="C34" s="20">
        <v>17211</v>
      </c>
      <c r="D34" s="20">
        <v>31234</v>
      </c>
      <c r="E34" s="20">
        <v>17211</v>
      </c>
      <c r="F34" s="13">
        <f t="shared" si="0"/>
        <v>-44.896587052570915</v>
      </c>
      <c r="G34" s="1"/>
      <c r="H34" s="1"/>
      <c r="I34" s="1"/>
    </row>
    <row r="35" spans="1:9" x14ac:dyDescent="0.25">
      <c r="A35" s="14" t="s">
        <v>71</v>
      </c>
      <c r="B35" s="15">
        <f>SUM(B7:B34)</f>
        <v>9412776</v>
      </c>
      <c r="C35" s="15">
        <f t="shared" ref="C35:E35" si="1">SUM(C7:C34)</f>
        <v>5957521</v>
      </c>
      <c r="D35" s="15">
        <f t="shared" si="1"/>
        <v>9412776</v>
      </c>
      <c r="E35" s="15">
        <f t="shared" si="1"/>
        <v>5957521</v>
      </c>
      <c r="F35" s="16">
        <f t="shared" si="0"/>
        <v>-36.708140085347829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124792</v>
      </c>
      <c r="C38" s="41">
        <f>D7</f>
        <v>316341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GIJON</v>
      </c>
      <c r="F38" s="42">
        <f>LOOKUP(E38,$A$38:$A$65,$B$38:$B$65)</f>
        <v>1378403</v>
      </c>
      <c r="G38" s="42">
        <f>LOOKUP(E38,$A$38:$A$65,$C$38:$C$65)</f>
        <v>1394028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71699</v>
      </c>
      <c r="C39" s="41">
        <f t="shared" ref="C39:C65" si="5">D8</f>
        <v>149188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742636</v>
      </c>
      <c r="G39" s="42">
        <f t="shared" ref="G39:G65" si="8">LOOKUP(E39,$A$38:$A$65,$C$38:$C$65)</f>
        <v>1430591</v>
      </c>
    </row>
    <row r="40" spans="1:9" x14ac:dyDescent="0.25">
      <c r="A40" s="42" t="str">
        <f t="shared" si="3"/>
        <v>ALMERIA</v>
      </c>
      <c r="B40" s="41">
        <f t="shared" si="4"/>
        <v>228010</v>
      </c>
      <c r="C40" s="41">
        <f t="shared" si="5"/>
        <v>486623</v>
      </c>
      <c r="D40" s="41">
        <f t="shared" si="6"/>
        <v>7</v>
      </c>
      <c r="E40" s="42" t="str">
        <f t="shared" si="2"/>
        <v>FERROL-SAN CIBRAO</v>
      </c>
      <c r="F40" s="42">
        <f t="shared" si="7"/>
        <v>599238</v>
      </c>
      <c r="G40" s="42">
        <f t="shared" si="8"/>
        <v>844394</v>
      </c>
    </row>
    <row r="41" spans="1:9" x14ac:dyDescent="0.25">
      <c r="A41" s="42" t="str">
        <f t="shared" si="3"/>
        <v>AVILES</v>
      </c>
      <c r="B41" s="41">
        <f t="shared" si="4"/>
        <v>198745</v>
      </c>
      <c r="C41" s="41">
        <f t="shared" si="5"/>
        <v>211681</v>
      </c>
      <c r="D41" s="41">
        <f t="shared" si="6"/>
        <v>8</v>
      </c>
      <c r="E41" s="42" t="str">
        <f t="shared" si="2"/>
        <v>BARCELONA</v>
      </c>
      <c r="F41" s="42">
        <f t="shared" si="7"/>
        <v>302427</v>
      </c>
      <c r="G41" s="42">
        <f t="shared" si="8"/>
        <v>337735</v>
      </c>
    </row>
    <row r="42" spans="1:9" x14ac:dyDescent="0.25">
      <c r="A42" s="42" t="str">
        <f t="shared" si="3"/>
        <v>BAHIA DE ALGECIRAS</v>
      </c>
      <c r="B42" s="41">
        <f t="shared" si="4"/>
        <v>180782</v>
      </c>
      <c r="C42" s="41">
        <f t="shared" si="5"/>
        <v>251674</v>
      </c>
      <c r="D42" s="41">
        <f t="shared" si="6"/>
        <v>12</v>
      </c>
      <c r="E42" s="42" t="str">
        <f t="shared" si="2"/>
        <v>CARTAGENA</v>
      </c>
      <c r="F42" s="42">
        <f t="shared" si="7"/>
        <v>280432</v>
      </c>
      <c r="G42" s="42">
        <f t="shared" si="8"/>
        <v>621664</v>
      </c>
    </row>
    <row r="43" spans="1:9" x14ac:dyDescent="0.25">
      <c r="A43" s="42" t="str">
        <f t="shared" si="3"/>
        <v>BAHIA DE CADIZ</v>
      </c>
      <c r="B43" s="41">
        <f t="shared" si="4"/>
        <v>65999</v>
      </c>
      <c r="C43" s="41">
        <f t="shared" si="5"/>
        <v>243923</v>
      </c>
      <c r="D43" s="41">
        <f t="shared" si="6"/>
        <v>22</v>
      </c>
      <c r="E43" s="42" t="str">
        <f t="shared" si="2"/>
        <v>VALENCIA</v>
      </c>
      <c r="F43" s="42">
        <f t="shared" si="7"/>
        <v>274999</v>
      </c>
      <c r="G43" s="42">
        <f t="shared" si="8"/>
        <v>502997</v>
      </c>
    </row>
    <row r="44" spans="1:9" x14ac:dyDescent="0.25">
      <c r="A44" s="42" t="str">
        <f t="shared" si="3"/>
        <v>BALEARES</v>
      </c>
      <c r="B44" s="41">
        <f t="shared" si="4"/>
        <v>133276</v>
      </c>
      <c r="C44" s="41">
        <f t="shared" si="5"/>
        <v>142132</v>
      </c>
      <c r="D44" s="41">
        <f t="shared" si="6"/>
        <v>15</v>
      </c>
      <c r="E44" s="42" t="str">
        <f t="shared" si="2"/>
        <v>ALMERIA</v>
      </c>
      <c r="F44" s="42">
        <f t="shared" si="7"/>
        <v>228010</v>
      </c>
      <c r="G44" s="42">
        <f t="shared" si="8"/>
        <v>486623</v>
      </c>
    </row>
    <row r="45" spans="1:9" x14ac:dyDescent="0.25">
      <c r="A45" s="42" t="str">
        <f t="shared" si="3"/>
        <v>BARCELONA</v>
      </c>
      <c r="B45" s="41">
        <f t="shared" si="4"/>
        <v>302427</v>
      </c>
      <c r="C45" s="41">
        <f t="shared" si="5"/>
        <v>337735</v>
      </c>
      <c r="D45" s="41">
        <f t="shared" si="6"/>
        <v>4</v>
      </c>
      <c r="E45" s="42" t="str">
        <f t="shared" si="2"/>
        <v>AVILES</v>
      </c>
      <c r="F45" s="42">
        <f t="shared" si="7"/>
        <v>198745</v>
      </c>
      <c r="G45" s="42">
        <f t="shared" si="8"/>
        <v>211681</v>
      </c>
    </row>
    <row r="46" spans="1:9" x14ac:dyDescent="0.25">
      <c r="A46" s="42" t="str">
        <f t="shared" si="3"/>
        <v>BILBAO</v>
      </c>
      <c r="B46" s="41">
        <f t="shared" si="4"/>
        <v>197664</v>
      </c>
      <c r="C46" s="41">
        <f t="shared" si="5"/>
        <v>358419</v>
      </c>
      <c r="D46" s="41">
        <f t="shared" si="6"/>
        <v>9</v>
      </c>
      <c r="E46" s="42" t="str">
        <f t="shared" si="2"/>
        <v>BILBAO</v>
      </c>
      <c r="F46" s="42">
        <f t="shared" si="7"/>
        <v>197664</v>
      </c>
      <c r="G46" s="42">
        <f t="shared" si="8"/>
        <v>358419</v>
      </c>
    </row>
    <row r="47" spans="1:9" x14ac:dyDescent="0.25">
      <c r="A47" s="42" t="str">
        <f t="shared" si="3"/>
        <v>CARTAGENA</v>
      </c>
      <c r="B47" s="41">
        <f t="shared" si="4"/>
        <v>280432</v>
      </c>
      <c r="C47" s="41">
        <f t="shared" si="5"/>
        <v>621664</v>
      </c>
      <c r="D47" s="41">
        <f t="shared" si="6"/>
        <v>5</v>
      </c>
      <c r="E47" s="42" t="str">
        <f t="shared" si="2"/>
        <v>SANTANDER</v>
      </c>
      <c r="F47" s="42">
        <f t="shared" si="7"/>
        <v>186592</v>
      </c>
      <c r="G47" s="42">
        <f t="shared" si="8"/>
        <v>402321</v>
      </c>
    </row>
    <row r="48" spans="1:9" x14ac:dyDescent="0.25">
      <c r="A48" s="42" t="str">
        <f t="shared" si="3"/>
        <v>CASTELLON</v>
      </c>
      <c r="B48" s="41">
        <f t="shared" si="4"/>
        <v>130893</v>
      </c>
      <c r="C48" s="41">
        <f t="shared" si="5"/>
        <v>331400</v>
      </c>
      <c r="D48" s="41">
        <f t="shared" si="6"/>
        <v>16</v>
      </c>
      <c r="E48" s="42" t="str">
        <f t="shared" si="2"/>
        <v>HUELVA</v>
      </c>
      <c r="F48" s="42">
        <f t="shared" si="7"/>
        <v>181004</v>
      </c>
      <c r="G48" s="42">
        <f t="shared" si="8"/>
        <v>324733</v>
      </c>
    </row>
    <row r="49" spans="1:7" x14ac:dyDescent="0.25">
      <c r="A49" s="42" t="str">
        <f t="shared" si="3"/>
        <v>CEUTA</v>
      </c>
      <c r="B49" s="41">
        <f t="shared" si="4"/>
        <v>4470</v>
      </c>
      <c r="C49" s="41">
        <f t="shared" si="5"/>
        <v>5900</v>
      </c>
      <c r="D49" s="41">
        <f t="shared" si="6"/>
        <v>27</v>
      </c>
      <c r="E49" s="42" t="str">
        <f t="shared" si="2"/>
        <v>BAHIA DE ALGECIRAS</v>
      </c>
      <c r="F49" s="42">
        <f t="shared" si="7"/>
        <v>180782</v>
      </c>
      <c r="G49" s="42">
        <f t="shared" si="8"/>
        <v>251674</v>
      </c>
    </row>
    <row r="50" spans="1:7" x14ac:dyDescent="0.25">
      <c r="A50" s="42" t="str">
        <f t="shared" si="3"/>
        <v>FERROL-SAN CIBRAO</v>
      </c>
      <c r="B50" s="41">
        <f t="shared" si="4"/>
        <v>599238</v>
      </c>
      <c r="C50" s="41">
        <f t="shared" si="5"/>
        <v>844394</v>
      </c>
      <c r="D50" s="41">
        <f t="shared" si="6"/>
        <v>3</v>
      </c>
      <c r="E50" s="42" t="str">
        <f t="shared" si="2"/>
        <v>SEVILLA</v>
      </c>
      <c r="F50" s="42">
        <f t="shared" si="7"/>
        <v>156304</v>
      </c>
      <c r="G50" s="42">
        <f t="shared" si="8"/>
        <v>136818</v>
      </c>
    </row>
    <row r="51" spans="1:7" x14ac:dyDescent="0.25">
      <c r="A51" s="42" t="str">
        <f t="shared" si="3"/>
        <v>GIJON</v>
      </c>
      <c r="B51" s="41">
        <f t="shared" si="4"/>
        <v>1378403</v>
      </c>
      <c r="C51" s="41">
        <f t="shared" si="5"/>
        <v>1394028</v>
      </c>
      <c r="D51" s="41">
        <f t="shared" si="6"/>
        <v>1</v>
      </c>
      <c r="E51" s="42" t="str">
        <f t="shared" si="2"/>
        <v>PASAIA</v>
      </c>
      <c r="F51" s="42">
        <f t="shared" si="7"/>
        <v>142035</v>
      </c>
      <c r="G51" s="42">
        <f t="shared" si="8"/>
        <v>176086</v>
      </c>
    </row>
    <row r="52" spans="1:7" x14ac:dyDescent="0.25">
      <c r="A52" s="42" t="str">
        <f t="shared" si="3"/>
        <v>HUELVA</v>
      </c>
      <c r="B52" s="41">
        <f t="shared" si="4"/>
        <v>181004</v>
      </c>
      <c r="C52" s="41">
        <f t="shared" si="5"/>
        <v>324733</v>
      </c>
      <c r="D52" s="41">
        <f t="shared" si="6"/>
        <v>11</v>
      </c>
      <c r="E52" s="42" t="str">
        <f t="shared" si="2"/>
        <v>BALEARES</v>
      </c>
      <c r="F52" s="42">
        <f t="shared" si="7"/>
        <v>133276</v>
      </c>
      <c r="G52" s="42">
        <f t="shared" si="8"/>
        <v>142132</v>
      </c>
    </row>
    <row r="53" spans="1:7" x14ac:dyDescent="0.25">
      <c r="A53" s="42" t="str">
        <f t="shared" si="3"/>
        <v>LAS PALMAS</v>
      </c>
      <c r="B53" s="41">
        <f t="shared" si="4"/>
        <v>76410</v>
      </c>
      <c r="C53" s="41">
        <f t="shared" si="5"/>
        <v>113008</v>
      </c>
      <c r="D53" s="41">
        <f t="shared" si="6"/>
        <v>19</v>
      </c>
      <c r="E53" s="42" t="str">
        <f t="shared" si="2"/>
        <v>CASTELLON</v>
      </c>
      <c r="F53" s="42">
        <f t="shared" si="7"/>
        <v>130893</v>
      </c>
      <c r="G53" s="42">
        <f t="shared" si="8"/>
        <v>331400</v>
      </c>
    </row>
    <row r="54" spans="1:7" x14ac:dyDescent="0.25">
      <c r="A54" s="42" t="str">
        <f t="shared" si="3"/>
        <v>MALAGA</v>
      </c>
      <c r="B54" s="41">
        <f t="shared" si="4"/>
        <v>92574</v>
      </c>
      <c r="C54" s="41">
        <f t="shared" si="5"/>
        <v>213005</v>
      </c>
      <c r="D54" s="41">
        <f t="shared" si="6"/>
        <v>18</v>
      </c>
      <c r="E54" s="42" t="str">
        <f t="shared" si="2"/>
        <v>A CORUÑA</v>
      </c>
      <c r="F54" s="42">
        <f t="shared" si="7"/>
        <v>124792</v>
      </c>
      <c r="G54" s="42">
        <f t="shared" si="8"/>
        <v>316341</v>
      </c>
    </row>
    <row r="55" spans="1:7" x14ac:dyDescent="0.25">
      <c r="A55" s="42" t="str">
        <f t="shared" si="3"/>
        <v>MARIN Y RIA DE PONTEVEDRA</v>
      </c>
      <c r="B55" s="41">
        <f t="shared" si="4"/>
        <v>38201</v>
      </c>
      <c r="C55" s="41">
        <f t="shared" si="5"/>
        <v>76685</v>
      </c>
      <c r="D55" s="41">
        <f t="shared" si="6"/>
        <v>24</v>
      </c>
      <c r="E55" s="42" t="str">
        <f t="shared" si="2"/>
        <v>MALAGA</v>
      </c>
      <c r="F55" s="42">
        <f t="shared" ref="F55:F65" si="9">LOOKUP(E55,$A$38:$A$65,$B$38:$B$65)</f>
        <v>92574</v>
      </c>
      <c r="G55" s="42">
        <f t="shared" si="8"/>
        <v>213005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1328</v>
      </c>
      <c r="D56" s="41">
        <f t="shared" si="6"/>
        <v>28</v>
      </c>
      <c r="E56" s="42" t="str">
        <f t="shared" si="2"/>
        <v>LAS PALMAS</v>
      </c>
      <c r="F56" s="42">
        <f t="shared" si="9"/>
        <v>76410</v>
      </c>
      <c r="G56" s="42">
        <f t="shared" si="8"/>
        <v>113008</v>
      </c>
    </row>
    <row r="57" spans="1:7" x14ac:dyDescent="0.25">
      <c r="A57" s="42" t="str">
        <f t="shared" si="3"/>
        <v>MOTRIL</v>
      </c>
      <c r="B57" s="41">
        <f t="shared" si="4"/>
        <v>51502</v>
      </c>
      <c r="C57" s="41">
        <f t="shared" si="5"/>
        <v>82650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73424</v>
      </c>
      <c r="G57" s="42">
        <f t="shared" si="8"/>
        <v>194124</v>
      </c>
    </row>
    <row r="58" spans="1:7" x14ac:dyDescent="0.25">
      <c r="A58" s="42" t="str">
        <f t="shared" si="3"/>
        <v>PASAIA</v>
      </c>
      <c r="B58" s="41">
        <f t="shared" si="4"/>
        <v>142035</v>
      </c>
      <c r="C58" s="41">
        <f t="shared" si="5"/>
        <v>176086</v>
      </c>
      <c r="D58" s="41">
        <f t="shared" si="6"/>
        <v>14</v>
      </c>
      <c r="E58" s="42" t="str">
        <f t="shared" si="2"/>
        <v>ALICANTE</v>
      </c>
      <c r="F58" s="42">
        <f t="shared" si="9"/>
        <v>71699</v>
      </c>
      <c r="G58" s="42">
        <f t="shared" si="8"/>
        <v>149188</v>
      </c>
    </row>
    <row r="59" spans="1:7" x14ac:dyDescent="0.25">
      <c r="A59" s="42" t="str">
        <f t="shared" si="3"/>
        <v>SANTA CRUZ DE TENERIFE</v>
      </c>
      <c r="B59" s="41">
        <f t="shared" si="4"/>
        <v>73424</v>
      </c>
      <c r="C59" s="41">
        <f t="shared" si="5"/>
        <v>194124</v>
      </c>
      <c r="D59" s="41">
        <f t="shared" si="6"/>
        <v>20</v>
      </c>
      <c r="E59" s="42" t="str">
        <f t="shared" si="2"/>
        <v>BAHIA DE CADIZ</v>
      </c>
      <c r="F59" s="42">
        <f t="shared" si="9"/>
        <v>65999</v>
      </c>
      <c r="G59" s="42">
        <f t="shared" si="8"/>
        <v>243923</v>
      </c>
    </row>
    <row r="60" spans="1:7" x14ac:dyDescent="0.25">
      <c r="A60" s="42" t="str">
        <f t="shared" si="3"/>
        <v>SANTANDER</v>
      </c>
      <c r="B60" s="41">
        <f t="shared" si="4"/>
        <v>186592</v>
      </c>
      <c r="C60" s="41">
        <f t="shared" si="5"/>
        <v>402321</v>
      </c>
      <c r="D60" s="41">
        <f t="shared" si="6"/>
        <v>10</v>
      </c>
      <c r="E60" s="42" t="str">
        <f t="shared" si="2"/>
        <v>MOTRIL</v>
      </c>
      <c r="F60" s="42">
        <f t="shared" si="9"/>
        <v>51502</v>
      </c>
      <c r="G60" s="42">
        <f t="shared" si="8"/>
        <v>82650</v>
      </c>
    </row>
    <row r="61" spans="1:7" x14ac:dyDescent="0.25">
      <c r="A61" s="42" t="str">
        <f t="shared" si="3"/>
        <v>SEVILLA</v>
      </c>
      <c r="B61" s="41">
        <f t="shared" si="4"/>
        <v>156304</v>
      </c>
      <c r="C61" s="41">
        <f t="shared" si="5"/>
        <v>136818</v>
      </c>
      <c r="D61" s="41">
        <f t="shared" si="6"/>
        <v>13</v>
      </c>
      <c r="E61" s="42" t="str">
        <f t="shared" si="2"/>
        <v>MARIN Y RIA DE PONTEVEDRA</v>
      </c>
      <c r="F61" s="42">
        <f t="shared" si="9"/>
        <v>38201</v>
      </c>
      <c r="G61" s="42">
        <f t="shared" si="8"/>
        <v>76685</v>
      </c>
    </row>
    <row r="62" spans="1:7" x14ac:dyDescent="0.25">
      <c r="A62" s="42" t="str">
        <f t="shared" si="3"/>
        <v>TARRAGONA</v>
      </c>
      <c r="B62" s="41">
        <f t="shared" si="4"/>
        <v>742636</v>
      </c>
      <c r="C62" s="41">
        <f t="shared" si="5"/>
        <v>1430591</v>
      </c>
      <c r="D62" s="41">
        <f t="shared" si="6"/>
        <v>2</v>
      </c>
      <c r="E62" s="42" t="str">
        <f t="shared" si="2"/>
        <v>VIGO</v>
      </c>
      <c r="F62" s="42">
        <f t="shared" si="9"/>
        <v>27799</v>
      </c>
      <c r="G62" s="42">
        <f t="shared" si="8"/>
        <v>32094</v>
      </c>
    </row>
    <row r="63" spans="1:7" x14ac:dyDescent="0.25">
      <c r="A63" s="42" t="str">
        <f t="shared" si="3"/>
        <v>VALENCIA</v>
      </c>
      <c r="B63" s="41">
        <f t="shared" si="4"/>
        <v>274999</v>
      </c>
      <c r="C63" s="41">
        <f t="shared" si="5"/>
        <v>502997</v>
      </c>
      <c r="D63" s="41">
        <f t="shared" si="6"/>
        <v>6</v>
      </c>
      <c r="E63" s="42" t="str">
        <f t="shared" si="2"/>
        <v>VILAGARCIA</v>
      </c>
      <c r="F63" s="42">
        <f t="shared" si="9"/>
        <v>17211</v>
      </c>
      <c r="G63" s="42">
        <f t="shared" si="8"/>
        <v>31234</v>
      </c>
    </row>
    <row r="64" spans="1:7" x14ac:dyDescent="0.25">
      <c r="A64" s="42" t="str">
        <f t="shared" si="3"/>
        <v>VIGO</v>
      </c>
      <c r="B64" s="41">
        <f t="shared" si="4"/>
        <v>27799</v>
      </c>
      <c r="C64" s="41">
        <f t="shared" si="5"/>
        <v>32094</v>
      </c>
      <c r="D64" s="41">
        <f t="shared" si="6"/>
        <v>25</v>
      </c>
      <c r="E64" s="42" t="str">
        <f t="shared" si="2"/>
        <v>CEUTA</v>
      </c>
      <c r="F64" s="42">
        <f t="shared" si="9"/>
        <v>4470</v>
      </c>
      <c r="G64" s="42">
        <f t="shared" si="8"/>
        <v>5900</v>
      </c>
    </row>
    <row r="65" spans="1:7" x14ac:dyDescent="0.25">
      <c r="A65" s="42" t="str">
        <f t="shared" si="3"/>
        <v>VILAGARCIA</v>
      </c>
      <c r="B65" s="41">
        <f t="shared" si="4"/>
        <v>17211</v>
      </c>
      <c r="C65" s="41">
        <f t="shared" si="5"/>
        <v>31234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1328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88320</v>
      </c>
      <c r="C7" s="21">
        <v>90554</v>
      </c>
      <c r="D7" s="21">
        <v>88320</v>
      </c>
      <c r="E7" s="21">
        <v>90554</v>
      </c>
      <c r="F7" s="10">
        <f>((E7*100)/D7)-100</f>
        <v>2.5294384057970944</v>
      </c>
      <c r="G7" s="1"/>
      <c r="H7" s="1"/>
      <c r="I7" s="1"/>
    </row>
    <row r="8" spans="1:12" x14ac:dyDescent="0.25">
      <c r="A8" s="11" t="s">
        <v>44</v>
      </c>
      <c r="B8" s="22">
        <v>111120</v>
      </c>
      <c r="C8" s="22">
        <v>105495</v>
      </c>
      <c r="D8" s="22">
        <v>111120</v>
      </c>
      <c r="E8" s="22">
        <v>105495</v>
      </c>
      <c r="F8" s="13">
        <f t="shared" ref="F8:F35" si="0">((E8*100)/D8)-100</f>
        <v>-5.0620950323974085</v>
      </c>
      <c r="G8" s="1"/>
      <c r="H8" s="1"/>
      <c r="I8" s="1"/>
    </row>
    <row r="9" spans="1:12" x14ac:dyDescent="0.25">
      <c r="A9" s="8" t="s">
        <v>45</v>
      </c>
      <c r="B9" s="21">
        <v>43973</v>
      </c>
      <c r="C9" s="21">
        <v>38968</v>
      </c>
      <c r="D9" s="21">
        <v>43973</v>
      </c>
      <c r="E9" s="21">
        <v>38968</v>
      </c>
      <c r="F9" s="10">
        <f t="shared" si="0"/>
        <v>-11.38198439951789</v>
      </c>
      <c r="G9" s="1"/>
      <c r="H9" s="1"/>
      <c r="I9" s="1"/>
    </row>
    <row r="10" spans="1:12" x14ac:dyDescent="0.25">
      <c r="A10" s="11" t="s">
        <v>46</v>
      </c>
      <c r="B10" s="22">
        <v>118181</v>
      </c>
      <c r="C10" s="22">
        <v>55403</v>
      </c>
      <c r="D10" s="22">
        <v>118181</v>
      </c>
      <c r="E10" s="22">
        <v>55403</v>
      </c>
      <c r="F10" s="13">
        <f t="shared" si="0"/>
        <v>-53.120213909173216</v>
      </c>
      <c r="G10" s="1"/>
      <c r="H10" s="1"/>
      <c r="I10" s="1"/>
    </row>
    <row r="11" spans="1:12" x14ac:dyDescent="0.25">
      <c r="A11" s="8" t="s">
        <v>47</v>
      </c>
      <c r="B11" s="21">
        <v>4074375</v>
      </c>
      <c r="C11" s="21">
        <v>3017233</v>
      </c>
      <c r="D11" s="21">
        <v>4074375</v>
      </c>
      <c r="E11" s="21">
        <v>3017233</v>
      </c>
      <c r="F11" s="10">
        <f t="shared" si="0"/>
        <v>-25.946114434729253</v>
      </c>
      <c r="G11" s="1"/>
      <c r="H11" s="1"/>
      <c r="I11" s="1"/>
    </row>
    <row r="12" spans="1:12" x14ac:dyDescent="0.25">
      <c r="A12" s="11" t="s">
        <v>48</v>
      </c>
      <c r="B12" s="22">
        <v>214967</v>
      </c>
      <c r="C12" s="22">
        <v>151949</v>
      </c>
      <c r="D12" s="22">
        <v>214967</v>
      </c>
      <c r="E12" s="22">
        <v>151949</v>
      </c>
      <c r="F12" s="13">
        <f t="shared" si="0"/>
        <v>-29.315197216316918</v>
      </c>
      <c r="G12" s="1"/>
      <c r="H12" s="1"/>
      <c r="I12" s="1"/>
    </row>
    <row r="13" spans="1:12" x14ac:dyDescent="0.25">
      <c r="A13" s="8" t="s">
        <v>49</v>
      </c>
      <c r="B13" s="21">
        <v>686617</v>
      </c>
      <c r="C13" s="21">
        <v>510953</v>
      </c>
      <c r="D13" s="21">
        <v>686617</v>
      </c>
      <c r="E13" s="21">
        <v>510953</v>
      </c>
      <c r="F13" s="10">
        <f t="shared" si="0"/>
        <v>-25.583986414551347</v>
      </c>
      <c r="G13" s="1"/>
      <c r="H13" s="1"/>
      <c r="I13" s="1"/>
    </row>
    <row r="14" spans="1:12" x14ac:dyDescent="0.25">
      <c r="A14" s="11" t="s">
        <v>50</v>
      </c>
      <c r="B14" s="22">
        <v>2706333</v>
      </c>
      <c r="C14" s="22">
        <v>1868975</v>
      </c>
      <c r="D14" s="22">
        <v>2706333</v>
      </c>
      <c r="E14" s="22">
        <v>1868975</v>
      </c>
      <c r="F14" s="13">
        <f t="shared" si="0"/>
        <v>-30.940686160941766</v>
      </c>
      <c r="G14" s="1"/>
      <c r="H14" s="1"/>
      <c r="I14" s="1"/>
    </row>
    <row r="15" spans="1:12" x14ac:dyDescent="0.25">
      <c r="A15" s="8" t="s">
        <v>51</v>
      </c>
      <c r="B15" s="21">
        <v>636429</v>
      </c>
      <c r="C15" s="21">
        <v>355048</v>
      </c>
      <c r="D15" s="21">
        <v>636429</v>
      </c>
      <c r="E15" s="21">
        <v>355048</v>
      </c>
      <c r="F15" s="10">
        <f t="shared" si="0"/>
        <v>-44.212473033127026</v>
      </c>
      <c r="G15" s="1"/>
      <c r="H15" s="1"/>
      <c r="I15" s="1"/>
    </row>
    <row r="16" spans="1:12" x14ac:dyDescent="0.25">
      <c r="A16" s="11" t="s">
        <v>52</v>
      </c>
      <c r="B16" s="22">
        <v>77645</v>
      </c>
      <c r="C16" s="22">
        <v>48432</v>
      </c>
      <c r="D16" s="22">
        <v>77645</v>
      </c>
      <c r="E16" s="22">
        <v>48432</v>
      </c>
      <c r="F16" s="13">
        <f t="shared" si="0"/>
        <v>-37.623800631077337</v>
      </c>
      <c r="G16" s="1"/>
      <c r="H16" s="1"/>
      <c r="I16" s="1"/>
    </row>
    <row r="17" spans="1:9" x14ac:dyDescent="0.25">
      <c r="A17" s="8" t="s">
        <v>53</v>
      </c>
      <c r="B17" s="21">
        <v>129962</v>
      </c>
      <c r="C17" s="21">
        <v>86040</v>
      </c>
      <c r="D17" s="21">
        <v>129962</v>
      </c>
      <c r="E17" s="21">
        <v>86040</v>
      </c>
      <c r="F17" s="10">
        <f t="shared" si="0"/>
        <v>-33.796032686477588</v>
      </c>
      <c r="G17" s="1"/>
      <c r="H17" s="1"/>
      <c r="I17" s="1"/>
    </row>
    <row r="18" spans="1:9" x14ac:dyDescent="0.25">
      <c r="A18" s="11" t="s">
        <v>54</v>
      </c>
      <c r="B18" s="22">
        <v>81670</v>
      </c>
      <c r="C18" s="22">
        <v>71178</v>
      </c>
      <c r="D18" s="22">
        <v>81670</v>
      </c>
      <c r="E18" s="22">
        <v>71178</v>
      </c>
      <c r="F18" s="13">
        <f t="shared" si="0"/>
        <v>-12.846822578670256</v>
      </c>
      <c r="G18" s="1"/>
      <c r="H18" s="1"/>
      <c r="I18" s="1"/>
    </row>
    <row r="19" spans="1:9" x14ac:dyDescent="0.25">
      <c r="A19" s="8" t="s">
        <v>55</v>
      </c>
      <c r="B19" s="21">
        <v>68834</v>
      </c>
      <c r="C19" s="21">
        <v>56359</v>
      </c>
      <c r="D19" s="21">
        <v>68834</v>
      </c>
      <c r="E19" s="21">
        <v>56359</v>
      </c>
      <c r="F19" s="10">
        <f t="shared" si="0"/>
        <v>-18.123311154371393</v>
      </c>
      <c r="G19" s="1"/>
      <c r="H19" s="1"/>
      <c r="I19" s="1"/>
    </row>
    <row r="20" spans="1:9" x14ac:dyDescent="0.25">
      <c r="A20" s="11" t="s">
        <v>56</v>
      </c>
      <c r="B20" s="22">
        <v>74879</v>
      </c>
      <c r="C20" s="22">
        <v>38205</v>
      </c>
      <c r="D20" s="22">
        <v>74879</v>
      </c>
      <c r="E20" s="22">
        <v>38205</v>
      </c>
      <c r="F20" s="13">
        <f t="shared" si="0"/>
        <v>-48.977683996848249</v>
      </c>
      <c r="G20" s="1"/>
      <c r="H20" s="1"/>
      <c r="I20" s="1"/>
    </row>
    <row r="21" spans="1:9" x14ac:dyDescent="0.25">
      <c r="A21" s="8" t="s">
        <v>57</v>
      </c>
      <c r="B21" s="21">
        <v>40588</v>
      </c>
      <c r="C21" s="21">
        <v>29268</v>
      </c>
      <c r="D21" s="21">
        <v>40588</v>
      </c>
      <c r="E21" s="21">
        <v>29268</v>
      </c>
      <c r="F21" s="10">
        <f t="shared" si="0"/>
        <v>-27.890016753720317</v>
      </c>
      <c r="G21" s="1"/>
      <c r="H21" s="1"/>
      <c r="I21" s="1"/>
    </row>
    <row r="22" spans="1:9" x14ac:dyDescent="0.25">
      <c r="A22" s="11" t="s">
        <v>58</v>
      </c>
      <c r="B22" s="22">
        <v>1531617</v>
      </c>
      <c r="C22" s="22">
        <v>1022833</v>
      </c>
      <c r="D22" s="22">
        <v>1531617</v>
      </c>
      <c r="E22" s="22">
        <v>1022833</v>
      </c>
      <c r="F22" s="13">
        <f t="shared" si="0"/>
        <v>-33.218748551367611</v>
      </c>
      <c r="G22" s="1"/>
      <c r="H22" s="1"/>
      <c r="I22" s="1"/>
    </row>
    <row r="23" spans="1:9" x14ac:dyDescent="0.25">
      <c r="A23" s="8" t="s">
        <v>59</v>
      </c>
      <c r="B23" s="21">
        <v>488836</v>
      </c>
      <c r="C23" s="21">
        <v>140025</v>
      </c>
      <c r="D23" s="21">
        <v>488836</v>
      </c>
      <c r="E23" s="21">
        <v>140025</v>
      </c>
      <c r="F23" s="10">
        <f t="shared" si="0"/>
        <v>-71.355423904949717</v>
      </c>
      <c r="G23" s="1"/>
      <c r="H23" s="1"/>
      <c r="I23" s="1"/>
    </row>
    <row r="24" spans="1:9" x14ac:dyDescent="0.25">
      <c r="A24" s="11" t="s">
        <v>60</v>
      </c>
      <c r="B24" s="22">
        <v>72524</v>
      </c>
      <c r="C24" s="22">
        <v>42352</v>
      </c>
      <c r="D24" s="22">
        <v>72524</v>
      </c>
      <c r="E24" s="22">
        <v>42352</v>
      </c>
      <c r="F24" s="13">
        <f t="shared" si="0"/>
        <v>-41.60277976945563</v>
      </c>
      <c r="G24" s="1"/>
      <c r="H24" s="1"/>
      <c r="I24" s="1"/>
    </row>
    <row r="25" spans="1:9" x14ac:dyDescent="0.25">
      <c r="A25" s="8" t="s">
        <v>61</v>
      </c>
      <c r="B25" s="21">
        <v>49664</v>
      </c>
      <c r="C25" s="21">
        <v>53516</v>
      </c>
      <c r="D25" s="21">
        <v>49664</v>
      </c>
      <c r="E25" s="21">
        <v>53516</v>
      </c>
      <c r="F25" s="10">
        <f t="shared" si="0"/>
        <v>7.7561211340206171</v>
      </c>
      <c r="G25" s="1"/>
      <c r="H25" s="1"/>
      <c r="I25" s="1"/>
    </row>
    <row r="26" spans="1:9" x14ac:dyDescent="0.25">
      <c r="A26" s="11" t="s">
        <v>62</v>
      </c>
      <c r="B26" s="22">
        <v>16903</v>
      </c>
      <c r="C26" s="22">
        <v>12440</v>
      </c>
      <c r="D26" s="22">
        <v>16903</v>
      </c>
      <c r="E26" s="22">
        <v>12440</v>
      </c>
      <c r="F26" s="13">
        <f t="shared" si="0"/>
        <v>-26.403596994616336</v>
      </c>
      <c r="G26" s="1"/>
      <c r="H26" s="1"/>
      <c r="I26" s="1"/>
    </row>
    <row r="27" spans="1:9" x14ac:dyDescent="0.25">
      <c r="A27" s="8" t="s">
        <v>63</v>
      </c>
      <c r="B27" s="21">
        <v>134954</v>
      </c>
      <c r="C27" s="21">
        <v>103767</v>
      </c>
      <c r="D27" s="21">
        <v>134954</v>
      </c>
      <c r="E27" s="21">
        <v>103767</v>
      </c>
      <c r="F27" s="10">
        <f t="shared" si="0"/>
        <v>-23.109355780488173</v>
      </c>
      <c r="G27" s="1"/>
      <c r="H27" s="1"/>
      <c r="I27" s="1"/>
    </row>
    <row r="28" spans="1:9" x14ac:dyDescent="0.25">
      <c r="A28" s="11" t="s">
        <v>64</v>
      </c>
      <c r="B28" s="22">
        <v>551520</v>
      </c>
      <c r="C28" s="22">
        <v>426435</v>
      </c>
      <c r="D28" s="22">
        <v>551520</v>
      </c>
      <c r="E28" s="22">
        <v>426435</v>
      </c>
      <c r="F28" s="13">
        <f t="shared" si="0"/>
        <v>-22.680047867711053</v>
      </c>
      <c r="G28" s="1"/>
      <c r="H28" s="1"/>
      <c r="I28" s="1"/>
    </row>
    <row r="29" spans="1:9" x14ac:dyDescent="0.25">
      <c r="A29" s="8" t="s">
        <v>65</v>
      </c>
      <c r="B29" s="21">
        <v>96588</v>
      </c>
      <c r="C29" s="21">
        <v>41240</v>
      </c>
      <c r="D29" s="21">
        <v>96588</v>
      </c>
      <c r="E29" s="21">
        <v>41240</v>
      </c>
      <c r="F29" s="10">
        <f t="shared" si="0"/>
        <v>-57.303184660620367</v>
      </c>
      <c r="G29" s="1"/>
      <c r="H29" s="1"/>
      <c r="I29" s="1"/>
    </row>
    <row r="30" spans="1:9" x14ac:dyDescent="0.25">
      <c r="A30" s="11" t="s">
        <v>66</v>
      </c>
      <c r="B30" s="22">
        <v>140951</v>
      </c>
      <c r="C30" s="22">
        <v>136117</v>
      </c>
      <c r="D30" s="22">
        <v>140951</v>
      </c>
      <c r="E30" s="22">
        <v>136117</v>
      </c>
      <c r="F30" s="13">
        <f t="shared" si="0"/>
        <v>-3.4295606274520907</v>
      </c>
      <c r="G30" s="1"/>
      <c r="H30" s="1"/>
      <c r="I30" s="1"/>
    </row>
    <row r="31" spans="1:9" x14ac:dyDescent="0.25">
      <c r="A31" s="8" t="s">
        <v>67</v>
      </c>
      <c r="B31" s="21">
        <v>170030</v>
      </c>
      <c r="C31" s="21">
        <v>58995</v>
      </c>
      <c r="D31" s="21">
        <v>170030</v>
      </c>
      <c r="E31" s="21">
        <v>58995</v>
      </c>
      <c r="F31" s="10">
        <f t="shared" si="0"/>
        <v>-65.303181791448566</v>
      </c>
      <c r="G31" s="1"/>
      <c r="H31" s="1"/>
      <c r="I31" s="1"/>
    </row>
    <row r="32" spans="1:9" x14ac:dyDescent="0.25">
      <c r="A32" s="11" t="s">
        <v>68</v>
      </c>
      <c r="B32" s="22">
        <v>3463282</v>
      </c>
      <c r="C32" s="22">
        <v>3508797</v>
      </c>
      <c r="D32" s="22">
        <v>3463282</v>
      </c>
      <c r="E32" s="22">
        <v>3508797</v>
      </c>
      <c r="F32" s="13">
        <f t="shared" si="0"/>
        <v>1.3142158218707038</v>
      </c>
      <c r="G32" s="1"/>
      <c r="H32" s="1"/>
      <c r="I32" s="1"/>
    </row>
    <row r="33" spans="1:9" x14ac:dyDescent="0.25">
      <c r="A33" s="8" t="s">
        <v>69</v>
      </c>
      <c r="B33" s="21">
        <v>314447</v>
      </c>
      <c r="C33" s="21">
        <v>197412</v>
      </c>
      <c r="D33" s="21">
        <v>314447</v>
      </c>
      <c r="E33" s="21">
        <v>197412</v>
      </c>
      <c r="F33" s="10">
        <f t="shared" si="0"/>
        <v>-37.219308818338227</v>
      </c>
      <c r="G33" s="1"/>
      <c r="H33" s="1"/>
      <c r="I33" s="1"/>
    </row>
    <row r="34" spans="1:9" x14ac:dyDescent="0.25">
      <c r="A34" s="11" t="s">
        <v>70</v>
      </c>
      <c r="B34" s="22">
        <v>15876</v>
      </c>
      <c r="C34" s="22">
        <v>21786</v>
      </c>
      <c r="D34" s="22">
        <v>15876</v>
      </c>
      <c r="E34" s="22">
        <v>21786</v>
      </c>
      <c r="F34" s="13">
        <f t="shared" si="0"/>
        <v>37.226001511715793</v>
      </c>
      <c r="G34" s="1"/>
      <c r="H34" s="1"/>
      <c r="I34" s="1"/>
    </row>
    <row r="35" spans="1:9" x14ac:dyDescent="0.25">
      <c r="A35" s="14" t="s">
        <v>71</v>
      </c>
      <c r="B35" s="15">
        <f>SUM(B7:B34)</f>
        <v>16201085</v>
      </c>
      <c r="C35" s="15">
        <f t="shared" ref="C35:E35" si="1">SUM(C7:C34)</f>
        <v>12289775</v>
      </c>
      <c r="D35" s="15">
        <f t="shared" si="1"/>
        <v>16201085</v>
      </c>
      <c r="E35" s="15">
        <f t="shared" si="1"/>
        <v>12289775</v>
      </c>
      <c r="F35" s="16">
        <f t="shared" si="0"/>
        <v>-24.142271952773527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90554</v>
      </c>
      <c r="C38" s="41">
        <f>D7</f>
        <v>88320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VALENCIA</v>
      </c>
      <c r="F38" s="42">
        <f>LOOKUP(E38,$A$38:$A$65,$B$38:$B$65)</f>
        <v>3508797</v>
      </c>
      <c r="G38" s="42">
        <f>LOOKUP(E38,$A$38:$A$65,$C$38:$C$65)</f>
        <v>3463282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105495</v>
      </c>
      <c r="C39" s="41">
        <f t="shared" ref="C39:C65" si="5">D8</f>
        <v>111120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3017233</v>
      </c>
      <c r="G39" s="42">
        <f t="shared" ref="G39:G65" si="8">LOOKUP(E39,$A$38:$A$65,$C$38:$C$65)</f>
        <v>4074375</v>
      </c>
    </row>
    <row r="40" spans="1:9" x14ac:dyDescent="0.25">
      <c r="A40" s="42" t="str">
        <f t="shared" si="3"/>
        <v>ALMERIA</v>
      </c>
      <c r="B40" s="41">
        <f t="shared" si="4"/>
        <v>38968</v>
      </c>
      <c r="C40" s="41">
        <f t="shared" si="5"/>
        <v>43973</v>
      </c>
      <c r="D40" s="41">
        <f t="shared" si="6"/>
        <v>24</v>
      </c>
      <c r="E40" s="42" t="str">
        <f t="shared" si="2"/>
        <v>BARCELONA</v>
      </c>
      <c r="F40" s="42">
        <f t="shared" si="7"/>
        <v>1868975</v>
      </c>
      <c r="G40" s="42">
        <f t="shared" si="8"/>
        <v>2706333</v>
      </c>
    </row>
    <row r="41" spans="1:9" x14ac:dyDescent="0.25">
      <c r="A41" s="42" t="str">
        <f t="shared" si="3"/>
        <v>AVILES</v>
      </c>
      <c r="B41" s="41">
        <f t="shared" si="4"/>
        <v>55403</v>
      </c>
      <c r="C41" s="41">
        <f t="shared" si="5"/>
        <v>118181</v>
      </c>
      <c r="D41" s="41">
        <f t="shared" si="6"/>
        <v>19</v>
      </c>
      <c r="E41" s="42" t="str">
        <f t="shared" si="2"/>
        <v>LAS PALMAS</v>
      </c>
      <c r="F41" s="42">
        <f t="shared" si="7"/>
        <v>1022833</v>
      </c>
      <c r="G41" s="42">
        <f t="shared" si="8"/>
        <v>1531617</v>
      </c>
    </row>
    <row r="42" spans="1:9" x14ac:dyDescent="0.25">
      <c r="A42" s="42" t="str">
        <f t="shared" si="3"/>
        <v>BAHIA DE ALGECIRAS</v>
      </c>
      <c r="B42" s="41">
        <f t="shared" si="4"/>
        <v>3017233</v>
      </c>
      <c r="C42" s="41">
        <f t="shared" si="5"/>
        <v>4074375</v>
      </c>
      <c r="D42" s="41">
        <f t="shared" si="6"/>
        <v>2</v>
      </c>
      <c r="E42" s="42" t="str">
        <f t="shared" si="2"/>
        <v>BALEARES</v>
      </c>
      <c r="F42" s="42">
        <f t="shared" si="7"/>
        <v>510953</v>
      </c>
      <c r="G42" s="42">
        <f t="shared" si="8"/>
        <v>686617</v>
      </c>
    </row>
    <row r="43" spans="1:9" x14ac:dyDescent="0.25">
      <c r="A43" s="42" t="str">
        <f t="shared" si="3"/>
        <v>BAHIA DE CADIZ</v>
      </c>
      <c r="B43" s="41">
        <f t="shared" si="4"/>
        <v>151949</v>
      </c>
      <c r="C43" s="41">
        <f t="shared" si="5"/>
        <v>214967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426435</v>
      </c>
      <c r="G43" s="42">
        <f t="shared" si="8"/>
        <v>551520</v>
      </c>
    </row>
    <row r="44" spans="1:9" x14ac:dyDescent="0.25">
      <c r="A44" s="42" t="str">
        <f t="shared" si="3"/>
        <v>BALEARES</v>
      </c>
      <c r="B44" s="41">
        <f t="shared" si="4"/>
        <v>510953</v>
      </c>
      <c r="C44" s="41">
        <f t="shared" si="5"/>
        <v>686617</v>
      </c>
      <c r="D44" s="41">
        <f t="shared" si="6"/>
        <v>5</v>
      </c>
      <c r="E44" s="42" t="str">
        <f t="shared" si="2"/>
        <v>BILBAO</v>
      </c>
      <c r="F44" s="42">
        <f t="shared" si="7"/>
        <v>355048</v>
      </c>
      <c r="G44" s="42">
        <f t="shared" si="8"/>
        <v>636429</v>
      </c>
    </row>
    <row r="45" spans="1:9" x14ac:dyDescent="0.25">
      <c r="A45" s="42" t="str">
        <f t="shared" si="3"/>
        <v>BARCELONA</v>
      </c>
      <c r="B45" s="41">
        <f t="shared" si="4"/>
        <v>1868975</v>
      </c>
      <c r="C45" s="41">
        <f t="shared" si="5"/>
        <v>2706333</v>
      </c>
      <c r="D45" s="41">
        <f t="shared" si="6"/>
        <v>3</v>
      </c>
      <c r="E45" s="42" t="str">
        <f t="shared" si="2"/>
        <v>VIGO</v>
      </c>
      <c r="F45" s="42">
        <f t="shared" si="7"/>
        <v>197412</v>
      </c>
      <c r="G45" s="42">
        <f t="shared" si="8"/>
        <v>314447</v>
      </c>
    </row>
    <row r="46" spans="1:9" x14ac:dyDescent="0.25">
      <c r="A46" s="42" t="str">
        <f t="shared" si="3"/>
        <v>BILBAO</v>
      </c>
      <c r="B46" s="41">
        <f t="shared" si="4"/>
        <v>355048</v>
      </c>
      <c r="C46" s="41">
        <f t="shared" si="5"/>
        <v>636429</v>
      </c>
      <c r="D46" s="41">
        <f t="shared" si="6"/>
        <v>7</v>
      </c>
      <c r="E46" s="42" t="str">
        <f t="shared" si="2"/>
        <v>BAHIA DE CADIZ</v>
      </c>
      <c r="F46" s="42">
        <f t="shared" si="7"/>
        <v>151949</v>
      </c>
      <c r="G46" s="42">
        <f t="shared" si="8"/>
        <v>214967</v>
      </c>
    </row>
    <row r="47" spans="1:9" x14ac:dyDescent="0.25">
      <c r="A47" s="42" t="str">
        <f t="shared" si="3"/>
        <v>CARTAGENA</v>
      </c>
      <c r="B47" s="41">
        <f t="shared" si="4"/>
        <v>48432</v>
      </c>
      <c r="C47" s="41">
        <f t="shared" si="5"/>
        <v>77645</v>
      </c>
      <c r="D47" s="41">
        <f t="shared" si="6"/>
        <v>21</v>
      </c>
      <c r="E47" s="42" t="str">
        <f t="shared" si="2"/>
        <v>MALAGA</v>
      </c>
      <c r="F47" s="42">
        <f t="shared" si="7"/>
        <v>140025</v>
      </c>
      <c r="G47" s="42">
        <f t="shared" si="8"/>
        <v>488836</v>
      </c>
    </row>
    <row r="48" spans="1:9" x14ac:dyDescent="0.25">
      <c r="A48" s="42" t="str">
        <f t="shared" si="3"/>
        <v>CASTELLON</v>
      </c>
      <c r="B48" s="41">
        <f t="shared" si="4"/>
        <v>86040</v>
      </c>
      <c r="C48" s="41">
        <f t="shared" si="5"/>
        <v>129962</v>
      </c>
      <c r="D48" s="41">
        <f t="shared" si="6"/>
        <v>15</v>
      </c>
      <c r="E48" s="42" t="str">
        <f t="shared" si="2"/>
        <v>SEVILLA</v>
      </c>
      <c r="F48" s="42">
        <f t="shared" si="7"/>
        <v>136117</v>
      </c>
      <c r="G48" s="42">
        <f t="shared" si="8"/>
        <v>140951</v>
      </c>
    </row>
    <row r="49" spans="1:7" x14ac:dyDescent="0.25">
      <c r="A49" s="42" t="str">
        <f t="shared" si="3"/>
        <v>CEUTA</v>
      </c>
      <c r="B49" s="41">
        <f t="shared" si="4"/>
        <v>71178</v>
      </c>
      <c r="C49" s="41">
        <f t="shared" si="5"/>
        <v>81670</v>
      </c>
      <c r="D49" s="41">
        <f t="shared" si="6"/>
        <v>16</v>
      </c>
      <c r="E49" s="42" t="str">
        <f t="shared" si="2"/>
        <v>ALICANTE</v>
      </c>
      <c r="F49" s="42">
        <f t="shared" si="7"/>
        <v>105495</v>
      </c>
      <c r="G49" s="42">
        <f t="shared" si="8"/>
        <v>111120</v>
      </c>
    </row>
    <row r="50" spans="1:7" x14ac:dyDescent="0.25">
      <c r="A50" s="42" t="str">
        <f t="shared" si="3"/>
        <v>FERROL-SAN CIBRAO</v>
      </c>
      <c r="B50" s="41">
        <f t="shared" si="4"/>
        <v>56359</v>
      </c>
      <c r="C50" s="41">
        <f t="shared" si="5"/>
        <v>68834</v>
      </c>
      <c r="D50" s="41">
        <f t="shared" si="6"/>
        <v>18</v>
      </c>
      <c r="E50" s="42" t="str">
        <f t="shared" si="2"/>
        <v>PASAIA</v>
      </c>
      <c r="F50" s="42">
        <f t="shared" si="7"/>
        <v>103767</v>
      </c>
      <c r="G50" s="42">
        <f t="shared" si="8"/>
        <v>134954</v>
      </c>
    </row>
    <row r="51" spans="1:7" x14ac:dyDescent="0.25">
      <c r="A51" s="42" t="str">
        <f t="shared" si="3"/>
        <v>GIJON</v>
      </c>
      <c r="B51" s="41">
        <f t="shared" si="4"/>
        <v>38205</v>
      </c>
      <c r="C51" s="41">
        <f t="shared" si="5"/>
        <v>74879</v>
      </c>
      <c r="D51" s="41">
        <f t="shared" si="6"/>
        <v>25</v>
      </c>
      <c r="E51" s="42" t="str">
        <f t="shared" si="2"/>
        <v>A CORUÑA</v>
      </c>
      <c r="F51" s="42">
        <f t="shared" si="7"/>
        <v>90554</v>
      </c>
      <c r="G51" s="42">
        <f t="shared" si="8"/>
        <v>88320</v>
      </c>
    </row>
    <row r="52" spans="1:7" x14ac:dyDescent="0.25">
      <c r="A52" s="42" t="str">
        <f t="shared" si="3"/>
        <v>HUELVA</v>
      </c>
      <c r="B52" s="41">
        <f t="shared" si="4"/>
        <v>29268</v>
      </c>
      <c r="C52" s="41">
        <f t="shared" si="5"/>
        <v>40588</v>
      </c>
      <c r="D52" s="41">
        <f t="shared" si="6"/>
        <v>26</v>
      </c>
      <c r="E52" s="42" t="str">
        <f t="shared" si="2"/>
        <v>CASTELLON</v>
      </c>
      <c r="F52" s="42">
        <f t="shared" si="7"/>
        <v>86040</v>
      </c>
      <c r="G52" s="42">
        <f t="shared" si="8"/>
        <v>129962</v>
      </c>
    </row>
    <row r="53" spans="1:7" x14ac:dyDescent="0.25">
      <c r="A53" s="42" t="str">
        <f t="shared" si="3"/>
        <v>LAS PALMAS</v>
      </c>
      <c r="B53" s="41">
        <f t="shared" si="4"/>
        <v>1022833</v>
      </c>
      <c r="C53" s="41">
        <f t="shared" si="5"/>
        <v>1531617</v>
      </c>
      <c r="D53" s="41">
        <f t="shared" si="6"/>
        <v>4</v>
      </c>
      <c r="E53" s="42" t="str">
        <f t="shared" si="2"/>
        <v>CEUTA</v>
      </c>
      <c r="F53" s="42">
        <f t="shared" si="7"/>
        <v>71178</v>
      </c>
      <c r="G53" s="42">
        <f t="shared" si="8"/>
        <v>81670</v>
      </c>
    </row>
    <row r="54" spans="1:7" x14ac:dyDescent="0.25">
      <c r="A54" s="42" t="str">
        <f t="shared" si="3"/>
        <v>MALAGA</v>
      </c>
      <c r="B54" s="41">
        <f t="shared" si="4"/>
        <v>140025</v>
      </c>
      <c r="C54" s="41">
        <f t="shared" si="5"/>
        <v>488836</v>
      </c>
      <c r="D54" s="41">
        <f t="shared" si="6"/>
        <v>10</v>
      </c>
      <c r="E54" s="42" t="str">
        <f t="shared" si="2"/>
        <v>TARRAGONA</v>
      </c>
      <c r="F54" s="42">
        <f t="shared" si="7"/>
        <v>58995</v>
      </c>
      <c r="G54" s="42">
        <f t="shared" si="8"/>
        <v>170030</v>
      </c>
    </row>
    <row r="55" spans="1:7" x14ac:dyDescent="0.25">
      <c r="A55" s="42" t="str">
        <f t="shared" si="3"/>
        <v>MARIN Y RIA DE PONTEVEDRA</v>
      </c>
      <c r="B55" s="41">
        <f t="shared" si="4"/>
        <v>42352</v>
      </c>
      <c r="C55" s="41">
        <f t="shared" si="5"/>
        <v>72524</v>
      </c>
      <c r="D55" s="41">
        <f t="shared" si="6"/>
        <v>22</v>
      </c>
      <c r="E55" s="42" t="str">
        <f t="shared" si="2"/>
        <v>FERROL-SAN CIBRAO</v>
      </c>
      <c r="F55" s="42">
        <f t="shared" ref="F55:F65" si="9">LOOKUP(E55,$A$38:$A$65,$B$38:$B$65)</f>
        <v>56359</v>
      </c>
      <c r="G55" s="42">
        <f t="shared" si="8"/>
        <v>68834</v>
      </c>
    </row>
    <row r="56" spans="1:7" x14ac:dyDescent="0.25">
      <c r="A56" s="42" t="str">
        <f t="shared" si="3"/>
        <v>MELILLA</v>
      </c>
      <c r="B56" s="41">
        <f t="shared" si="4"/>
        <v>53516</v>
      </c>
      <c r="C56" s="41">
        <f t="shared" si="5"/>
        <v>49664</v>
      </c>
      <c r="D56" s="41">
        <f t="shared" si="6"/>
        <v>20</v>
      </c>
      <c r="E56" s="42" t="str">
        <f t="shared" si="2"/>
        <v>AVILES</v>
      </c>
      <c r="F56" s="42">
        <f t="shared" si="9"/>
        <v>55403</v>
      </c>
      <c r="G56" s="42">
        <f t="shared" si="8"/>
        <v>118181</v>
      </c>
    </row>
    <row r="57" spans="1:7" x14ac:dyDescent="0.25">
      <c r="A57" s="42" t="str">
        <f t="shared" si="3"/>
        <v>MOTRIL</v>
      </c>
      <c r="B57" s="41">
        <f t="shared" si="4"/>
        <v>12440</v>
      </c>
      <c r="C57" s="41">
        <f t="shared" si="5"/>
        <v>16903</v>
      </c>
      <c r="D57" s="41">
        <f t="shared" si="6"/>
        <v>28</v>
      </c>
      <c r="E57" s="42" t="str">
        <f t="shared" si="2"/>
        <v>MELILLA</v>
      </c>
      <c r="F57" s="42">
        <f t="shared" si="9"/>
        <v>53516</v>
      </c>
      <c r="G57" s="42">
        <f t="shared" si="8"/>
        <v>49664</v>
      </c>
    </row>
    <row r="58" spans="1:7" x14ac:dyDescent="0.25">
      <c r="A58" s="42" t="str">
        <f t="shared" si="3"/>
        <v>PASAIA</v>
      </c>
      <c r="B58" s="41">
        <f t="shared" si="4"/>
        <v>103767</v>
      </c>
      <c r="C58" s="41">
        <f t="shared" si="5"/>
        <v>134954</v>
      </c>
      <c r="D58" s="41">
        <f t="shared" si="6"/>
        <v>13</v>
      </c>
      <c r="E58" s="42" t="str">
        <f t="shared" si="2"/>
        <v>CARTAGENA</v>
      </c>
      <c r="F58" s="42">
        <f t="shared" si="9"/>
        <v>48432</v>
      </c>
      <c r="G58" s="42">
        <f t="shared" si="8"/>
        <v>77645</v>
      </c>
    </row>
    <row r="59" spans="1:7" x14ac:dyDescent="0.25">
      <c r="A59" s="42" t="str">
        <f t="shared" si="3"/>
        <v>SANTA CRUZ DE TENERIFE</v>
      </c>
      <c r="B59" s="41">
        <f t="shared" si="4"/>
        <v>426435</v>
      </c>
      <c r="C59" s="41">
        <f t="shared" si="5"/>
        <v>551520</v>
      </c>
      <c r="D59" s="41">
        <f t="shared" si="6"/>
        <v>6</v>
      </c>
      <c r="E59" s="42" t="str">
        <f t="shared" si="2"/>
        <v>MARIN Y RIA DE PONTEVEDRA</v>
      </c>
      <c r="F59" s="42">
        <f t="shared" si="9"/>
        <v>42352</v>
      </c>
      <c r="G59" s="42">
        <f t="shared" si="8"/>
        <v>72524</v>
      </c>
    </row>
    <row r="60" spans="1:7" x14ac:dyDescent="0.25">
      <c r="A60" s="42" t="str">
        <f t="shared" si="3"/>
        <v>SANTANDER</v>
      </c>
      <c r="B60" s="41">
        <f t="shared" si="4"/>
        <v>41240</v>
      </c>
      <c r="C60" s="41">
        <f t="shared" si="5"/>
        <v>96588</v>
      </c>
      <c r="D60" s="41">
        <f t="shared" si="6"/>
        <v>23</v>
      </c>
      <c r="E60" s="42" t="str">
        <f t="shared" si="2"/>
        <v>SANTANDER</v>
      </c>
      <c r="F60" s="42">
        <f t="shared" si="9"/>
        <v>41240</v>
      </c>
      <c r="G60" s="42">
        <f t="shared" si="8"/>
        <v>96588</v>
      </c>
    </row>
    <row r="61" spans="1:7" x14ac:dyDescent="0.25">
      <c r="A61" s="42" t="str">
        <f t="shared" si="3"/>
        <v>SEVILLA</v>
      </c>
      <c r="B61" s="41">
        <f t="shared" si="4"/>
        <v>136117</v>
      </c>
      <c r="C61" s="41">
        <f t="shared" si="5"/>
        <v>140951</v>
      </c>
      <c r="D61" s="41">
        <f t="shared" si="6"/>
        <v>11</v>
      </c>
      <c r="E61" s="42" t="str">
        <f t="shared" si="2"/>
        <v>ALMERIA</v>
      </c>
      <c r="F61" s="42">
        <f t="shared" si="9"/>
        <v>38968</v>
      </c>
      <c r="G61" s="42">
        <f t="shared" si="8"/>
        <v>43973</v>
      </c>
    </row>
    <row r="62" spans="1:7" x14ac:dyDescent="0.25">
      <c r="A62" s="42" t="str">
        <f t="shared" si="3"/>
        <v>TARRAGONA</v>
      </c>
      <c r="B62" s="41">
        <f t="shared" si="4"/>
        <v>58995</v>
      </c>
      <c r="C62" s="41">
        <f t="shared" si="5"/>
        <v>170030</v>
      </c>
      <c r="D62" s="41">
        <f t="shared" si="6"/>
        <v>17</v>
      </c>
      <c r="E62" s="42" t="str">
        <f t="shared" si="2"/>
        <v>GIJON</v>
      </c>
      <c r="F62" s="42">
        <f t="shared" si="9"/>
        <v>38205</v>
      </c>
      <c r="G62" s="42">
        <f t="shared" si="8"/>
        <v>74879</v>
      </c>
    </row>
    <row r="63" spans="1:7" x14ac:dyDescent="0.25">
      <c r="A63" s="42" t="str">
        <f t="shared" si="3"/>
        <v>VALENCIA</v>
      </c>
      <c r="B63" s="41">
        <f t="shared" si="4"/>
        <v>3508797</v>
      </c>
      <c r="C63" s="41">
        <f t="shared" si="5"/>
        <v>3463282</v>
      </c>
      <c r="D63" s="41">
        <f t="shared" si="6"/>
        <v>1</v>
      </c>
      <c r="E63" s="42" t="str">
        <f t="shared" si="2"/>
        <v>HUELVA</v>
      </c>
      <c r="F63" s="42">
        <f t="shared" si="9"/>
        <v>29268</v>
      </c>
      <c r="G63" s="42">
        <f t="shared" si="8"/>
        <v>40588</v>
      </c>
    </row>
    <row r="64" spans="1:7" x14ac:dyDescent="0.25">
      <c r="A64" s="42" t="str">
        <f t="shared" si="3"/>
        <v>VIGO</v>
      </c>
      <c r="B64" s="41">
        <f t="shared" si="4"/>
        <v>197412</v>
      </c>
      <c r="C64" s="41">
        <f t="shared" si="5"/>
        <v>314447</v>
      </c>
      <c r="D64" s="41">
        <f t="shared" si="6"/>
        <v>8</v>
      </c>
      <c r="E64" s="42" t="str">
        <f t="shared" si="2"/>
        <v>VILAGARCIA</v>
      </c>
      <c r="F64" s="42">
        <f t="shared" si="9"/>
        <v>21786</v>
      </c>
      <c r="G64" s="42">
        <f t="shared" si="8"/>
        <v>15876</v>
      </c>
    </row>
    <row r="65" spans="1:7" x14ac:dyDescent="0.25">
      <c r="A65" s="42" t="str">
        <f t="shared" si="3"/>
        <v>VILAGARCIA</v>
      </c>
      <c r="B65" s="41">
        <f t="shared" si="4"/>
        <v>21786</v>
      </c>
      <c r="C65" s="41">
        <f t="shared" si="5"/>
        <v>15876</v>
      </c>
      <c r="D65" s="41">
        <f t="shared" si="6"/>
        <v>27</v>
      </c>
      <c r="E65" s="42" t="str">
        <f t="shared" si="2"/>
        <v>MOTRIL</v>
      </c>
      <c r="F65" s="42">
        <f t="shared" si="9"/>
        <v>12440</v>
      </c>
      <c r="G65" s="42">
        <f t="shared" si="8"/>
        <v>16903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2144</v>
      </c>
      <c r="C7" s="23">
        <v>1830</v>
      </c>
      <c r="D7" s="23">
        <v>2144</v>
      </c>
      <c r="E7" s="23">
        <v>1830</v>
      </c>
      <c r="F7" s="10">
        <f>((E7*100)/D7)-100</f>
        <v>-14.645522388059703</v>
      </c>
      <c r="G7" s="1"/>
      <c r="H7" s="1"/>
      <c r="I7" s="1"/>
    </row>
    <row r="8" spans="1:12" x14ac:dyDescent="0.25">
      <c r="A8" s="11" t="s">
        <v>44</v>
      </c>
      <c r="B8" s="24">
        <v>61</v>
      </c>
      <c r="C8" s="24">
        <v>49</v>
      </c>
      <c r="D8" s="24">
        <v>61</v>
      </c>
      <c r="E8" s="24">
        <v>49</v>
      </c>
      <c r="F8" s="13">
        <f t="shared" ref="F8:F35" si="0">((E8*100)/D8)-100</f>
        <v>-19.672131147540981</v>
      </c>
      <c r="G8" s="1"/>
      <c r="H8" s="1"/>
      <c r="I8" s="1"/>
    </row>
    <row r="9" spans="1:12" x14ac:dyDescent="0.25">
      <c r="A9" s="8" t="s">
        <v>45</v>
      </c>
      <c r="B9" s="23">
        <v>158</v>
      </c>
      <c r="C9" s="23">
        <v>101</v>
      </c>
      <c r="D9" s="23">
        <v>158</v>
      </c>
      <c r="E9" s="23">
        <v>101</v>
      </c>
      <c r="F9" s="10">
        <f t="shared" si="0"/>
        <v>-36.075949367088604</v>
      </c>
      <c r="G9" s="1"/>
      <c r="H9" s="1"/>
      <c r="I9" s="1"/>
    </row>
    <row r="10" spans="1:12" x14ac:dyDescent="0.25">
      <c r="A10" s="11" t="s">
        <v>46</v>
      </c>
      <c r="B10" s="24">
        <v>600</v>
      </c>
      <c r="C10" s="24">
        <v>506</v>
      </c>
      <c r="D10" s="24">
        <v>600</v>
      </c>
      <c r="E10" s="24">
        <v>506</v>
      </c>
      <c r="F10" s="13">
        <f t="shared" si="0"/>
        <v>-15.666666666666671</v>
      </c>
      <c r="G10" s="1"/>
      <c r="H10" s="1"/>
      <c r="I10" s="1"/>
    </row>
    <row r="11" spans="1:12" x14ac:dyDescent="0.25">
      <c r="A11" s="8" t="s">
        <v>47</v>
      </c>
      <c r="B11" s="23">
        <v>98</v>
      </c>
      <c r="C11" s="23">
        <v>44</v>
      </c>
      <c r="D11" s="23">
        <v>98</v>
      </c>
      <c r="E11" s="23">
        <v>44</v>
      </c>
      <c r="F11" s="10">
        <f t="shared" si="0"/>
        <v>-55.102040816326529</v>
      </c>
      <c r="G11" s="1"/>
      <c r="H11" s="1"/>
      <c r="I11" s="1"/>
    </row>
    <row r="12" spans="1:12" x14ac:dyDescent="0.25">
      <c r="A12" s="11" t="s">
        <v>48</v>
      </c>
      <c r="B12" s="24">
        <v>1229</v>
      </c>
      <c r="C12" s="24">
        <v>945</v>
      </c>
      <c r="D12" s="24">
        <v>1229</v>
      </c>
      <c r="E12" s="24">
        <v>945</v>
      </c>
      <c r="F12" s="13">
        <f t="shared" si="0"/>
        <v>-23.108218063466239</v>
      </c>
      <c r="G12" s="1"/>
      <c r="H12" s="1"/>
      <c r="I12" s="1"/>
    </row>
    <row r="13" spans="1:12" x14ac:dyDescent="0.25">
      <c r="A13" s="8" t="s">
        <v>49</v>
      </c>
      <c r="B13" s="23">
        <v>251</v>
      </c>
      <c r="C13" s="23">
        <v>34</v>
      </c>
      <c r="D13" s="23">
        <v>251</v>
      </c>
      <c r="E13" s="23">
        <v>34</v>
      </c>
      <c r="F13" s="10">
        <f t="shared" si="0"/>
        <v>-86.454183266932276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0</v>
      </c>
      <c r="D14" s="24">
        <v>0</v>
      </c>
      <c r="E14" s="24">
        <v>0</v>
      </c>
      <c r="F14" s="13" t="e">
        <f t="shared" si="0"/>
        <v>#DIV/0!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224</v>
      </c>
      <c r="C16" s="24">
        <v>80</v>
      </c>
      <c r="D16" s="24">
        <v>224</v>
      </c>
      <c r="E16" s="24">
        <v>80</v>
      </c>
      <c r="F16" s="13">
        <f t="shared" si="0"/>
        <v>-64.285714285714278</v>
      </c>
      <c r="G16" s="1"/>
      <c r="H16" s="1"/>
      <c r="I16" s="1"/>
    </row>
    <row r="17" spans="1:9" x14ac:dyDescent="0.25">
      <c r="A17" s="8" t="s">
        <v>53</v>
      </c>
      <c r="B17" s="23">
        <v>240</v>
      </c>
      <c r="C17" s="23">
        <v>169</v>
      </c>
      <c r="D17" s="23">
        <v>240</v>
      </c>
      <c r="E17" s="23">
        <v>169</v>
      </c>
      <c r="F17" s="10">
        <f t="shared" si="0"/>
        <v>-29.583333333333329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18</v>
      </c>
      <c r="D18" s="24">
        <v>0</v>
      </c>
      <c r="E18" s="24">
        <v>18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3">
        <v>0</v>
      </c>
      <c r="C19" s="23">
        <v>7</v>
      </c>
      <c r="D19" s="23">
        <v>0</v>
      </c>
      <c r="E19" s="23">
        <v>7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4">
        <v>513</v>
      </c>
      <c r="C20" s="24">
        <v>546</v>
      </c>
      <c r="D20" s="24">
        <v>513</v>
      </c>
      <c r="E20" s="24">
        <v>546</v>
      </c>
      <c r="F20" s="13">
        <f t="shared" si="0"/>
        <v>6.432748538011694</v>
      </c>
      <c r="G20" s="1"/>
      <c r="H20" s="1"/>
      <c r="I20" s="1"/>
    </row>
    <row r="21" spans="1:9" x14ac:dyDescent="0.25">
      <c r="A21" s="8" t="s">
        <v>57</v>
      </c>
      <c r="B21" s="23">
        <v>245</v>
      </c>
      <c r="C21" s="23">
        <v>180</v>
      </c>
      <c r="D21" s="23">
        <v>245</v>
      </c>
      <c r="E21" s="23">
        <v>180</v>
      </c>
      <c r="F21" s="10">
        <f t="shared" si="0"/>
        <v>-26.530612244897952</v>
      </c>
      <c r="G21" s="1"/>
      <c r="H21" s="1"/>
      <c r="I21" s="1"/>
    </row>
    <row r="22" spans="1:9" x14ac:dyDescent="0.25">
      <c r="A22" s="11" t="s">
        <v>58</v>
      </c>
      <c r="B22" s="24">
        <v>155</v>
      </c>
      <c r="C22" s="24">
        <v>147</v>
      </c>
      <c r="D22" s="24">
        <v>155</v>
      </c>
      <c r="E22" s="24">
        <v>147</v>
      </c>
      <c r="F22" s="13">
        <f t="shared" si="0"/>
        <v>-5.1612903225806406</v>
      </c>
      <c r="G22" s="1"/>
      <c r="H22" s="1"/>
      <c r="I22" s="1"/>
    </row>
    <row r="23" spans="1:9" x14ac:dyDescent="0.25">
      <c r="A23" s="8" t="s">
        <v>59</v>
      </c>
      <c r="B23" s="23">
        <v>156</v>
      </c>
      <c r="C23" s="23">
        <v>117</v>
      </c>
      <c r="D23" s="23">
        <v>156</v>
      </c>
      <c r="E23" s="23">
        <v>117</v>
      </c>
      <c r="F23" s="10">
        <f t="shared" si="0"/>
        <v>-25</v>
      </c>
      <c r="G23" s="1"/>
      <c r="H23" s="1"/>
      <c r="I23" s="1"/>
    </row>
    <row r="24" spans="1:9" x14ac:dyDescent="0.25">
      <c r="A24" s="11" t="s">
        <v>60</v>
      </c>
      <c r="B24" s="24">
        <v>275</v>
      </c>
      <c r="C24" s="24">
        <v>169</v>
      </c>
      <c r="D24" s="24">
        <v>275</v>
      </c>
      <c r="E24" s="24">
        <v>169</v>
      </c>
      <c r="F24" s="13">
        <f t="shared" si="0"/>
        <v>-38.545454545454547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118</v>
      </c>
      <c r="C26" s="24">
        <v>85</v>
      </c>
      <c r="D26" s="24">
        <v>118</v>
      </c>
      <c r="E26" s="24">
        <v>85</v>
      </c>
      <c r="F26" s="13">
        <f t="shared" si="0"/>
        <v>-27.966101694915253</v>
      </c>
      <c r="G26" s="1"/>
      <c r="H26" s="1"/>
      <c r="I26" s="1"/>
    </row>
    <row r="27" spans="1:9" x14ac:dyDescent="0.25">
      <c r="A27" s="8" t="s">
        <v>63</v>
      </c>
      <c r="B27" s="23">
        <v>745</v>
      </c>
      <c r="C27" s="23">
        <v>679</v>
      </c>
      <c r="D27" s="23">
        <v>745</v>
      </c>
      <c r="E27" s="23">
        <v>679</v>
      </c>
      <c r="F27" s="10">
        <f t="shared" si="0"/>
        <v>-8.8590604026845625</v>
      </c>
      <c r="G27" s="1"/>
      <c r="H27" s="1"/>
      <c r="I27" s="1"/>
    </row>
    <row r="28" spans="1:9" x14ac:dyDescent="0.25">
      <c r="A28" s="11" t="s">
        <v>64</v>
      </c>
      <c r="B28" s="24">
        <v>345</v>
      </c>
      <c r="C28" s="24">
        <v>200</v>
      </c>
      <c r="D28" s="24">
        <v>345</v>
      </c>
      <c r="E28" s="24">
        <v>200</v>
      </c>
      <c r="F28" s="13">
        <f t="shared" si="0"/>
        <v>-42.028985507246375</v>
      </c>
      <c r="G28" s="1"/>
      <c r="H28" s="1"/>
      <c r="I28" s="1"/>
    </row>
    <row r="29" spans="1:9" x14ac:dyDescent="0.25">
      <c r="A29" s="8" t="s">
        <v>65</v>
      </c>
      <c r="B29" s="23">
        <v>211</v>
      </c>
      <c r="C29" s="23">
        <v>233</v>
      </c>
      <c r="D29" s="23">
        <v>211</v>
      </c>
      <c r="E29" s="23">
        <v>233</v>
      </c>
      <c r="F29" s="10">
        <f t="shared" si="0"/>
        <v>10.426540284360186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146</v>
      </c>
      <c r="C31" s="23">
        <v>111</v>
      </c>
      <c r="D31" s="23">
        <v>146</v>
      </c>
      <c r="E31" s="23">
        <v>111</v>
      </c>
      <c r="F31" s="10">
        <f t="shared" si="0"/>
        <v>-23.972602739726028</v>
      </c>
      <c r="G31" s="1"/>
      <c r="H31" s="1"/>
      <c r="I31" s="1"/>
    </row>
    <row r="32" spans="1:9" x14ac:dyDescent="0.25">
      <c r="A32" s="11" t="s">
        <v>68</v>
      </c>
      <c r="B32" s="24">
        <v>106</v>
      </c>
      <c r="C32" s="24">
        <v>110</v>
      </c>
      <c r="D32" s="24">
        <v>106</v>
      </c>
      <c r="E32" s="24">
        <v>110</v>
      </c>
      <c r="F32" s="13">
        <f t="shared" si="0"/>
        <v>3.7735849056603712</v>
      </c>
      <c r="G32" s="1"/>
      <c r="H32" s="1"/>
      <c r="I32" s="1"/>
    </row>
    <row r="33" spans="1:9" x14ac:dyDescent="0.25">
      <c r="A33" s="8" t="s">
        <v>69</v>
      </c>
      <c r="B33" s="23">
        <v>4361</v>
      </c>
      <c r="C33" s="23">
        <v>3855</v>
      </c>
      <c r="D33" s="23">
        <v>4361</v>
      </c>
      <c r="E33" s="23">
        <v>3855</v>
      </c>
      <c r="F33" s="10">
        <f t="shared" si="0"/>
        <v>-11.602843384544826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12381</v>
      </c>
      <c r="C35" s="15">
        <f t="shared" ref="C35:E35" si="1">SUM(C7:C34)</f>
        <v>10215</v>
      </c>
      <c r="D35" s="15">
        <f t="shared" si="1"/>
        <v>12381</v>
      </c>
      <c r="E35" s="15">
        <f t="shared" si="1"/>
        <v>10215</v>
      </c>
      <c r="F35" s="16">
        <f t="shared" si="0"/>
        <v>-17.494548097891936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1830</v>
      </c>
      <c r="C38" s="41">
        <f>D7</f>
        <v>2144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3855</v>
      </c>
      <c r="G38" s="42">
        <f>LOOKUP(E38,$A$38:$A$65,$C$38:$C$65)</f>
        <v>4361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</v>
      </c>
      <c r="C39" s="41">
        <f t="shared" ref="C39:C65" si="5">D8</f>
        <v>61</v>
      </c>
      <c r="D39" s="41">
        <f t="shared" ref="D39:D65" si="6">_xlfn.RANK.EQ(B39,$B$38:$B$65)+COUNTIF($B$38:$B$65,B39)-1</f>
        <v>19</v>
      </c>
      <c r="E39" s="42" t="str">
        <f t="shared" si="2"/>
        <v>A CORUÑA</v>
      </c>
      <c r="F39" s="42">
        <f t="shared" ref="F39:F54" si="7">LOOKUP(E39,$A$38:$A$65,$B$38:$B$65)</f>
        <v>1830</v>
      </c>
      <c r="G39" s="42">
        <f t="shared" ref="G39:G65" si="8">LOOKUP(E39,$A$38:$A$65,$C$38:$C$65)</f>
        <v>2144</v>
      </c>
    </row>
    <row r="40" spans="1:9" x14ac:dyDescent="0.25">
      <c r="A40" s="42" t="str">
        <f t="shared" si="3"/>
        <v>ALMERIA</v>
      </c>
      <c r="B40" s="41">
        <f t="shared" si="4"/>
        <v>101</v>
      </c>
      <c r="C40" s="41">
        <f t="shared" si="5"/>
        <v>158</v>
      </c>
      <c r="D40" s="41">
        <f t="shared" si="6"/>
        <v>16</v>
      </c>
      <c r="E40" s="42" t="str">
        <f t="shared" si="2"/>
        <v>BAHIA DE CADIZ</v>
      </c>
      <c r="F40" s="42">
        <f t="shared" si="7"/>
        <v>945</v>
      </c>
      <c r="G40" s="42">
        <f t="shared" si="8"/>
        <v>1229</v>
      </c>
    </row>
    <row r="41" spans="1:9" x14ac:dyDescent="0.25">
      <c r="A41" s="42" t="str">
        <f t="shared" si="3"/>
        <v>AVILES</v>
      </c>
      <c r="B41" s="41">
        <f t="shared" si="4"/>
        <v>506</v>
      </c>
      <c r="C41" s="41">
        <f t="shared" si="5"/>
        <v>600</v>
      </c>
      <c r="D41" s="41">
        <f t="shared" si="6"/>
        <v>6</v>
      </c>
      <c r="E41" s="42" t="str">
        <f t="shared" si="2"/>
        <v>PASAIA</v>
      </c>
      <c r="F41" s="42">
        <f t="shared" si="7"/>
        <v>679</v>
      </c>
      <c r="G41" s="42">
        <f t="shared" si="8"/>
        <v>745</v>
      </c>
    </row>
    <row r="42" spans="1:9" x14ac:dyDescent="0.25">
      <c r="A42" s="42" t="str">
        <f t="shared" si="3"/>
        <v>BAHIA DE ALGECIRAS</v>
      </c>
      <c r="B42" s="41">
        <f t="shared" si="4"/>
        <v>44</v>
      </c>
      <c r="C42" s="41">
        <f t="shared" si="5"/>
        <v>98</v>
      </c>
      <c r="D42" s="41">
        <f t="shared" si="6"/>
        <v>20</v>
      </c>
      <c r="E42" s="42" t="str">
        <f t="shared" si="2"/>
        <v>GIJON</v>
      </c>
      <c r="F42" s="42">
        <f t="shared" si="7"/>
        <v>546</v>
      </c>
      <c r="G42" s="42">
        <f t="shared" si="8"/>
        <v>513</v>
      </c>
    </row>
    <row r="43" spans="1:9" x14ac:dyDescent="0.25">
      <c r="A43" s="42" t="str">
        <f t="shared" si="3"/>
        <v>BAHIA DE CADIZ</v>
      </c>
      <c r="B43" s="41">
        <f t="shared" si="4"/>
        <v>945</v>
      </c>
      <c r="C43" s="41">
        <f t="shared" si="5"/>
        <v>1229</v>
      </c>
      <c r="D43" s="41">
        <f t="shared" si="6"/>
        <v>3</v>
      </c>
      <c r="E43" s="42" t="str">
        <f t="shared" si="2"/>
        <v>AVILES</v>
      </c>
      <c r="F43" s="42">
        <f t="shared" si="7"/>
        <v>506</v>
      </c>
      <c r="G43" s="42">
        <f t="shared" si="8"/>
        <v>600</v>
      </c>
    </row>
    <row r="44" spans="1:9" x14ac:dyDescent="0.25">
      <c r="A44" s="42" t="str">
        <f t="shared" si="3"/>
        <v>BALEARES</v>
      </c>
      <c r="B44" s="41">
        <f t="shared" si="4"/>
        <v>34</v>
      </c>
      <c r="C44" s="41">
        <f t="shared" si="5"/>
        <v>251</v>
      </c>
      <c r="D44" s="41">
        <f t="shared" si="6"/>
        <v>21</v>
      </c>
      <c r="E44" s="42" t="str">
        <f t="shared" si="2"/>
        <v>SANTANDER</v>
      </c>
      <c r="F44" s="42">
        <f t="shared" si="7"/>
        <v>233</v>
      </c>
      <c r="G44" s="42">
        <f t="shared" si="8"/>
        <v>211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0</v>
      </c>
      <c r="D45" s="41">
        <f t="shared" si="6"/>
        <v>28</v>
      </c>
      <c r="E45" s="42" t="str">
        <f t="shared" si="2"/>
        <v>SANTA CRUZ DE TENERIFE</v>
      </c>
      <c r="F45" s="42">
        <f t="shared" si="7"/>
        <v>200</v>
      </c>
      <c r="G45" s="42">
        <f t="shared" si="8"/>
        <v>345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HUELVA</v>
      </c>
      <c r="F46" s="42">
        <f t="shared" si="7"/>
        <v>180</v>
      </c>
      <c r="G46" s="42">
        <f t="shared" si="8"/>
        <v>245</v>
      </c>
    </row>
    <row r="47" spans="1:9" x14ac:dyDescent="0.25">
      <c r="A47" s="42" t="str">
        <f t="shared" si="3"/>
        <v>CARTAGENA</v>
      </c>
      <c r="B47" s="41">
        <f t="shared" si="4"/>
        <v>80</v>
      </c>
      <c r="C47" s="41">
        <f t="shared" si="5"/>
        <v>224</v>
      </c>
      <c r="D47" s="41">
        <f t="shared" si="6"/>
        <v>18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169</v>
      </c>
      <c r="C48" s="41">
        <f t="shared" si="5"/>
        <v>240</v>
      </c>
      <c r="D48" s="41">
        <f t="shared" si="6"/>
        <v>11</v>
      </c>
      <c r="E48" s="42" t="str">
        <f t="shared" si="2"/>
        <v>CASTELLON</v>
      </c>
      <c r="F48" s="42">
        <f t="shared" si="7"/>
        <v>169</v>
      </c>
      <c r="G48" s="42">
        <f t="shared" si="8"/>
        <v>240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22</v>
      </c>
      <c r="E49" s="42" t="str">
        <f t="shared" si="2"/>
        <v>LAS PALMAS</v>
      </c>
      <c r="F49" s="42">
        <f t="shared" si="7"/>
        <v>147</v>
      </c>
      <c r="G49" s="42">
        <f t="shared" si="8"/>
        <v>155</v>
      </c>
    </row>
    <row r="50" spans="1:7" x14ac:dyDescent="0.25">
      <c r="A50" s="42" t="str">
        <f t="shared" si="3"/>
        <v>FERROL-SAN CIBRAO</v>
      </c>
      <c r="B50" s="41">
        <f t="shared" si="4"/>
        <v>7</v>
      </c>
      <c r="C50" s="41">
        <f t="shared" si="5"/>
        <v>0</v>
      </c>
      <c r="D50" s="41">
        <f t="shared" si="6"/>
        <v>23</v>
      </c>
      <c r="E50" s="42" t="str">
        <f t="shared" si="2"/>
        <v>MALAGA</v>
      </c>
      <c r="F50" s="42">
        <f t="shared" si="7"/>
        <v>117</v>
      </c>
      <c r="G50" s="42">
        <f t="shared" si="8"/>
        <v>156</v>
      </c>
    </row>
    <row r="51" spans="1:7" x14ac:dyDescent="0.25">
      <c r="A51" s="42" t="str">
        <f t="shared" si="3"/>
        <v>GIJON</v>
      </c>
      <c r="B51" s="41">
        <f t="shared" si="4"/>
        <v>546</v>
      </c>
      <c r="C51" s="41">
        <f t="shared" si="5"/>
        <v>513</v>
      </c>
      <c r="D51" s="41">
        <f t="shared" si="6"/>
        <v>5</v>
      </c>
      <c r="E51" s="42" t="str">
        <f t="shared" si="2"/>
        <v>TARRAGONA</v>
      </c>
      <c r="F51" s="42">
        <f t="shared" si="7"/>
        <v>111</v>
      </c>
      <c r="G51" s="42">
        <f t="shared" si="8"/>
        <v>146</v>
      </c>
    </row>
    <row r="52" spans="1:7" x14ac:dyDescent="0.25">
      <c r="A52" s="42" t="str">
        <f t="shared" si="3"/>
        <v>HUELVA</v>
      </c>
      <c r="B52" s="41">
        <f t="shared" si="4"/>
        <v>180</v>
      </c>
      <c r="C52" s="41">
        <f t="shared" si="5"/>
        <v>245</v>
      </c>
      <c r="D52" s="41">
        <f t="shared" si="6"/>
        <v>9</v>
      </c>
      <c r="E52" s="42" t="str">
        <f t="shared" si="2"/>
        <v>VALENCIA</v>
      </c>
      <c r="F52" s="42">
        <f t="shared" si="7"/>
        <v>110</v>
      </c>
      <c r="G52" s="42">
        <f t="shared" si="8"/>
        <v>106</v>
      </c>
    </row>
    <row r="53" spans="1:7" x14ac:dyDescent="0.25">
      <c r="A53" s="42" t="str">
        <f t="shared" si="3"/>
        <v>LAS PALMAS</v>
      </c>
      <c r="B53" s="41">
        <f t="shared" si="4"/>
        <v>147</v>
      </c>
      <c r="C53" s="41">
        <f t="shared" si="5"/>
        <v>155</v>
      </c>
      <c r="D53" s="41">
        <f t="shared" si="6"/>
        <v>12</v>
      </c>
      <c r="E53" s="42" t="str">
        <f t="shared" si="2"/>
        <v>ALMERIA</v>
      </c>
      <c r="F53" s="42">
        <f t="shared" si="7"/>
        <v>101</v>
      </c>
      <c r="G53" s="42">
        <f t="shared" si="8"/>
        <v>158</v>
      </c>
    </row>
    <row r="54" spans="1:7" x14ac:dyDescent="0.25">
      <c r="A54" s="42" t="str">
        <f t="shared" si="3"/>
        <v>MALAGA</v>
      </c>
      <c r="B54" s="41">
        <f t="shared" si="4"/>
        <v>117</v>
      </c>
      <c r="C54" s="41">
        <f t="shared" si="5"/>
        <v>156</v>
      </c>
      <c r="D54" s="41">
        <f t="shared" si="6"/>
        <v>13</v>
      </c>
      <c r="E54" s="42" t="str">
        <f t="shared" si="2"/>
        <v>MOTRIL</v>
      </c>
      <c r="F54" s="42">
        <f t="shared" si="7"/>
        <v>85</v>
      </c>
      <c r="G54" s="42">
        <f t="shared" si="8"/>
        <v>118</v>
      </c>
    </row>
    <row r="55" spans="1:7" x14ac:dyDescent="0.25">
      <c r="A55" s="42" t="str">
        <f t="shared" si="3"/>
        <v>MARIN Y RIA DE PONTEVEDRA</v>
      </c>
      <c r="B55" s="41">
        <f t="shared" si="4"/>
        <v>169</v>
      </c>
      <c r="C55" s="41">
        <f t="shared" si="5"/>
        <v>275</v>
      </c>
      <c r="D55" s="41">
        <f t="shared" si="6"/>
        <v>11</v>
      </c>
      <c r="E55" s="42" t="str">
        <f t="shared" si="2"/>
        <v>CARTAGENA</v>
      </c>
      <c r="F55" s="42">
        <f t="shared" ref="F55:F65" si="9">LOOKUP(E55,$A$38:$A$65,$B$38:$B$65)</f>
        <v>80</v>
      </c>
      <c r="G55" s="42">
        <f t="shared" si="8"/>
        <v>224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ALICANTE</v>
      </c>
      <c r="F56" s="42">
        <f t="shared" si="9"/>
        <v>49</v>
      </c>
      <c r="G56" s="42">
        <f t="shared" si="8"/>
        <v>61</v>
      </c>
    </row>
    <row r="57" spans="1:7" x14ac:dyDescent="0.25">
      <c r="A57" s="42" t="str">
        <f t="shared" si="3"/>
        <v>MOTRIL</v>
      </c>
      <c r="B57" s="41">
        <f t="shared" si="4"/>
        <v>85</v>
      </c>
      <c r="C57" s="41">
        <f t="shared" si="5"/>
        <v>118</v>
      </c>
      <c r="D57" s="41">
        <f t="shared" si="6"/>
        <v>17</v>
      </c>
      <c r="E57" s="42" t="str">
        <f t="shared" si="2"/>
        <v>BAHIA DE ALGECIRAS</v>
      </c>
      <c r="F57" s="42">
        <f t="shared" si="9"/>
        <v>44</v>
      </c>
      <c r="G57" s="42">
        <f t="shared" si="8"/>
        <v>98</v>
      </c>
    </row>
    <row r="58" spans="1:7" x14ac:dyDescent="0.25">
      <c r="A58" s="42" t="str">
        <f t="shared" si="3"/>
        <v>PASAIA</v>
      </c>
      <c r="B58" s="41">
        <f t="shared" si="4"/>
        <v>679</v>
      </c>
      <c r="C58" s="41">
        <f t="shared" si="5"/>
        <v>745</v>
      </c>
      <c r="D58" s="41">
        <f t="shared" si="6"/>
        <v>4</v>
      </c>
      <c r="E58" s="42" t="str">
        <f t="shared" si="2"/>
        <v>BALEARES</v>
      </c>
      <c r="F58" s="42">
        <f t="shared" si="9"/>
        <v>34</v>
      </c>
      <c r="G58" s="42">
        <f t="shared" si="8"/>
        <v>251</v>
      </c>
    </row>
    <row r="59" spans="1:7" x14ac:dyDescent="0.25">
      <c r="A59" s="42" t="str">
        <f t="shared" si="3"/>
        <v>SANTA CRUZ DE TENERIFE</v>
      </c>
      <c r="B59" s="41">
        <f t="shared" si="4"/>
        <v>200</v>
      </c>
      <c r="C59" s="41">
        <f t="shared" si="5"/>
        <v>345</v>
      </c>
      <c r="D59" s="41">
        <f t="shared" si="6"/>
        <v>8</v>
      </c>
      <c r="E59" s="42" t="str">
        <f t="shared" si="2"/>
        <v>CEUTA</v>
      </c>
      <c r="F59" s="42">
        <f t="shared" si="9"/>
        <v>18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233</v>
      </c>
      <c r="C60" s="41">
        <f t="shared" si="5"/>
        <v>211</v>
      </c>
      <c r="D60" s="41">
        <f t="shared" si="6"/>
        <v>7</v>
      </c>
      <c r="E60" s="42" t="str">
        <f t="shared" si="2"/>
        <v>FERROL-SAN CIBRAO</v>
      </c>
      <c r="F60" s="42">
        <f t="shared" si="9"/>
        <v>7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111</v>
      </c>
      <c r="C62" s="41">
        <f t="shared" si="5"/>
        <v>146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110</v>
      </c>
      <c r="C63" s="41">
        <f t="shared" si="5"/>
        <v>106</v>
      </c>
      <c r="D63" s="41">
        <f t="shared" si="6"/>
        <v>15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3855</v>
      </c>
      <c r="C64" s="41">
        <f t="shared" si="5"/>
        <v>4361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7410</v>
      </c>
      <c r="C7" s="25">
        <v>4676</v>
      </c>
      <c r="D7" s="25">
        <v>7410</v>
      </c>
      <c r="E7" s="25">
        <v>4676</v>
      </c>
      <c r="F7" s="10">
        <f>((E7*100)/D7)-100</f>
        <v>-36.896086369770579</v>
      </c>
      <c r="G7" s="1"/>
      <c r="H7" s="1"/>
      <c r="I7" s="1"/>
    </row>
    <row r="8" spans="1:12" x14ac:dyDescent="0.25">
      <c r="A8" s="11" t="s">
        <v>44</v>
      </c>
      <c r="B8" s="26">
        <v>2057</v>
      </c>
      <c r="C8" s="26">
        <v>5576</v>
      </c>
      <c r="D8" s="26">
        <v>2057</v>
      </c>
      <c r="E8" s="26">
        <v>5576</v>
      </c>
      <c r="F8" s="13">
        <f t="shared" ref="F8:F35" si="0">((E8*100)/D8)-100</f>
        <v>171.07438016528926</v>
      </c>
      <c r="G8" s="1"/>
      <c r="H8" s="1"/>
      <c r="I8" s="1"/>
    </row>
    <row r="9" spans="1:12" x14ac:dyDescent="0.25">
      <c r="A9" s="8" t="s">
        <v>45</v>
      </c>
      <c r="B9" s="25">
        <v>9467</v>
      </c>
      <c r="C9" s="25">
        <v>9047</v>
      </c>
      <c r="D9" s="25">
        <v>9467</v>
      </c>
      <c r="E9" s="25">
        <v>9047</v>
      </c>
      <c r="F9" s="10">
        <f t="shared" si="0"/>
        <v>-4.43646350480617</v>
      </c>
      <c r="G9" s="1"/>
      <c r="H9" s="1"/>
      <c r="I9" s="1"/>
    </row>
    <row r="10" spans="1:12" x14ac:dyDescent="0.25">
      <c r="A10" s="11" t="s">
        <v>46</v>
      </c>
      <c r="B10" s="26">
        <v>3719</v>
      </c>
      <c r="C10" s="26">
        <v>2673</v>
      </c>
      <c r="D10" s="26">
        <v>3719</v>
      </c>
      <c r="E10" s="26">
        <v>2673</v>
      </c>
      <c r="F10" s="13">
        <f t="shared" si="0"/>
        <v>-28.125840279645061</v>
      </c>
      <c r="G10" s="1"/>
      <c r="H10" s="1"/>
      <c r="I10" s="1"/>
    </row>
    <row r="11" spans="1:12" x14ac:dyDescent="0.25">
      <c r="A11" s="8" t="s">
        <v>47</v>
      </c>
      <c r="B11" s="25">
        <v>244022</v>
      </c>
      <c r="C11" s="25">
        <v>315652</v>
      </c>
      <c r="D11" s="25">
        <v>244022</v>
      </c>
      <c r="E11" s="25">
        <v>315652</v>
      </c>
      <c r="F11" s="10">
        <f t="shared" si="0"/>
        <v>29.353910712968514</v>
      </c>
      <c r="G11" s="1"/>
      <c r="H11" s="1"/>
      <c r="I11" s="1"/>
    </row>
    <row r="12" spans="1:12" x14ac:dyDescent="0.25">
      <c r="A12" s="11" t="s">
        <v>48</v>
      </c>
      <c r="B12" s="26">
        <v>3612</v>
      </c>
      <c r="C12" s="26">
        <v>13394</v>
      </c>
      <c r="D12" s="26">
        <v>3612</v>
      </c>
      <c r="E12" s="26">
        <v>13394</v>
      </c>
      <c r="F12" s="13">
        <f t="shared" si="0"/>
        <v>270.81949058693243</v>
      </c>
      <c r="G12" s="1"/>
      <c r="H12" s="1"/>
      <c r="I12" s="1"/>
    </row>
    <row r="13" spans="1:12" x14ac:dyDescent="0.25">
      <c r="A13" s="8" t="s">
        <v>49</v>
      </c>
      <c r="B13" s="25">
        <v>1403</v>
      </c>
      <c r="C13" s="25">
        <v>2795</v>
      </c>
      <c r="D13" s="25">
        <v>1403</v>
      </c>
      <c r="E13" s="25">
        <v>2795</v>
      </c>
      <c r="F13" s="10">
        <f t="shared" si="0"/>
        <v>99.215965787598009</v>
      </c>
      <c r="G13" s="1"/>
      <c r="H13" s="1"/>
      <c r="I13" s="1"/>
    </row>
    <row r="14" spans="1:12" x14ac:dyDescent="0.25">
      <c r="A14" s="11" t="s">
        <v>50</v>
      </c>
      <c r="B14" s="26">
        <v>63532</v>
      </c>
      <c r="C14" s="26">
        <v>104089</v>
      </c>
      <c r="D14" s="26">
        <v>63532</v>
      </c>
      <c r="E14" s="26">
        <v>104089</v>
      </c>
      <c r="F14" s="13">
        <f t="shared" si="0"/>
        <v>63.837121450607555</v>
      </c>
      <c r="G14" s="1"/>
      <c r="H14" s="1"/>
      <c r="I14" s="1"/>
    </row>
    <row r="15" spans="1:12" x14ac:dyDescent="0.25">
      <c r="A15" s="8" t="s">
        <v>51</v>
      </c>
      <c r="B15" s="25">
        <v>12230</v>
      </c>
      <c r="C15" s="25">
        <v>9025</v>
      </c>
      <c r="D15" s="25">
        <v>12230</v>
      </c>
      <c r="E15" s="25">
        <v>9025</v>
      </c>
      <c r="F15" s="10">
        <f t="shared" si="0"/>
        <v>-26.206050695012266</v>
      </c>
      <c r="G15" s="1"/>
      <c r="H15" s="1"/>
      <c r="I15" s="1"/>
    </row>
    <row r="16" spans="1:12" x14ac:dyDescent="0.25">
      <c r="A16" s="11" t="s">
        <v>52</v>
      </c>
      <c r="B16" s="26">
        <v>5034</v>
      </c>
      <c r="C16" s="26">
        <v>3163</v>
      </c>
      <c r="D16" s="26">
        <v>5034</v>
      </c>
      <c r="E16" s="26">
        <v>3163</v>
      </c>
      <c r="F16" s="13">
        <f t="shared" si="0"/>
        <v>-37.167262614223283</v>
      </c>
      <c r="G16" s="1"/>
      <c r="H16" s="1"/>
      <c r="I16" s="1"/>
    </row>
    <row r="17" spans="1:9" x14ac:dyDescent="0.25">
      <c r="A17" s="8" t="s">
        <v>53</v>
      </c>
      <c r="B17" s="25">
        <v>3664</v>
      </c>
      <c r="C17" s="25">
        <v>3221</v>
      </c>
      <c r="D17" s="25">
        <v>3664</v>
      </c>
      <c r="E17" s="25">
        <v>3221</v>
      </c>
      <c r="F17" s="10">
        <f t="shared" si="0"/>
        <v>-12.090611353711793</v>
      </c>
      <c r="G17" s="1"/>
      <c r="H17" s="1"/>
      <c r="I17" s="1"/>
    </row>
    <row r="18" spans="1:9" x14ac:dyDescent="0.25">
      <c r="A18" s="11" t="s">
        <v>54</v>
      </c>
      <c r="B18" s="26">
        <v>34802</v>
      </c>
      <c r="C18" s="26">
        <v>49092</v>
      </c>
      <c r="D18" s="26">
        <v>34802</v>
      </c>
      <c r="E18" s="26">
        <v>49092</v>
      </c>
      <c r="F18" s="13">
        <f t="shared" si="0"/>
        <v>41.060858571346472</v>
      </c>
      <c r="G18" s="1"/>
      <c r="H18" s="1"/>
      <c r="I18" s="1"/>
    </row>
    <row r="19" spans="1:9" x14ac:dyDescent="0.25">
      <c r="A19" s="8" t="s">
        <v>55</v>
      </c>
      <c r="B19" s="25">
        <v>1966</v>
      </c>
      <c r="C19" s="25">
        <v>1633</v>
      </c>
      <c r="D19" s="25">
        <v>1966</v>
      </c>
      <c r="E19" s="25">
        <v>1633</v>
      </c>
      <c r="F19" s="10">
        <f t="shared" si="0"/>
        <v>-16.937945066124115</v>
      </c>
      <c r="G19" s="1"/>
      <c r="H19" s="1"/>
      <c r="I19" s="1"/>
    </row>
    <row r="20" spans="1:9" x14ac:dyDescent="0.25">
      <c r="A20" s="11" t="s">
        <v>56</v>
      </c>
      <c r="B20" s="26">
        <v>15465</v>
      </c>
      <c r="C20" s="26">
        <v>11228</v>
      </c>
      <c r="D20" s="26">
        <v>15465</v>
      </c>
      <c r="E20" s="26">
        <v>11228</v>
      </c>
      <c r="F20" s="13">
        <f t="shared" si="0"/>
        <v>-27.397348852247006</v>
      </c>
      <c r="G20" s="1"/>
      <c r="H20" s="1"/>
      <c r="I20" s="1"/>
    </row>
    <row r="21" spans="1:9" x14ac:dyDescent="0.25">
      <c r="A21" s="8" t="s">
        <v>57</v>
      </c>
      <c r="B21" s="25">
        <v>4018</v>
      </c>
      <c r="C21" s="25">
        <v>2772</v>
      </c>
      <c r="D21" s="25">
        <v>4018</v>
      </c>
      <c r="E21" s="25">
        <v>2772</v>
      </c>
      <c r="F21" s="10">
        <f t="shared" si="0"/>
        <v>-31.01045296167247</v>
      </c>
      <c r="G21" s="1"/>
      <c r="H21" s="1"/>
      <c r="I21" s="1"/>
    </row>
    <row r="22" spans="1:9" x14ac:dyDescent="0.25">
      <c r="A22" s="11" t="s">
        <v>58</v>
      </c>
      <c r="B22" s="26">
        <v>180672</v>
      </c>
      <c r="C22" s="26">
        <v>181076</v>
      </c>
      <c r="D22" s="26">
        <v>180672</v>
      </c>
      <c r="E22" s="26">
        <v>181076</v>
      </c>
      <c r="F22" s="13">
        <f t="shared" si="0"/>
        <v>0.2236096351399226</v>
      </c>
      <c r="G22" s="1"/>
      <c r="H22" s="1"/>
      <c r="I22" s="1"/>
    </row>
    <row r="23" spans="1:9" x14ac:dyDescent="0.25">
      <c r="A23" s="8" t="s">
        <v>59</v>
      </c>
      <c r="B23" s="25">
        <v>4657</v>
      </c>
      <c r="C23" s="25">
        <v>3367</v>
      </c>
      <c r="D23" s="25">
        <v>4657</v>
      </c>
      <c r="E23" s="25">
        <v>3367</v>
      </c>
      <c r="F23" s="10">
        <f t="shared" si="0"/>
        <v>-27.700236203564529</v>
      </c>
      <c r="G23" s="1"/>
      <c r="H23" s="1"/>
      <c r="I23" s="1"/>
    </row>
    <row r="24" spans="1:9" x14ac:dyDescent="0.25">
      <c r="A24" s="11" t="s">
        <v>60</v>
      </c>
      <c r="B24" s="26">
        <v>4614</v>
      </c>
      <c r="C24" s="26">
        <v>869</v>
      </c>
      <c r="D24" s="26">
        <v>4614</v>
      </c>
      <c r="E24" s="26">
        <v>869</v>
      </c>
      <c r="F24" s="13">
        <f t="shared" si="0"/>
        <v>-81.166016471608145</v>
      </c>
      <c r="G24" s="1"/>
      <c r="H24" s="1"/>
      <c r="I24" s="1"/>
    </row>
    <row r="25" spans="1:9" x14ac:dyDescent="0.25">
      <c r="A25" s="8" t="s">
        <v>61</v>
      </c>
      <c r="B25" s="25">
        <v>1738</v>
      </c>
      <c r="C25" s="25">
        <v>79</v>
      </c>
      <c r="D25" s="25">
        <v>1738</v>
      </c>
      <c r="E25" s="25">
        <v>79</v>
      </c>
      <c r="F25" s="10">
        <f t="shared" si="0"/>
        <v>-95.454545454545453</v>
      </c>
      <c r="G25" s="1"/>
      <c r="H25" s="1"/>
      <c r="I25" s="1"/>
    </row>
    <row r="26" spans="1:9" x14ac:dyDescent="0.25">
      <c r="A26" s="11" t="s">
        <v>62</v>
      </c>
      <c r="B26" s="26">
        <v>1517</v>
      </c>
      <c r="C26" s="26">
        <v>985</v>
      </c>
      <c r="D26" s="26">
        <v>1517</v>
      </c>
      <c r="E26" s="26">
        <v>985</v>
      </c>
      <c r="F26" s="13">
        <f t="shared" si="0"/>
        <v>-35.069215557020442</v>
      </c>
      <c r="G26" s="1"/>
      <c r="H26" s="1"/>
      <c r="I26" s="1"/>
    </row>
    <row r="27" spans="1:9" x14ac:dyDescent="0.25">
      <c r="A27" s="8" t="s">
        <v>63</v>
      </c>
      <c r="B27" s="25">
        <v>2744</v>
      </c>
      <c r="C27" s="25">
        <v>1890</v>
      </c>
      <c r="D27" s="25">
        <v>2744</v>
      </c>
      <c r="E27" s="25">
        <v>1890</v>
      </c>
      <c r="F27" s="10">
        <f t="shared" si="0"/>
        <v>-31.122448979591837</v>
      </c>
      <c r="G27" s="1"/>
      <c r="H27" s="1"/>
      <c r="I27" s="1"/>
    </row>
    <row r="28" spans="1:9" x14ac:dyDescent="0.25">
      <c r="A28" s="11" t="s">
        <v>64</v>
      </c>
      <c r="B28" s="26">
        <v>96783</v>
      </c>
      <c r="C28" s="26">
        <v>95371</v>
      </c>
      <c r="D28" s="26">
        <v>96783</v>
      </c>
      <c r="E28" s="26">
        <v>95371</v>
      </c>
      <c r="F28" s="13">
        <f t="shared" si="0"/>
        <v>-1.4589339036814266</v>
      </c>
      <c r="G28" s="1"/>
      <c r="H28" s="1"/>
      <c r="I28" s="1"/>
    </row>
    <row r="29" spans="1:9" x14ac:dyDescent="0.25">
      <c r="A29" s="8" t="s">
        <v>65</v>
      </c>
      <c r="B29" s="25">
        <v>6947</v>
      </c>
      <c r="C29" s="25">
        <v>2349</v>
      </c>
      <c r="D29" s="25">
        <v>6947</v>
      </c>
      <c r="E29" s="25">
        <v>2349</v>
      </c>
      <c r="F29" s="10">
        <f t="shared" si="0"/>
        <v>-66.186843241687058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17984</v>
      </c>
      <c r="C31" s="25">
        <v>8577</v>
      </c>
      <c r="D31" s="25">
        <v>17984</v>
      </c>
      <c r="E31" s="25">
        <v>8577</v>
      </c>
      <c r="F31" s="10">
        <f t="shared" si="0"/>
        <v>-52.307606761565836</v>
      </c>
      <c r="G31" s="1"/>
      <c r="H31" s="1"/>
      <c r="I31" s="1"/>
    </row>
    <row r="32" spans="1:9" x14ac:dyDescent="0.25">
      <c r="A32" s="11" t="s">
        <v>68</v>
      </c>
      <c r="B32" s="26">
        <v>20557</v>
      </c>
      <c r="C32" s="26">
        <v>26360</v>
      </c>
      <c r="D32" s="26">
        <v>20557</v>
      </c>
      <c r="E32" s="26">
        <v>26360</v>
      </c>
      <c r="F32" s="13">
        <f t="shared" si="0"/>
        <v>28.228827163496618</v>
      </c>
      <c r="G32" s="1"/>
      <c r="H32" s="1"/>
      <c r="I32" s="1"/>
    </row>
    <row r="33" spans="1:9" x14ac:dyDescent="0.25">
      <c r="A33" s="8" t="s">
        <v>69</v>
      </c>
      <c r="B33" s="25">
        <v>33263</v>
      </c>
      <c r="C33" s="25">
        <v>30494</v>
      </c>
      <c r="D33" s="25">
        <v>33263</v>
      </c>
      <c r="E33" s="25">
        <v>30494</v>
      </c>
      <c r="F33" s="10">
        <f t="shared" si="0"/>
        <v>-8.3245648317950867</v>
      </c>
      <c r="G33" s="1"/>
      <c r="H33" s="1"/>
      <c r="I33" s="1"/>
    </row>
    <row r="34" spans="1:9" x14ac:dyDescent="0.25">
      <c r="A34" s="11" t="s">
        <v>70</v>
      </c>
      <c r="B34" s="26">
        <v>125</v>
      </c>
      <c r="C34" s="26">
        <v>366</v>
      </c>
      <c r="D34" s="26">
        <v>125</v>
      </c>
      <c r="E34" s="26">
        <v>366</v>
      </c>
      <c r="F34" s="13">
        <f t="shared" si="0"/>
        <v>192.8</v>
      </c>
      <c r="G34" s="1"/>
      <c r="H34" s="1"/>
      <c r="I34" s="1"/>
    </row>
    <row r="35" spans="1:9" x14ac:dyDescent="0.25">
      <c r="A35" s="14" t="s">
        <v>71</v>
      </c>
      <c r="B35" s="15">
        <f>SUM(B7:B34)</f>
        <v>784002</v>
      </c>
      <c r="C35" s="15">
        <f t="shared" ref="C35:E35" si="1">SUM(C7:C34)</f>
        <v>889819</v>
      </c>
      <c r="D35" s="15">
        <f t="shared" si="1"/>
        <v>784002</v>
      </c>
      <c r="E35" s="15">
        <f t="shared" si="1"/>
        <v>889819</v>
      </c>
      <c r="F35" s="16">
        <f t="shared" si="0"/>
        <v>13.497031895326799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4676</v>
      </c>
      <c r="C38" s="41">
        <f>D7</f>
        <v>7410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315652</v>
      </c>
      <c r="G38" s="42">
        <f>LOOKUP(E38,$A$38:$A$65,$C$38:$C$65)</f>
        <v>244022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5576</v>
      </c>
      <c r="C39" s="41">
        <f t="shared" ref="C39:C65" si="5">D8</f>
        <v>2057</v>
      </c>
      <c r="D39" s="41">
        <f t="shared" ref="D39:D65" si="6">_xlfn.RANK.EQ(B39,$B$38:$B$65)+COUNTIF($B$38:$B$65,B39)-1</f>
        <v>13</v>
      </c>
      <c r="E39" s="42" t="str">
        <f t="shared" si="2"/>
        <v>LAS PALMAS</v>
      </c>
      <c r="F39" s="42">
        <f t="shared" ref="F39:F54" si="7">LOOKUP(E39,$A$38:$A$65,$B$38:$B$65)</f>
        <v>181076</v>
      </c>
      <c r="G39" s="42">
        <f t="shared" ref="G39:G65" si="8">LOOKUP(E39,$A$38:$A$65,$C$38:$C$65)</f>
        <v>180672</v>
      </c>
    </row>
    <row r="40" spans="1:9" x14ac:dyDescent="0.25">
      <c r="A40" s="42" t="str">
        <f t="shared" si="3"/>
        <v>ALMERIA</v>
      </c>
      <c r="B40" s="41">
        <f t="shared" si="4"/>
        <v>9047</v>
      </c>
      <c r="C40" s="41">
        <f t="shared" si="5"/>
        <v>9467</v>
      </c>
      <c r="D40" s="41">
        <f t="shared" si="6"/>
        <v>10</v>
      </c>
      <c r="E40" s="42" t="str">
        <f t="shared" si="2"/>
        <v>BARCELONA</v>
      </c>
      <c r="F40" s="42">
        <f t="shared" si="7"/>
        <v>104089</v>
      </c>
      <c r="G40" s="42">
        <f t="shared" si="8"/>
        <v>63532</v>
      </c>
    </row>
    <row r="41" spans="1:9" x14ac:dyDescent="0.25">
      <c r="A41" s="42" t="str">
        <f t="shared" si="3"/>
        <v>AVILES</v>
      </c>
      <c r="B41" s="41">
        <f t="shared" si="4"/>
        <v>2673</v>
      </c>
      <c r="C41" s="41">
        <f t="shared" si="5"/>
        <v>3719</v>
      </c>
      <c r="D41" s="41">
        <f t="shared" si="6"/>
        <v>20</v>
      </c>
      <c r="E41" s="42" t="str">
        <f t="shared" si="2"/>
        <v>SANTA CRUZ DE TENERIFE</v>
      </c>
      <c r="F41" s="42">
        <f t="shared" si="7"/>
        <v>95371</v>
      </c>
      <c r="G41" s="42">
        <f t="shared" si="8"/>
        <v>96783</v>
      </c>
    </row>
    <row r="42" spans="1:9" x14ac:dyDescent="0.25">
      <c r="A42" s="42" t="str">
        <f t="shared" si="3"/>
        <v>BAHIA DE ALGECIRAS</v>
      </c>
      <c r="B42" s="41">
        <f t="shared" si="4"/>
        <v>315652</v>
      </c>
      <c r="C42" s="41">
        <f t="shared" si="5"/>
        <v>244022</v>
      </c>
      <c r="D42" s="41">
        <f t="shared" si="6"/>
        <v>1</v>
      </c>
      <c r="E42" s="42" t="str">
        <f t="shared" si="2"/>
        <v>CEUTA</v>
      </c>
      <c r="F42" s="42">
        <f t="shared" si="7"/>
        <v>49092</v>
      </c>
      <c r="G42" s="42">
        <f t="shared" si="8"/>
        <v>34802</v>
      </c>
    </row>
    <row r="43" spans="1:9" x14ac:dyDescent="0.25">
      <c r="A43" s="42" t="str">
        <f t="shared" si="3"/>
        <v>BAHIA DE CADIZ</v>
      </c>
      <c r="B43" s="41">
        <f t="shared" si="4"/>
        <v>13394</v>
      </c>
      <c r="C43" s="41">
        <f t="shared" si="5"/>
        <v>3612</v>
      </c>
      <c r="D43" s="41">
        <f t="shared" si="6"/>
        <v>8</v>
      </c>
      <c r="E43" s="42" t="str">
        <f t="shared" si="2"/>
        <v>VIGO</v>
      </c>
      <c r="F43" s="42">
        <f t="shared" si="7"/>
        <v>30494</v>
      </c>
      <c r="G43" s="42">
        <f t="shared" si="8"/>
        <v>33263</v>
      </c>
    </row>
    <row r="44" spans="1:9" x14ac:dyDescent="0.25">
      <c r="A44" s="42" t="str">
        <f t="shared" si="3"/>
        <v>BALEARES</v>
      </c>
      <c r="B44" s="41">
        <f t="shared" si="4"/>
        <v>2795</v>
      </c>
      <c r="C44" s="41">
        <f t="shared" si="5"/>
        <v>1403</v>
      </c>
      <c r="D44" s="41">
        <f t="shared" si="6"/>
        <v>18</v>
      </c>
      <c r="E44" s="42" t="str">
        <f t="shared" si="2"/>
        <v>VALENCIA</v>
      </c>
      <c r="F44" s="42">
        <f t="shared" si="7"/>
        <v>26360</v>
      </c>
      <c r="G44" s="42">
        <f t="shared" si="8"/>
        <v>20557</v>
      </c>
    </row>
    <row r="45" spans="1:9" x14ac:dyDescent="0.25">
      <c r="A45" s="42" t="str">
        <f t="shared" si="3"/>
        <v>BARCELONA</v>
      </c>
      <c r="B45" s="41">
        <f t="shared" si="4"/>
        <v>104089</v>
      </c>
      <c r="C45" s="41">
        <f t="shared" si="5"/>
        <v>63532</v>
      </c>
      <c r="D45" s="41">
        <f t="shared" si="6"/>
        <v>3</v>
      </c>
      <c r="E45" s="42" t="str">
        <f t="shared" si="2"/>
        <v>BAHIA DE CADIZ</v>
      </c>
      <c r="F45" s="42">
        <f t="shared" si="7"/>
        <v>13394</v>
      </c>
      <c r="G45" s="42">
        <f t="shared" si="8"/>
        <v>3612</v>
      </c>
    </row>
    <row r="46" spans="1:9" x14ac:dyDescent="0.25">
      <c r="A46" s="42" t="str">
        <f t="shared" si="3"/>
        <v>BILBAO</v>
      </c>
      <c r="B46" s="41">
        <f t="shared" si="4"/>
        <v>9025</v>
      </c>
      <c r="C46" s="41">
        <f t="shared" si="5"/>
        <v>12230</v>
      </c>
      <c r="D46" s="41">
        <f t="shared" si="6"/>
        <v>11</v>
      </c>
      <c r="E46" s="42" t="str">
        <f t="shared" si="2"/>
        <v>GIJON</v>
      </c>
      <c r="F46" s="42">
        <f t="shared" si="7"/>
        <v>11228</v>
      </c>
      <c r="G46" s="42">
        <f t="shared" si="8"/>
        <v>15465</v>
      </c>
    </row>
    <row r="47" spans="1:9" x14ac:dyDescent="0.25">
      <c r="A47" s="42" t="str">
        <f t="shared" si="3"/>
        <v>CARTAGENA</v>
      </c>
      <c r="B47" s="41">
        <f t="shared" si="4"/>
        <v>3163</v>
      </c>
      <c r="C47" s="41">
        <f t="shared" si="5"/>
        <v>5034</v>
      </c>
      <c r="D47" s="41">
        <f t="shared" si="6"/>
        <v>17</v>
      </c>
      <c r="E47" s="42" t="str">
        <f t="shared" si="2"/>
        <v>ALMERIA</v>
      </c>
      <c r="F47" s="42">
        <f t="shared" si="7"/>
        <v>9047</v>
      </c>
      <c r="G47" s="42">
        <f t="shared" si="8"/>
        <v>9467</v>
      </c>
    </row>
    <row r="48" spans="1:9" x14ac:dyDescent="0.25">
      <c r="A48" s="42" t="str">
        <f t="shared" si="3"/>
        <v>CASTELLON</v>
      </c>
      <c r="B48" s="41">
        <f t="shared" si="4"/>
        <v>3221</v>
      </c>
      <c r="C48" s="41">
        <f t="shared" si="5"/>
        <v>3664</v>
      </c>
      <c r="D48" s="41">
        <f t="shared" si="6"/>
        <v>16</v>
      </c>
      <c r="E48" s="42" t="str">
        <f t="shared" si="2"/>
        <v>BILBAO</v>
      </c>
      <c r="F48" s="42">
        <f t="shared" si="7"/>
        <v>9025</v>
      </c>
      <c r="G48" s="42">
        <f t="shared" si="8"/>
        <v>12230</v>
      </c>
    </row>
    <row r="49" spans="1:7" x14ac:dyDescent="0.25">
      <c r="A49" s="42" t="str">
        <f t="shared" si="3"/>
        <v>CEUTA</v>
      </c>
      <c r="B49" s="41">
        <f t="shared" si="4"/>
        <v>49092</v>
      </c>
      <c r="C49" s="41">
        <f t="shared" si="5"/>
        <v>34802</v>
      </c>
      <c r="D49" s="41">
        <f t="shared" si="6"/>
        <v>5</v>
      </c>
      <c r="E49" s="42" t="str">
        <f t="shared" si="2"/>
        <v>TARRAGONA</v>
      </c>
      <c r="F49" s="42">
        <f t="shared" si="7"/>
        <v>8577</v>
      </c>
      <c r="G49" s="42">
        <f t="shared" si="8"/>
        <v>17984</v>
      </c>
    </row>
    <row r="50" spans="1:7" x14ac:dyDescent="0.25">
      <c r="A50" s="42" t="str">
        <f t="shared" si="3"/>
        <v>FERROL-SAN CIBRAO</v>
      </c>
      <c r="B50" s="41">
        <f t="shared" si="4"/>
        <v>1633</v>
      </c>
      <c r="C50" s="41">
        <f t="shared" si="5"/>
        <v>1966</v>
      </c>
      <c r="D50" s="41">
        <f t="shared" si="6"/>
        <v>23</v>
      </c>
      <c r="E50" s="42" t="str">
        <f t="shared" si="2"/>
        <v>ALICANTE</v>
      </c>
      <c r="F50" s="42">
        <f t="shared" si="7"/>
        <v>5576</v>
      </c>
      <c r="G50" s="42">
        <f t="shared" si="8"/>
        <v>2057</v>
      </c>
    </row>
    <row r="51" spans="1:7" x14ac:dyDescent="0.25">
      <c r="A51" s="42" t="str">
        <f t="shared" si="3"/>
        <v>GIJON</v>
      </c>
      <c r="B51" s="41">
        <f t="shared" si="4"/>
        <v>11228</v>
      </c>
      <c r="C51" s="41">
        <f t="shared" si="5"/>
        <v>15465</v>
      </c>
      <c r="D51" s="41">
        <f t="shared" si="6"/>
        <v>9</v>
      </c>
      <c r="E51" s="42" t="str">
        <f t="shared" si="2"/>
        <v>A CORUÑA</v>
      </c>
      <c r="F51" s="42">
        <f t="shared" si="7"/>
        <v>4676</v>
      </c>
      <c r="G51" s="42">
        <f t="shared" si="8"/>
        <v>7410</v>
      </c>
    </row>
    <row r="52" spans="1:7" x14ac:dyDescent="0.25">
      <c r="A52" s="42" t="str">
        <f t="shared" si="3"/>
        <v>HUELVA</v>
      </c>
      <c r="B52" s="41">
        <f t="shared" si="4"/>
        <v>2772</v>
      </c>
      <c r="C52" s="41">
        <f t="shared" si="5"/>
        <v>4018</v>
      </c>
      <c r="D52" s="41">
        <f t="shared" si="6"/>
        <v>19</v>
      </c>
      <c r="E52" s="42" t="str">
        <f t="shared" si="2"/>
        <v>MALAGA</v>
      </c>
      <c r="F52" s="42">
        <f t="shared" si="7"/>
        <v>3367</v>
      </c>
      <c r="G52" s="42">
        <f t="shared" si="8"/>
        <v>4657</v>
      </c>
    </row>
    <row r="53" spans="1:7" x14ac:dyDescent="0.25">
      <c r="A53" s="42" t="str">
        <f t="shared" si="3"/>
        <v>LAS PALMAS</v>
      </c>
      <c r="B53" s="41">
        <f t="shared" si="4"/>
        <v>181076</v>
      </c>
      <c r="C53" s="41">
        <f t="shared" si="5"/>
        <v>180672</v>
      </c>
      <c r="D53" s="41">
        <f t="shared" si="6"/>
        <v>2</v>
      </c>
      <c r="E53" s="42" t="str">
        <f t="shared" si="2"/>
        <v>CASTELLON</v>
      </c>
      <c r="F53" s="42">
        <f t="shared" si="7"/>
        <v>3221</v>
      </c>
      <c r="G53" s="42">
        <f t="shared" si="8"/>
        <v>3664</v>
      </c>
    </row>
    <row r="54" spans="1:7" x14ac:dyDescent="0.25">
      <c r="A54" s="42" t="str">
        <f t="shared" si="3"/>
        <v>MALAGA</v>
      </c>
      <c r="B54" s="41">
        <f t="shared" si="4"/>
        <v>3367</v>
      </c>
      <c r="C54" s="41">
        <f t="shared" si="5"/>
        <v>4657</v>
      </c>
      <c r="D54" s="41">
        <f t="shared" si="6"/>
        <v>15</v>
      </c>
      <c r="E54" s="42" t="str">
        <f t="shared" si="2"/>
        <v>CARTAGENA</v>
      </c>
      <c r="F54" s="42">
        <f t="shared" si="7"/>
        <v>3163</v>
      </c>
      <c r="G54" s="42">
        <f t="shared" si="8"/>
        <v>5034</v>
      </c>
    </row>
    <row r="55" spans="1:7" x14ac:dyDescent="0.25">
      <c r="A55" s="42" t="str">
        <f t="shared" si="3"/>
        <v>MARIN Y RIA DE PONTEVEDRA</v>
      </c>
      <c r="B55" s="41">
        <f t="shared" si="4"/>
        <v>869</v>
      </c>
      <c r="C55" s="41">
        <f t="shared" si="5"/>
        <v>4614</v>
      </c>
      <c r="D55" s="41">
        <f t="shared" si="6"/>
        <v>25</v>
      </c>
      <c r="E55" s="42" t="str">
        <f t="shared" si="2"/>
        <v>BALEARES</v>
      </c>
      <c r="F55" s="42">
        <f t="shared" ref="F55:F65" si="9">LOOKUP(E55,$A$38:$A$65,$B$38:$B$65)</f>
        <v>2795</v>
      </c>
      <c r="G55" s="42">
        <f t="shared" si="8"/>
        <v>1403</v>
      </c>
    </row>
    <row r="56" spans="1:7" x14ac:dyDescent="0.25">
      <c r="A56" s="42" t="str">
        <f t="shared" si="3"/>
        <v>MELILLA</v>
      </c>
      <c r="B56" s="41">
        <f t="shared" si="4"/>
        <v>79</v>
      </c>
      <c r="C56" s="41">
        <f t="shared" si="5"/>
        <v>1738</v>
      </c>
      <c r="D56" s="41">
        <f t="shared" si="6"/>
        <v>27</v>
      </c>
      <c r="E56" s="42" t="str">
        <f t="shared" si="2"/>
        <v>HUELVA</v>
      </c>
      <c r="F56" s="42">
        <f t="shared" si="9"/>
        <v>2772</v>
      </c>
      <c r="G56" s="42">
        <f t="shared" si="8"/>
        <v>4018</v>
      </c>
    </row>
    <row r="57" spans="1:7" x14ac:dyDescent="0.25">
      <c r="A57" s="42" t="str">
        <f t="shared" si="3"/>
        <v>MOTRIL</v>
      </c>
      <c r="B57" s="41">
        <f t="shared" si="4"/>
        <v>985</v>
      </c>
      <c r="C57" s="41">
        <f t="shared" si="5"/>
        <v>1517</v>
      </c>
      <c r="D57" s="41">
        <f t="shared" si="6"/>
        <v>24</v>
      </c>
      <c r="E57" s="42" t="str">
        <f t="shared" si="2"/>
        <v>AVILES</v>
      </c>
      <c r="F57" s="42">
        <f t="shared" si="9"/>
        <v>2673</v>
      </c>
      <c r="G57" s="42">
        <f t="shared" si="8"/>
        <v>3719</v>
      </c>
    </row>
    <row r="58" spans="1:7" x14ac:dyDescent="0.25">
      <c r="A58" s="42" t="str">
        <f t="shared" si="3"/>
        <v>PASAIA</v>
      </c>
      <c r="B58" s="41">
        <f t="shared" si="4"/>
        <v>1890</v>
      </c>
      <c r="C58" s="41">
        <f t="shared" si="5"/>
        <v>2744</v>
      </c>
      <c r="D58" s="41">
        <f t="shared" si="6"/>
        <v>22</v>
      </c>
      <c r="E58" s="42" t="str">
        <f t="shared" si="2"/>
        <v>SANTANDER</v>
      </c>
      <c r="F58" s="42">
        <f t="shared" si="9"/>
        <v>2349</v>
      </c>
      <c r="G58" s="42">
        <f t="shared" si="8"/>
        <v>6947</v>
      </c>
    </row>
    <row r="59" spans="1:7" x14ac:dyDescent="0.25">
      <c r="A59" s="42" t="str">
        <f t="shared" si="3"/>
        <v>SANTA CRUZ DE TENERIFE</v>
      </c>
      <c r="B59" s="41">
        <f t="shared" si="4"/>
        <v>95371</v>
      </c>
      <c r="C59" s="41">
        <f t="shared" si="5"/>
        <v>96783</v>
      </c>
      <c r="D59" s="41">
        <f t="shared" si="6"/>
        <v>4</v>
      </c>
      <c r="E59" s="42" t="str">
        <f t="shared" si="2"/>
        <v>PASAIA</v>
      </c>
      <c r="F59" s="42">
        <f t="shared" si="9"/>
        <v>1890</v>
      </c>
      <c r="G59" s="42">
        <f t="shared" si="8"/>
        <v>2744</v>
      </c>
    </row>
    <row r="60" spans="1:7" x14ac:dyDescent="0.25">
      <c r="A60" s="42" t="str">
        <f t="shared" si="3"/>
        <v>SANTANDER</v>
      </c>
      <c r="B60" s="41">
        <f t="shared" si="4"/>
        <v>2349</v>
      </c>
      <c r="C60" s="41">
        <f t="shared" si="5"/>
        <v>6947</v>
      </c>
      <c r="D60" s="41">
        <f t="shared" si="6"/>
        <v>21</v>
      </c>
      <c r="E60" s="42" t="str">
        <f t="shared" si="2"/>
        <v>FERROL-SAN CIBRAO</v>
      </c>
      <c r="F60" s="42">
        <f t="shared" si="9"/>
        <v>1633</v>
      </c>
      <c r="G60" s="42">
        <f t="shared" si="8"/>
        <v>1966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985</v>
      </c>
      <c r="G61" s="42">
        <f t="shared" si="8"/>
        <v>1517</v>
      </c>
    </row>
    <row r="62" spans="1:7" x14ac:dyDescent="0.25">
      <c r="A62" s="42" t="str">
        <f t="shared" si="3"/>
        <v>TARRAGONA</v>
      </c>
      <c r="B62" s="41">
        <f t="shared" si="4"/>
        <v>8577</v>
      </c>
      <c r="C62" s="41">
        <f t="shared" si="5"/>
        <v>17984</v>
      </c>
      <c r="D62" s="41">
        <f t="shared" si="6"/>
        <v>12</v>
      </c>
      <c r="E62" s="42" t="str">
        <f t="shared" si="2"/>
        <v>MARIN Y RIA DE PONTEVEDRA</v>
      </c>
      <c r="F62" s="42">
        <f t="shared" si="9"/>
        <v>869</v>
      </c>
      <c r="G62" s="42">
        <f t="shared" si="8"/>
        <v>4614</v>
      </c>
    </row>
    <row r="63" spans="1:7" x14ac:dyDescent="0.25">
      <c r="A63" s="42" t="str">
        <f t="shared" si="3"/>
        <v>VALENCIA</v>
      </c>
      <c r="B63" s="41">
        <f t="shared" si="4"/>
        <v>26360</v>
      </c>
      <c r="C63" s="41">
        <f t="shared" si="5"/>
        <v>20557</v>
      </c>
      <c r="D63" s="41">
        <f t="shared" si="6"/>
        <v>7</v>
      </c>
      <c r="E63" s="42" t="str">
        <f t="shared" si="2"/>
        <v>VILAGARCIA</v>
      </c>
      <c r="F63" s="42">
        <f t="shared" si="9"/>
        <v>366</v>
      </c>
      <c r="G63" s="42">
        <f t="shared" si="8"/>
        <v>125</v>
      </c>
    </row>
    <row r="64" spans="1:7" x14ac:dyDescent="0.25">
      <c r="A64" s="42" t="str">
        <f t="shared" si="3"/>
        <v>VIGO</v>
      </c>
      <c r="B64" s="41">
        <f t="shared" si="4"/>
        <v>30494</v>
      </c>
      <c r="C64" s="41">
        <f t="shared" si="5"/>
        <v>33263</v>
      </c>
      <c r="D64" s="41">
        <f t="shared" si="6"/>
        <v>6</v>
      </c>
      <c r="E64" s="42" t="str">
        <f t="shared" si="2"/>
        <v>MELILLA</v>
      </c>
      <c r="F64" s="42">
        <f t="shared" si="9"/>
        <v>79</v>
      </c>
      <c r="G64" s="42">
        <f t="shared" si="8"/>
        <v>1738</v>
      </c>
    </row>
    <row r="65" spans="1:7" x14ac:dyDescent="0.25">
      <c r="A65" s="42" t="str">
        <f t="shared" si="3"/>
        <v>VILAGARCIA</v>
      </c>
      <c r="B65" s="41">
        <f t="shared" si="4"/>
        <v>366</v>
      </c>
      <c r="C65" s="41">
        <f t="shared" si="5"/>
        <v>125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600</v>
      </c>
      <c r="C7" s="27">
        <v>0</v>
      </c>
      <c r="D7" s="27">
        <v>600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3477799</v>
      </c>
      <c r="C11" s="27">
        <v>2510771</v>
      </c>
      <c r="D11" s="27">
        <v>3477799</v>
      </c>
      <c r="E11" s="27">
        <v>2510771</v>
      </c>
      <c r="F11" s="10">
        <f t="shared" si="0"/>
        <v>-27.805747255663718</v>
      </c>
      <c r="G11" s="1"/>
      <c r="H11" s="1"/>
      <c r="I11" s="1"/>
    </row>
    <row r="12" spans="1:12" x14ac:dyDescent="0.25">
      <c r="A12" s="11" t="s">
        <v>48</v>
      </c>
      <c r="B12" s="28">
        <v>26872</v>
      </c>
      <c r="C12" s="28">
        <v>18967</v>
      </c>
      <c r="D12" s="28">
        <v>26872</v>
      </c>
      <c r="E12" s="28">
        <v>18967</v>
      </c>
      <c r="F12" s="13">
        <f t="shared" si="0"/>
        <v>-29.417237272997923</v>
      </c>
      <c r="G12" s="1"/>
      <c r="H12" s="1"/>
      <c r="I12" s="1"/>
    </row>
    <row r="13" spans="1:12" x14ac:dyDescent="0.25">
      <c r="A13" s="8" t="s">
        <v>49</v>
      </c>
      <c r="B13" s="27">
        <v>1976</v>
      </c>
      <c r="C13" s="27">
        <v>2345</v>
      </c>
      <c r="D13" s="27">
        <v>1976</v>
      </c>
      <c r="E13" s="27">
        <v>2345</v>
      </c>
      <c r="F13" s="10">
        <f t="shared" si="0"/>
        <v>18.674089068825907</v>
      </c>
      <c r="G13" s="1"/>
      <c r="H13" s="1"/>
      <c r="I13" s="1"/>
    </row>
    <row r="14" spans="1:12" x14ac:dyDescent="0.25">
      <c r="A14" s="11" t="s">
        <v>50</v>
      </c>
      <c r="B14" s="28">
        <v>962129</v>
      </c>
      <c r="C14" s="28">
        <v>579680</v>
      </c>
      <c r="D14" s="28">
        <v>962129</v>
      </c>
      <c r="E14" s="28">
        <v>579680</v>
      </c>
      <c r="F14" s="13">
        <f t="shared" si="0"/>
        <v>-39.750282966213469</v>
      </c>
      <c r="G14" s="1"/>
      <c r="H14" s="1"/>
      <c r="I14" s="1"/>
    </row>
    <row r="15" spans="1:12" x14ac:dyDescent="0.25">
      <c r="A15" s="8" t="s">
        <v>51</v>
      </c>
      <c r="B15" s="27">
        <v>63912</v>
      </c>
      <c r="C15" s="27">
        <v>117161</v>
      </c>
      <c r="D15" s="27">
        <v>63912</v>
      </c>
      <c r="E15" s="27">
        <v>117161</v>
      </c>
      <c r="F15" s="10">
        <f t="shared" si="0"/>
        <v>83.316122167980978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7">
        <v>3024</v>
      </c>
      <c r="C17" s="27">
        <v>0</v>
      </c>
      <c r="D17" s="27">
        <v>3024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28">
        <v>105505</v>
      </c>
      <c r="C18" s="28">
        <v>123601</v>
      </c>
      <c r="D18" s="28">
        <v>105505</v>
      </c>
      <c r="E18" s="28">
        <v>123601</v>
      </c>
      <c r="F18" s="13">
        <f t="shared" si="0"/>
        <v>17.151793753850527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12316</v>
      </c>
      <c r="C20" s="28">
        <v>15617</v>
      </c>
      <c r="D20" s="28">
        <v>12316</v>
      </c>
      <c r="E20" s="28">
        <v>15617</v>
      </c>
      <c r="F20" s="13">
        <f t="shared" si="0"/>
        <v>26.802533290029231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28">
        <v>960116</v>
      </c>
      <c r="C22" s="28">
        <v>604786</v>
      </c>
      <c r="D22" s="28">
        <v>960116</v>
      </c>
      <c r="E22" s="28">
        <v>604786</v>
      </c>
      <c r="F22" s="13">
        <f t="shared" si="0"/>
        <v>-37.009069737406733</v>
      </c>
      <c r="G22" s="1"/>
      <c r="H22" s="1"/>
      <c r="I22" s="1"/>
    </row>
    <row r="23" spans="1:9" x14ac:dyDescent="0.25">
      <c r="A23" s="8" t="s">
        <v>59</v>
      </c>
      <c r="B23" s="27">
        <v>449387</v>
      </c>
      <c r="C23" s="27">
        <v>99624</v>
      </c>
      <c r="D23" s="27">
        <v>449387</v>
      </c>
      <c r="E23" s="27">
        <v>99624</v>
      </c>
      <c r="F23" s="10">
        <f t="shared" si="0"/>
        <v>-77.83113441198789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22</v>
      </c>
      <c r="D24" s="28">
        <v>0</v>
      </c>
      <c r="E24" s="28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15050</v>
      </c>
      <c r="C28" s="28">
        <v>11152</v>
      </c>
      <c r="D28" s="28">
        <v>15050</v>
      </c>
      <c r="E28" s="28">
        <v>11152</v>
      </c>
      <c r="F28" s="13">
        <f t="shared" si="0"/>
        <v>-25.900332225913616</v>
      </c>
      <c r="G28" s="1"/>
      <c r="H28" s="1"/>
      <c r="I28" s="1"/>
    </row>
    <row r="29" spans="1:9" x14ac:dyDescent="0.25">
      <c r="A29" s="8" t="s">
        <v>65</v>
      </c>
      <c r="B29" s="27">
        <v>419</v>
      </c>
      <c r="C29" s="27">
        <v>0</v>
      </c>
      <c r="D29" s="27">
        <v>419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10</v>
      </c>
      <c r="D30" s="28">
        <v>0</v>
      </c>
      <c r="E30" s="28">
        <v>10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321890</v>
      </c>
      <c r="C31" s="27">
        <v>341887</v>
      </c>
      <c r="D31" s="27">
        <v>321890</v>
      </c>
      <c r="E31" s="27">
        <v>341887</v>
      </c>
      <c r="F31" s="10">
        <f t="shared" si="0"/>
        <v>6.2123706856379499</v>
      </c>
      <c r="G31" s="1"/>
      <c r="H31" s="1"/>
      <c r="I31" s="1"/>
    </row>
    <row r="32" spans="1:9" x14ac:dyDescent="0.25">
      <c r="A32" s="11" t="s">
        <v>68</v>
      </c>
      <c r="B32" s="28">
        <v>1399793</v>
      </c>
      <c r="C32" s="28">
        <v>2036686</v>
      </c>
      <c r="D32" s="28">
        <v>1399793</v>
      </c>
      <c r="E32" s="28">
        <v>2036686</v>
      </c>
      <c r="F32" s="13">
        <f t="shared" si="0"/>
        <v>45.499084507495041</v>
      </c>
      <c r="G32" s="1"/>
      <c r="H32" s="1"/>
      <c r="I32" s="1"/>
    </row>
    <row r="33" spans="1:9" x14ac:dyDescent="0.25">
      <c r="A33" s="8" t="s">
        <v>69</v>
      </c>
      <c r="B33" s="27">
        <v>12363</v>
      </c>
      <c r="C33" s="27">
        <v>8845</v>
      </c>
      <c r="D33" s="27">
        <v>12363</v>
      </c>
      <c r="E33" s="27">
        <v>8845</v>
      </c>
      <c r="F33" s="10">
        <f t="shared" si="0"/>
        <v>-28.455876405403217</v>
      </c>
      <c r="G33" s="1"/>
      <c r="H33" s="1"/>
      <c r="I33" s="1"/>
    </row>
    <row r="34" spans="1:9" x14ac:dyDescent="0.25">
      <c r="A34" s="11" t="s">
        <v>70</v>
      </c>
      <c r="B34" s="28">
        <v>0</v>
      </c>
      <c r="C34" s="28">
        <v>2690</v>
      </c>
      <c r="D34" s="28">
        <v>0</v>
      </c>
      <c r="E34" s="28">
        <v>2690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7813151</v>
      </c>
      <c r="C35" s="15">
        <f t="shared" ref="C35:E35" si="1">SUM(C7:C34)</f>
        <v>6473844</v>
      </c>
      <c r="D35" s="15">
        <f t="shared" si="1"/>
        <v>7813151</v>
      </c>
      <c r="E35" s="15">
        <f t="shared" si="1"/>
        <v>6473844</v>
      </c>
      <c r="F35" s="16">
        <f t="shared" si="0"/>
        <v>-17.141701216321053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600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2510771</v>
      </c>
      <c r="G38" s="42">
        <f>LOOKUP(E38,$A$38:$A$65,$C$38:$C$65)</f>
        <v>3477799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2036686</v>
      </c>
      <c r="G39" s="42">
        <f t="shared" ref="G39:G65" si="8">LOOKUP(E39,$A$38:$A$65,$C$38:$C$65)</f>
        <v>1399793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604786</v>
      </c>
      <c r="G40" s="42">
        <f t="shared" si="8"/>
        <v>960116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579680</v>
      </c>
      <c r="G41" s="42">
        <f t="shared" si="8"/>
        <v>962129</v>
      </c>
    </row>
    <row r="42" spans="1:9" x14ac:dyDescent="0.25">
      <c r="A42" s="42" t="str">
        <f t="shared" si="3"/>
        <v>BAHIA DE ALGECIRAS</v>
      </c>
      <c r="B42" s="41">
        <f t="shared" si="4"/>
        <v>2510771</v>
      </c>
      <c r="C42" s="41">
        <f t="shared" si="5"/>
        <v>3477799</v>
      </c>
      <c r="D42" s="41">
        <f t="shared" si="6"/>
        <v>1</v>
      </c>
      <c r="E42" s="42" t="str">
        <f t="shared" si="2"/>
        <v>TARRAGONA</v>
      </c>
      <c r="F42" s="42">
        <f t="shared" si="7"/>
        <v>341887</v>
      </c>
      <c r="G42" s="42">
        <f t="shared" si="8"/>
        <v>321890</v>
      </c>
    </row>
    <row r="43" spans="1:9" x14ac:dyDescent="0.25">
      <c r="A43" s="42" t="str">
        <f t="shared" si="3"/>
        <v>BAHIA DE CADIZ</v>
      </c>
      <c r="B43" s="41">
        <f t="shared" si="4"/>
        <v>18967</v>
      </c>
      <c r="C43" s="41">
        <f t="shared" si="5"/>
        <v>26872</v>
      </c>
      <c r="D43" s="41">
        <f t="shared" si="6"/>
        <v>9</v>
      </c>
      <c r="E43" s="42" t="str">
        <f t="shared" si="2"/>
        <v>CEUTA</v>
      </c>
      <c r="F43" s="42">
        <f t="shared" si="7"/>
        <v>123601</v>
      </c>
      <c r="G43" s="42">
        <f t="shared" si="8"/>
        <v>105505</v>
      </c>
    </row>
    <row r="44" spans="1:9" x14ac:dyDescent="0.25">
      <c r="A44" s="42" t="str">
        <f t="shared" si="3"/>
        <v>BALEARES</v>
      </c>
      <c r="B44" s="41">
        <f t="shared" si="4"/>
        <v>2345</v>
      </c>
      <c r="C44" s="41">
        <f t="shared" si="5"/>
        <v>1976</v>
      </c>
      <c r="D44" s="41">
        <f t="shared" si="6"/>
        <v>14</v>
      </c>
      <c r="E44" s="42" t="str">
        <f t="shared" si="2"/>
        <v>BILBAO</v>
      </c>
      <c r="F44" s="42">
        <f t="shared" si="7"/>
        <v>117161</v>
      </c>
      <c r="G44" s="42">
        <f t="shared" si="8"/>
        <v>63912</v>
      </c>
    </row>
    <row r="45" spans="1:9" x14ac:dyDescent="0.25">
      <c r="A45" s="42" t="str">
        <f t="shared" si="3"/>
        <v>BARCELONA</v>
      </c>
      <c r="B45" s="41">
        <f t="shared" si="4"/>
        <v>579680</v>
      </c>
      <c r="C45" s="41">
        <f t="shared" si="5"/>
        <v>962129</v>
      </c>
      <c r="D45" s="41">
        <f t="shared" si="6"/>
        <v>4</v>
      </c>
      <c r="E45" s="42" t="str">
        <f t="shared" si="2"/>
        <v>MALAGA</v>
      </c>
      <c r="F45" s="42">
        <f t="shared" si="7"/>
        <v>99624</v>
      </c>
      <c r="G45" s="42">
        <f t="shared" si="8"/>
        <v>449387</v>
      </c>
    </row>
    <row r="46" spans="1:9" x14ac:dyDescent="0.25">
      <c r="A46" s="42" t="str">
        <f t="shared" si="3"/>
        <v>BILBAO</v>
      </c>
      <c r="B46" s="41">
        <f t="shared" si="4"/>
        <v>117161</v>
      </c>
      <c r="C46" s="41">
        <f t="shared" si="5"/>
        <v>63912</v>
      </c>
      <c r="D46" s="41">
        <f t="shared" si="6"/>
        <v>7</v>
      </c>
      <c r="E46" s="42" t="str">
        <f t="shared" si="2"/>
        <v>BAHIA DE CADIZ</v>
      </c>
      <c r="F46" s="42">
        <f t="shared" si="7"/>
        <v>18967</v>
      </c>
      <c r="G46" s="42">
        <f t="shared" si="8"/>
        <v>26872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GIJON</v>
      </c>
      <c r="F47" s="42">
        <f t="shared" si="7"/>
        <v>15617</v>
      </c>
      <c r="G47" s="42">
        <f t="shared" si="8"/>
        <v>12316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3024</v>
      </c>
      <c r="D48" s="41">
        <f t="shared" si="6"/>
        <v>28</v>
      </c>
      <c r="E48" s="42" t="str">
        <f t="shared" si="2"/>
        <v>SANTA CRUZ DE TENERIFE</v>
      </c>
      <c r="F48" s="42">
        <f t="shared" si="7"/>
        <v>11152</v>
      </c>
      <c r="G48" s="42">
        <f t="shared" si="8"/>
        <v>15050</v>
      </c>
    </row>
    <row r="49" spans="1:7" x14ac:dyDescent="0.25">
      <c r="A49" s="42" t="str">
        <f t="shared" si="3"/>
        <v>CEUTA</v>
      </c>
      <c r="B49" s="41">
        <f t="shared" si="4"/>
        <v>123601</v>
      </c>
      <c r="C49" s="41">
        <f t="shared" si="5"/>
        <v>105505</v>
      </c>
      <c r="D49" s="41">
        <f t="shared" si="6"/>
        <v>6</v>
      </c>
      <c r="E49" s="42" t="str">
        <f t="shared" si="2"/>
        <v>VIGO</v>
      </c>
      <c r="F49" s="42">
        <f t="shared" si="7"/>
        <v>8845</v>
      </c>
      <c r="G49" s="42">
        <f t="shared" si="8"/>
        <v>12363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2690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15617</v>
      </c>
      <c r="C51" s="41">
        <f t="shared" si="5"/>
        <v>12316</v>
      </c>
      <c r="D51" s="41">
        <f t="shared" si="6"/>
        <v>10</v>
      </c>
      <c r="E51" s="42" t="str">
        <f t="shared" si="2"/>
        <v>BALEARES</v>
      </c>
      <c r="F51" s="42">
        <f t="shared" si="7"/>
        <v>2345</v>
      </c>
      <c r="G51" s="42">
        <f t="shared" si="8"/>
        <v>1976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604786</v>
      </c>
      <c r="C53" s="41">
        <f t="shared" si="5"/>
        <v>960116</v>
      </c>
      <c r="D53" s="41">
        <f t="shared" si="6"/>
        <v>3</v>
      </c>
      <c r="E53" s="42" t="str">
        <f t="shared" si="2"/>
        <v>SEVILLA</v>
      </c>
      <c r="F53" s="42">
        <f t="shared" si="7"/>
        <v>10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99624</v>
      </c>
      <c r="C54" s="41">
        <f t="shared" si="5"/>
        <v>449387</v>
      </c>
      <c r="D54" s="41">
        <f t="shared" si="6"/>
        <v>8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11152</v>
      </c>
      <c r="C59" s="41">
        <f t="shared" si="5"/>
        <v>15050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419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341887</v>
      </c>
      <c r="C62" s="41">
        <f t="shared" si="5"/>
        <v>321890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2036686</v>
      </c>
      <c r="C63" s="41">
        <f t="shared" si="5"/>
        <v>1399793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8845</v>
      </c>
      <c r="C64" s="41">
        <f t="shared" si="5"/>
        <v>12363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2690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600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3468785</v>
      </c>
      <c r="C11" s="29">
        <v>2508883</v>
      </c>
      <c r="D11" s="29">
        <v>3468785</v>
      </c>
      <c r="E11" s="29">
        <v>2508883</v>
      </c>
      <c r="F11" s="10">
        <f t="shared" si="0"/>
        <v>-27.672571231713704</v>
      </c>
      <c r="G11" s="1"/>
      <c r="H11" s="1"/>
      <c r="I11" s="1"/>
    </row>
    <row r="12" spans="1:12" x14ac:dyDescent="0.25">
      <c r="A12" s="11" t="s">
        <v>48</v>
      </c>
      <c r="B12" s="30">
        <v>1070</v>
      </c>
      <c r="C12" s="30">
        <v>1695</v>
      </c>
      <c r="D12" s="30">
        <v>1070</v>
      </c>
      <c r="E12" s="30">
        <v>1695</v>
      </c>
      <c r="F12" s="13">
        <f t="shared" si="0"/>
        <v>58.411214953271042</v>
      </c>
      <c r="G12" s="1"/>
      <c r="H12" s="1"/>
      <c r="I12" s="1"/>
    </row>
    <row r="13" spans="1:12" x14ac:dyDescent="0.25">
      <c r="A13" s="8" t="s">
        <v>49</v>
      </c>
      <c r="B13" s="29">
        <v>118</v>
      </c>
      <c r="C13" s="29">
        <v>7</v>
      </c>
      <c r="D13" s="29">
        <v>118</v>
      </c>
      <c r="E13" s="29">
        <v>7</v>
      </c>
      <c r="F13" s="10">
        <f t="shared" si="0"/>
        <v>-94.067796610169495</v>
      </c>
      <c r="G13" s="1"/>
      <c r="H13" s="1"/>
      <c r="I13" s="1"/>
    </row>
    <row r="14" spans="1:12" x14ac:dyDescent="0.25">
      <c r="A14" s="11" t="s">
        <v>50</v>
      </c>
      <c r="B14" s="30">
        <v>917957</v>
      </c>
      <c r="C14" s="30">
        <v>550674</v>
      </c>
      <c r="D14" s="30">
        <v>917957</v>
      </c>
      <c r="E14" s="30">
        <v>550674</v>
      </c>
      <c r="F14" s="13">
        <f t="shared" si="0"/>
        <v>-40.010915543974285</v>
      </c>
      <c r="G14" s="1"/>
      <c r="H14" s="1"/>
      <c r="I14" s="1"/>
    </row>
    <row r="15" spans="1:12" x14ac:dyDescent="0.25">
      <c r="A15" s="8" t="s">
        <v>51</v>
      </c>
      <c r="B15" s="29">
        <v>12846</v>
      </c>
      <c r="C15" s="29">
        <v>2582</v>
      </c>
      <c r="D15" s="29">
        <v>12846</v>
      </c>
      <c r="E15" s="29">
        <v>2582</v>
      </c>
      <c r="F15" s="10">
        <f t="shared" si="0"/>
        <v>-79.900358088120811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0</v>
      </c>
      <c r="E17" s="2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947143</v>
      </c>
      <c r="C22" s="30">
        <v>597978</v>
      </c>
      <c r="D22" s="30">
        <v>947143</v>
      </c>
      <c r="E22" s="30">
        <v>597978</v>
      </c>
      <c r="F22" s="13">
        <f t="shared" si="0"/>
        <v>-36.865077395915925</v>
      </c>
      <c r="G22" s="1"/>
      <c r="H22" s="1"/>
      <c r="I22" s="1"/>
    </row>
    <row r="23" spans="1:9" x14ac:dyDescent="0.25">
      <c r="A23" s="8" t="s">
        <v>59</v>
      </c>
      <c r="B23" s="29">
        <v>449387</v>
      </c>
      <c r="C23" s="29">
        <v>99624</v>
      </c>
      <c r="D23" s="29">
        <v>449387</v>
      </c>
      <c r="E23" s="29">
        <v>99624</v>
      </c>
      <c r="F23" s="10">
        <f t="shared" si="0"/>
        <v>-77.83113441198789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22</v>
      </c>
      <c r="D24" s="30">
        <v>0</v>
      </c>
      <c r="E24" s="30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9883</v>
      </c>
      <c r="C28" s="30">
        <v>7266</v>
      </c>
      <c r="D28" s="30">
        <v>9883</v>
      </c>
      <c r="E28" s="30">
        <v>7266</v>
      </c>
      <c r="F28" s="13">
        <f t="shared" si="0"/>
        <v>-26.47981382171406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10</v>
      </c>
      <c r="D30" s="30">
        <v>0</v>
      </c>
      <c r="E30" s="30">
        <v>10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0</v>
      </c>
      <c r="C31" s="29">
        <v>0</v>
      </c>
      <c r="D31" s="29">
        <v>0</v>
      </c>
      <c r="E31" s="2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30">
        <v>1399371</v>
      </c>
      <c r="C32" s="30">
        <v>2036209</v>
      </c>
      <c r="D32" s="30">
        <v>1399371</v>
      </c>
      <c r="E32" s="30">
        <v>2036209</v>
      </c>
      <c r="F32" s="13">
        <f t="shared" si="0"/>
        <v>45.508875058865726</v>
      </c>
      <c r="G32" s="1"/>
      <c r="H32" s="1"/>
      <c r="I32" s="1"/>
    </row>
    <row r="33" spans="1:9" x14ac:dyDescent="0.25">
      <c r="A33" s="8" t="s">
        <v>69</v>
      </c>
      <c r="B33" s="29">
        <v>2877</v>
      </c>
      <c r="C33" s="29">
        <v>5165</v>
      </c>
      <c r="D33" s="29">
        <v>2877</v>
      </c>
      <c r="E33" s="29">
        <v>5165</v>
      </c>
      <c r="F33" s="10">
        <f t="shared" si="0"/>
        <v>79.52728536670142</v>
      </c>
      <c r="G33" s="1"/>
      <c r="H33" s="1"/>
      <c r="I33" s="1"/>
    </row>
    <row r="34" spans="1:9" x14ac:dyDescent="0.25">
      <c r="A34" s="11" t="s">
        <v>70</v>
      </c>
      <c r="B34" s="30">
        <v>0</v>
      </c>
      <c r="C34" s="30">
        <v>2690</v>
      </c>
      <c r="D34" s="30">
        <v>0</v>
      </c>
      <c r="E34" s="30">
        <v>2690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7209437</v>
      </c>
      <c r="C35" s="15">
        <f t="shared" ref="C35:E35" si="1">SUM(C7:C34)</f>
        <v>5812805</v>
      </c>
      <c r="D35" s="15">
        <f t="shared" si="1"/>
        <v>7209437</v>
      </c>
      <c r="E35" s="15">
        <f t="shared" si="1"/>
        <v>5812805</v>
      </c>
      <c r="F35" s="16">
        <f t="shared" si="0"/>
        <v>-19.37227553274964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2508883</v>
      </c>
      <c r="G38" s="42">
        <f>LOOKUP(E38,$A$38:$A$65,$C$38:$C$65)</f>
        <v>3468785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2036209</v>
      </c>
      <c r="G39" s="42">
        <f t="shared" ref="G39:G65" si="8">LOOKUP(E39,$A$38:$A$65,$C$38:$C$65)</f>
        <v>1399371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597978</v>
      </c>
      <c r="G40" s="42">
        <f t="shared" si="8"/>
        <v>947143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550674</v>
      </c>
      <c r="G41" s="42">
        <f t="shared" si="8"/>
        <v>917957</v>
      </c>
    </row>
    <row r="42" spans="1:9" x14ac:dyDescent="0.25">
      <c r="A42" s="42" t="str">
        <f t="shared" si="3"/>
        <v>BAHIA DE ALGECIRAS</v>
      </c>
      <c r="B42" s="41">
        <f t="shared" si="4"/>
        <v>2508883</v>
      </c>
      <c r="C42" s="41">
        <f t="shared" si="5"/>
        <v>3468785</v>
      </c>
      <c r="D42" s="41">
        <f t="shared" si="6"/>
        <v>1</v>
      </c>
      <c r="E42" s="42" t="str">
        <f t="shared" si="2"/>
        <v>MALAGA</v>
      </c>
      <c r="F42" s="42">
        <f t="shared" si="7"/>
        <v>99624</v>
      </c>
      <c r="G42" s="42">
        <f t="shared" si="8"/>
        <v>449387</v>
      </c>
    </row>
    <row r="43" spans="1:9" x14ac:dyDescent="0.25">
      <c r="A43" s="42" t="str">
        <f t="shared" si="3"/>
        <v>BAHIA DE CADIZ</v>
      </c>
      <c r="B43" s="41">
        <f t="shared" si="4"/>
        <v>1695</v>
      </c>
      <c r="C43" s="41">
        <f t="shared" si="5"/>
        <v>1070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7266</v>
      </c>
      <c r="G43" s="42">
        <f t="shared" si="8"/>
        <v>9883</v>
      </c>
    </row>
    <row r="44" spans="1:9" x14ac:dyDescent="0.25">
      <c r="A44" s="42" t="str">
        <f t="shared" si="3"/>
        <v>BALEARES</v>
      </c>
      <c r="B44" s="41">
        <f t="shared" si="4"/>
        <v>7</v>
      </c>
      <c r="C44" s="41">
        <f t="shared" si="5"/>
        <v>118</v>
      </c>
      <c r="D44" s="41">
        <f t="shared" si="6"/>
        <v>13</v>
      </c>
      <c r="E44" s="42" t="str">
        <f t="shared" si="2"/>
        <v>VIGO</v>
      </c>
      <c r="F44" s="42">
        <f t="shared" si="7"/>
        <v>5165</v>
      </c>
      <c r="G44" s="42">
        <f t="shared" si="8"/>
        <v>2877</v>
      </c>
    </row>
    <row r="45" spans="1:9" x14ac:dyDescent="0.25">
      <c r="A45" s="42" t="str">
        <f t="shared" si="3"/>
        <v>BARCELONA</v>
      </c>
      <c r="B45" s="41">
        <f t="shared" si="4"/>
        <v>550674</v>
      </c>
      <c r="C45" s="41">
        <f t="shared" si="5"/>
        <v>917957</v>
      </c>
      <c r="D45" s="41">
        <f t="shared" si="6"/>
        <v>4</v>
      </c>
      <c r="E45" s="42" t="str">
        <f t="shared" si="2"/>
        <v>VILAGARCIA</v>
      </c>
      <c r="F45" s="42">
        <f t="shared" si="7"/>
        <v>2690</v>
      </c>
      <c r="G45" s="42">
        <f t="shared" si="8"/>
        <v>0</v>
      </c>
    </row>
    <row r="46" spans="1:9" x14ac:dyDescent="0.25">
      <c r="A46" s="42" t="str">
        <f t="shared" si="3"/>
        <v>BILBAO</v>
      </c>
      <c r="B46" s="41">
        <f t="shared" si="4"/>
        <v>2582</v>
      </c>
      <c r="C46" s="41">
        <f t="shared" si="5"/>
        <v>12846</v>
      </c>
      <c r="D46" s="41">
        <f t="shared" si="6"/>
        <v>9</v>
      </c>
      <c r="E46" s="42" t="str">
        <f t="shared" si="2"/>
        <v>BILBAO</v>
      </c>
      <c r="F46" s="42">
        <f t="shared" si="7"/>
        <v>2582</v>
      </c>
      <c r="G46" s="42">
        <f t="shared" si="8"/>
        <v>12846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1695</v>
      </c>
      <c r="G47" s="42">
        <f t="shared" si="8"/>
        <v>1070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MARIN Y RIA DE PONTEVEDRA</v>
      </c>
      <c r="F48" s="42">
        <f t="shared" si="7"/>
        <v>22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SEVILLA</v>
      </c>
      <c r="F49" s="42">
        <f t="shared" si="7"/>
        <v>10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7</v>
      </c>
      <c r="G50" s="42">
        <f t="shared" si="8"/>
        <v>118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597978</v>
      </c>
      <c r="C53" s="41">
        <f t="shared" si="5"/>
        <v>947143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99624</v>
      </c>
      <c r="C54" s="41">
        <f t="shared" si="5"/>
        <v>449387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7266</v>
      </c>
      <c r="C59" s="41">
        <f t="shared" si="5"/>
        <v>9883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</v>
      </c>
      <c r="C61" s="41">
        <f t="shared" si="5"/>
        <v>0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2036209</v>
      </c>
      <c r="C63" s="41">
        <f t="shared" si="5"/>
        <v>1399371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5165</v>
      </c>
      <c r="C64" s="41">
        <f t="shared" si="5"/>
        <v>2877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2690</v>
      </c>
      <c r="C65" s="41">
        <f t="shared" si="5"/>
        <v>0</v>
      </c>
      <c r="D65" s="41">
        <f t="shared" si="6"/>
        <v>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12014</v>
      </c>
      <c r="C7" s="31">
        <v>9973</v>
      </c>
      <c r="D7" s="31">
        <v>12014</v>
      </c>
      <c r="E7" s="31">
        <v>9973</v>
      </c>
      <c r="F7" s="10">
        <f>((E7*100)/D7)-100</f>
        <v>-16.988513401032122</v>
      </c>
      <c r="G7" s="1"/>
      <c r="H7" s="1"/>
      <c r="I7" s="1"/>
    </row>
    <row r="8" spans="1:12" x14ac:dyDescent="0.25">
      <c r="A8" s="11" t="s">
        <v>44</v>
      </c>
      <c r="B8" s="32">
        <v>79655</v>
      </c>
      <c r="C8" s="32">
        <v>63734</v>
      </c>
      <c r="D8" s="32">
        <v>79655</v>
      </c>
      <c r="E8" s="32">
        <v>63734</v>
      </c>
      <c r="F8" s="13">
        <f t="shared" ref="F8:F35" si="0">((E8*100)/D8)-100</f>
        <v>-19.98744586027243</v>
      </c>
      <c r="G8" s="1"/>
      <c r="H8" s="1"/>
      <c r="I8" s="1"/>
    </row>
    <row r="9" spans="1:12" x14ac:dyDescent="0.25">
      <c r="A9" s="8" t="s">
        <v>45</v>
      </c>
      <c r="B9" s="31">
        <v>10</v>
      </c>
      <c r="C9" s="31">
        <v>0</v>
      </c>
      <c r="D9" s="31">
        <v>10</v>
      </c>
      <c r="E9" s="31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2">
        <v>6251</v>
      </c>
      <c r="C10" s="32">
        <v>2709</v>
      </c>
      <c r="D10" s="32">
        <v>6251</v>
      </c>
      <c r="E10" s="32">
        <v>2709</v>
      </c>
      <c r="F10" s="17">
        <f t="shared" si="0"/>
        <v>-56.662933930571107</v>
      </c>
      <c r="G10" s="1"/>
      <c r="H10" s="1"/>
      <c r="I10" s="1"/>
    </row>
    <row r="11" spans="1:12" x14ac:dyDescent="0.25">
      <c r="A11" s="8" t="s">
        <v>47</v>
      </c>
      <c r="B11" s="31">
        <v>3623206</v>
      </c>
      <c r="C11" s="31">
        <v>2616803</v>
      </c>
      <c r="D11" s="31">
        <v>3623206</v>
      </c>
      <c r="E11" s="31">
        <v>2616803</v>
      </c>
      <c r="F11" s="10">
        <f t="shared" si="0"/>
        <v>-27.776587916889071</v>
      </c>
      <c r="G11" s="1"/>
      <c r="H11" s="1"/>
      <c r="I11" s="1"/>
    </row>
    <row r="12" spans="1:12" x14ac:dyDescent="0.25">
      <c r="A12" s="11" t="s">
        <v>48</v>
      </c>
      <c r="B12" s="32">
        <v>114339</v>
      </c>
      <c r="C12" s="32">
        <v>70816</v>
      </c>
      <c r="D12" s="32">
        <v>114339</v>
      </c>
      <c r="E12" s="32">
        <v>70816</v>
      </c>
      <c r="F12" s="13">
        <f t="shared" si="0"/>
        <v>-38.064877250981731</v>
      </c>
      <c r="G12" s="1"/>
      <c r="H12" s="1"/>
      <c r="I12" s="1"/>
    </row>
    <row r="13" spans="1:12" x14ac:dyDescent="0.25">
      <c r="A13" s="8" t="s">
        <v>49</v>
      </c>
      <c r="B13" s="31">
        <v>60646</v>
      </c>
      <c r="C13" s="31">
        <v>31639</v>
      </c>
      <c r="D13" s="31">
        <v>60646</v>
      </c>
      <c r="E13" s="31">
        <v>31639</v>
      </c>
      <c r="F13" s="10">
        <f t="shared" si="0"/>
        <v>-47.830030010223261</v>
      </c>
      <c r="G13" s="1"/>
      <c r="H13" s="1"/>
      <c r="I13" s="1"/>
    </row>
    <row r="14" spans="1:12" x14ac:dyDescent="0.25">
      <c r="A14" s="11" t="s">
        <v>50</v>
      </c>
      <c r="B14" s="32">
        <v>1916652</v>
      </c>
      <c r="C14" s="32">
        <v>1324140</v>
      </c>
      <c r="D14" s="32">
        <v>1916652</v>
      </c>
      <c r="E14" s="32">
        <v>1324140</v>
      </c>
      <c r="F14" s="13">
        <f t="shared" si="0"/>
        <v>-30.913906123803386</v>
      </c>
      <c r="G14" s="1"/>
      <c r="H14" s="1"/>
      <c r="I14" s="1"/>
    </row>
    <row r="15" spans="1:12" x14ac:dyDescent="0.25">
      <c r="A15" s="8" t="s">
        <v>51</v>
      </c>
      <c r="B15" s="31">
        <v>388334</v>
      </c>
      <c r="C15" s="31">
        <v>245357</v>
      </c>
      <c r="D15" s="31">
        <v>388334</v>
      </c>
      <c r="E15" s="31">
        <v>245357</v>
      </c>
      <c r="F15" s="10">
        <f t="shared" si="0"/>
        <v>-36.818048381032824</v>
      </c>
      <c r="G15" s="1"/>
      <c r="H15" s="1"/>
      <c r="I15" s="1"/>
    </row>
    <row r="16" spans="1:12" x14ac:dyDescent="0.25">
      <c r="A16" s="11" t="s">
        <v>52</v>
      </c>
      <c r="B16" s="32">
        <v>31220</v>
      </c>
      <c r="C16" s="32">
        <v>25812</v>
      </c>
      <c r="D16" s="32">
        <v>31220</v>
      </c>
      <c r="E16" s="32">
        <v>25812</v>
      </c>
      <c r="F16" s="13">
        <f t="shared" si="0"/>
        <v>-17.322229340166558</v>
      </c>
      <c r="G16" s="1"/>
      <c r="H16" s="1"/>
      <c r="I16" s="1"/>
    </row>
    <row r="17" spans="1:9" x14ac:dyDescent="0.25">
      <c r="A17" s="8" t="s">
        <v>53</v>
      </c>
      <c r="B17" s="31">
        <v>83487</v>
      </c>
      <c r="C17" s="31">
        <v>48951</v>
      </c>
      <c r="D17" s="31">
        <v>83487</v>
      </c>
      <c r="E17" s="31">
        <v>48951</v>
      </c>
      <c r="F17" s="10">
        <f t="shared" si="0"/>
        <v>-41.36691940062525</v>
      </c>
      <c r="G17" s="1"/>
      <c r="H17" s="1"/>
      <c r="I17" s="1"/>
    </row>
    <row r="18" spans="1:9" x14ac:dyDescent="0.25">
      <c r="A18" s="11" t="s">
        <v>54</v>
      </c>
      <c r="B18" s="32">
        <v>6025</v>
      </c>
      <c r="C18" s="32">
        <v>4435</v>
      </c>
      <c r="D18" s="32">
        <v>6025</v>
      </c>
      <c r="E18" s="32">
        <v>4435</v>
      </c>
      <c r="F18" s="13">
        <f t="shared" si="0"/>
        <v>-26.390041493775939</v>
      </c>
      <c r="G18" s="1"/>
      <c r="H18" s="1"/>
      <c r="I18" s="1"/>
    </row>
    <row r="19" spans="1:9" x14ac:dyDescent="0.25">
      <c r="A19" s="8" t="s">
        <v>55</v>
      </c>
      <c r="B19" s="31">
        <v>56</v>
      </c>
      <c r="C19" s="31">
        <v>53</v>
      </c>
      <c r="D19" s="31">
        <v>56</v>
      </c>
      <c r="E19" s="31">
        <v>53</v>
      </c>
      <c r="F19" s="10">
        <f t="shared" si="0"/>
        <v>-5.3571428571428612</v>
      </c>
      <c r="G19" s="1"/>
      <c r="H19" s="1"/>
      <c r="I19" s="1"/>
    </row>
    <row r="20" spans="1:9" x14ac:dyDescent="0.25">
      <c r="A20" s="11" t="s">
        <v>56</v>
      </c>
      <c r="B20" s="32">
        <v>23800</v>
      </c>
      <c r="C20" s="32">
        <v>25571</v>
      </c>
      <c r="D20" s="32">
        <v>23800</v>
      </c>
      <c r="E20" s="32">
        <v>25571</v>
      </c>
      <c r="F20" s="13">
        <f t="shared" si="0"/>
        <v>7.441176470588232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1250767</v>
      </c>
      <c r="C22" s="32">
        <v>804980</v>
      </c>
      <c r="D22" s="32">
        <v>1250767</v>
      </c>
      <c r="E22" s="32">
        <v>804980</v>
      </c>
      <c r="F22" s="13">
        <f t="shared" si="0"/>
        <v>-35.641090626791396</v>
      </c>
      <c r="G22" s="1"/>
      <c r="H22" s="1"/>
      <c r="I22" s="1"/>
    </row>
    <row r="23" spans="1:9" x14ac:dyDescent="0.25">
      <c r="A23" s="8" t="s">
        <v>59</v>
      </c>
      <c r="B23" s="31">
        <v>454839</v>
      </c>
      <c r="C23" s="31">
        <v>108744</v>
      </c>
      <c r="D23" s="31">
        <v>454839</v>
      </c>
      <c r="E23" s="31">
        <v>108744</v>
      </c>
      <c r="F23" s="10">
        <f t="shared" si="0"/>
        <v>-76.091759941429828</v>
      </c>
      <c r="G23" s="1"/>
      <c r="H23" s="1"/>
      <c r="I23" s="1"/>
    </row>
    <row r="24" spans="1:9" x14ac:dyDescent="0.25">
      <c r="A24" s="11" t="s">
        <v>60</v>
      </c>
      <c r="B24" s="32">
        <v>25693</v>
      </c>
      <c r="C24" s="32">
        <v>7070</v>
      </c>
      <c r="D24" s="32">
        <v>25693</v>
      </c>
      <c r="E24" s="32">
        <v>7070</v>
      </c>
      <c r="F24" s="13">
        <f t="shared" si="0"/>
        <v>-72.482777410189541</v>
      </c>
      <c r="G24" s="1"/>
      <c r="H24" s="1"/>
      <c r="I24" s="1"/>
    </row>
    <row r="25" spans="1:9" x14ac:dyDescent="0.25">
      <c r="A25" s="8" t="s">
        <v>61</v>
      </c>
      <c r="B25" s="31">
        <v>11799</v>
      </c>
      <c r="C25" s="31">
        <v>16120</v>
      </c>
      <c r="D25" s="31">
        <v>11799</v>
      </c>
      <c r="E25" s="31">
        <v>16120</v>
      </c>
      <c r="F25" s="10">
        <f t="shared" si="0"/>
        <v>36.621747605729297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257013</v>
      </c>
      <c r="C28" s="32">
        <v>186465</v>
      </c>
      <c r="D28" s="32">
        <v>257013</v>
      </c>
      <c r="E28" s="32">
        <v>186465</v>
      </c>
      <c r="F28" s="13">
        <f t="shared" si="0"/>
        <v>-27.449195176897661</v>
      </c>
      <c r="G28" s="1"/>
      <c r="H28" s="1"/>
      <c r="I28" s="1"/>
    </row>
    <row r="29" spans="1:9" x14ac:dyDescent="0.25">
      <c r="A29" s="8" t="s">
        <v>65</v>
      </c>
      <c r="B29" s="31">
        <v>362</v>
      </c>
      <c r="C29" s="31">
        <v>1399</v>
      </c>
      <c r="D29" s="31">
        <v>362</v>
      </c>
      <c r="E29" s="31">
        <v>1399</v>
      </c>
      <c r="F29" s="10">
        <f t="shared" si="0"/>
        <v>286.46408839779008</v>
      </c>
      <c r="G29" s="1"/>
      <c r="H29" s="1"/>
      <c r="I29" s="1"/>
    </row>
    <row r="30" spans="1:9" x14ac:dyDescent="0.25">
      <c r="A30" s="11" t="s">
        <v>66</v>
      </c>
      <c r="B30" s="32">
        <v>63374</v>
      </c>
      <c r="C30" s="32">
        <v>69303</v>
      </c>
      <c r="D30" s="32">
        <v>63374</v>
      </c>
      <c r="E30" s="32">
        <v>69303</v>
      </c>
      <c r="F30" s="13">
        <f t="shared" si="0"/>
        <v>9.355571685549279</v>
      </c>
      <c r="G30" s="1"/>
      <c r="H30" s="1"/>
      <c r="I30" s="1"/>
    </row>
    <row r="31" spans="1:9" x14ac:dyDescent="0.25">
      <c r="A31" s="8" t="s">
        <v>67</v>
      </c>
      <c r="B31" s="31">
        <v>38898</v>
      </c>
      <c r="C31" s="31">
        <v>31054</v>
      </c>
      <c r="D31" s="31">
        <v>38898</v>
      </c>
      <c r="E31" s="31">
        <v>31054</v>
      </c>
      <c r="F31" s="10">
        <f t="shared" si="0"/>
        <v>-20.16556121137333</v>
      </c>
      <c r="G31" s="1"/>
      <c r="H31" s="1"/>
      <c r="I31" s="1"/>
    </row>
    <row r="32" spans="1:9" x14ac:dyDescent="0.25">
      <c r="A32" s="11" t="s">
        <v>68</v>
      </c>
      <c r="B32" s="32">
        <v>2800382</v>
      </c>
      <c r="C32" s="32">
        <v>3155747</v>
      </c>
      <c r="D32" s="32">
        <v>2800382</v>
      </c>
      <c r="E32" s="32">
        <v>3155747</v>
      </c>
      <c r="F32" s="13">
        <f t="shared" si="0"/>
        <v>12.689875881219066</v>
      </c>
      <c r="G32" s="1"/>
      <c r="H32" s="1"/>
      <c r="I32" s="1"/>
    </row>
    <row r="33" spans="1:9" x14ac:dyDescent="0.25">
      <c r="A33" s="8" t="s">
        <v>69</v>
      </c>
      <c r="B33" s="31">
        <v>182407</v>
      </c>
      <c r="C33" s="31">
        <v>129413</v>
      </c>
      <c r="D33" s="31">
        <v>182407</v>
      </c>
      <c r="E33" s="31">
        <v>129413</v>
      </c>
      <c r="F33" s="10">
        <f t="shared" si="0"/>
        <v>-29.052613112435381</v>
      </c>
      <c r="G33" s="1"/>
      <c r="H33" s="1"/>
      <c r="I33" s="1"/>
    </row>
    <row r="34" spans="1:9" x14ac:dyDescent="0.25">
      <c r="A34" s="11" t="s">
        <v>70</v>
      </c>
      <c r="B34" s="32">
        <v>0</v>
      </c>
      <c r="C34" s="32">
        <v>17048</v>
      </c>
      <c r="D34" s="32">
        <v>0</v>
      </c>
      <c r="E34" s="32">
        <v>17048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11431229</v>
      </c>
      <c r="C35" s="15">
        <f t="shared" ref="C35:E35" si="1">SUM(C7:C34)</f>
        <v>8997336</v>
      </c>
      <c r="D35" s="15">
        <f t="shared" si="1"/>
        <v>11431229</v>
      </c>
      <c r="E35" s="15">
        <f t="shared" si="1"/>
        <v>8997336</v>
      </c>
      <c r="F35" s="16">
        <f t="shared" si="0"/>
        <v>-21.291612651623026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9973</v>
      </c>
      <c r="C38" s="41">
        <f>D7</f>
        <v>12014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3155747</v>
      </c>
      <c r="G38" s="42">
        <f>LOOKUP(E38,$A$38:$A$65,$C$38:$C$65)</f>
        <v>2800382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63734</v>
      </c>
      <c r="C39" s="41">
        <f t="shared" ref="C39:C65" si="5">D8</f>
        <v>79655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2616803</v>
      </c>
      <c r="G39" s="42">
        <f t="shared" ref="G39:G65" si="8">LOOKUP(E39,$A$38:$A$65,$C$38:$C$65)</f>
        <v>3623206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10</v>
      </c>
      <c r="D40" s="41">
        <f t="shared" si="6"/>
        <v>28</v>
      </c>
      <c r="E40" s="42" t="str">
        <f t="shared" si="2"/>
        <v>BARCELONA</v>
      </c>
      <c r="F40" s="42">
        <f t="shared" si="7"/>
        <v>1324140</v>
      </c>
      <c r="G40" s="42">
        <f t="shared" si="8"/>
        <v>1916652</v>
      </c>
    </row>
    <row r="41" spans="1:9" x14ac:dyDescent="0.25">
      <c r="A41" s="42" t="str">
        <f t="shared" si="3"/>
        <v>AVILES</v>
      </c>
      <c r="B41" s="41">
        <f t="shared" si="4"/>
        <v>2709</v>
      </c>
      <c r="C41" s="41">
        <f t="shared" si="5"/>
        <v>6251</v>
      </c>
      <c r="D41" s="41">
        <f t="shared" si="6"/>
        <v>22</v>
      </c>
      <c r="E41" s="42" t="str">
        <f t="shared" si="2"/>
        <v>LAS PALMAS</v>
      </c>
      <c r="F41" s="42">
        <f t="shared" si="7"/>
        <v>804980</v>
      </c>
      <c r="G41" s="42">
        <f t="shared" si="8"/>
        <v>1250767</v>
      </c>
    </row>
    <row r="42" spans="1:9" x14ac:dyDescent="0.25">
      <c r="A42" s="42" t="str">
        <f t="shared" si="3"/>
        <v>BAHIA DE ALGECIRAS</v>
      </c>
      <c r="B42" s="41">
        <f t="shared" si="4"/>
        <v>2616803</v>
      </c>
      <c r="C42" s="41">
        <f t="shared" si="5"/>
        <v>3623206</v>
      </c>
      <c r="D42" s="41">
        <f t="shared" si="6"/>
        <v>2</v>
      </c>
      <c r="E42" s="42" t="str">
        <f t="shared" si="2"/>
        <v>BILBAO</v>
      </c>
      <c r="F42" s="42">
        <f t="shared" si="7"/>
        <v>245357</v>
      </c>
      <c r="G42" s="42">
        <f t="shared" si="8"/>
        <v>388334</v>
      </c>
    </row>
    <row r="43" spans="1:9" x14ac:dyDescent="0.25">
      <c r="A43" s="42" t="str">
        <f t="shared" si="3"/>
        <v>BAHIA DE CADIZ</v>
      </c>
      <c r="B43" s="41">
        <f t="shared" si="4"/>
        <v>70816</v>
      </c>
      <c r="C43" s="41">
        <f t="shared" si="5"/>
        <v>114339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186465</v>
      </c>
      <c r="G43" s="42">
        <f t="shared" si="8"/>
        <v>257013</v>
      </c>
    </row>
    <row r="44" spans="1:9" x14ac:dyDescent="0.25">
      <c r="A44" s="42" t="str">
        <f t="shared" si="3"/>
        <v>BALEARES</v>
      </c>
      <c r="B44" s="41">
        <f t="shared" si="4"/>
        <v>31639</v>
      </c>
      <c r="C44" s="41">
        <f t="shared" si="5"/>
        <v>60646</v>
      </c>
      <c r="D44" s="41">
        <f t="shared" si="6"/>
        <v>13</v>
      </c>
      <c r="E44" s="42" t="str">
        <f t="shared" si="2"/>
        <v>VIGO</v>
      </c>
      <c r="F44" s="42">
        <f t="shared" si="7"/>
        <v>129413</v>
      </c>
      <c r="G44" s="42">
        <f t="shared" si="8"/>
        <v>182407</v>
      </c>
    </row>
    <row r="45" spans="1:9" x14ac:dyDescent="0.25">
      <c r="A45" s="42" t="str">
        <f t="shared" si="3"/>
        <v>BARCELONA</v>
      </c>
      <c r="B45" s="41">
        <f t="shared" si="4"/>
        <v>1324140</v>
      </c>
      <c r="C45" s="41">
        <f t="shared" si="5"/>
        <v>1916652</v>
      </c>
      <c r="D45" s="41">
        <f t="shared" si="6"/>
        <v>3</v>
      </c>
      <c r="E45" s="42" t="str">
        <f t="shared" si="2"/>
        <v>MALAGA</v>
      </c>
      <c r="F45" s="42">
        <f t="shared" si="7"/>
        <v>108744</v>
      </c>
      <c r="G45" s="42">
        <f t="shared" si="8"/>
        <v>454839</v>
      </c>
    </row>
    <row r="46" spans="1:9" x14ac:dyDescent="0.25">
      <c r="A46" s="42" t="str">
        <f t="shared" si="3"/>
        <v>BILBAO</v>
      </c>
      <c r="B46" s="41">
        <f t="shared" si="4"/>
        <v>245357</v>
      </c>
      <c r="C46" s="41">
        <f t="shared" si="5"/>
        <v>388334</v>
      </c>
      <c r="D46" s="41">
        <f t="shared" si="6"/>
        <v>5</v>
      </c>
      <c r="E46" s="42" t="str">
        <f t="shared" si="2"/>
        <v>BAHIA DE CADIZ</v>
      </c>
      <c r="F46" s="42">
        <f t="shared" si="7"/>
        <v>70816</v>
      </c>
      <c r="G46" s="42">
        <f t="shared" si="8"/>
        <v>114339</v>
      </c>
    </row>
    <row r="47" spans="1:9" x14ac:dyDescent="0.25">
      <c r="A47" s="42" t="str">
        <f t="shared" si="3"/>
        <v>CARTAGENA</v>
      </c>
      <c r="B47" s="41">
        <f t="shared" si="4"/>
        <v>25812</v>
      </c>
      <c r="C47" s="41">
        <f t="shared" si="5"/>
        <v>31220</v>
      </c>
      <c r="D47" s="41">
        <f t="shared" si="6"/>
        <v>15</v>
      </c>
      <c r="E47" s="42" t="str">
        <f t="shared" si="2"/>
        <v>SEVILLA</v>
      </c>
      <c r="F47" s="42">
        <f t="shared" si="7"/>
        <v>69303</v>
      </c>
      <c r="G47" s="42">
        <f t="shared" si="8"/>
        <v>63374</v>
      </c>
    </row>
    <row r="48" spans="1:9" x14ac:dyDescent="0.25">
      <c r="A48" s="42" t="str">
        <f t="shared" si="3"/>
        <v>CASTELLON</v>
      </c>
      <c r="B48" s="41">
        <f t="shared" si="4"/>
        <v>48951</v>
      </c>
      <c r="C48" s="41">
        <f t="shared" si="5"/>
        <v>83487</v>
      </c>
      <c r="D48" s="41">
        <f t="shared" si="6"/>
        <v>12</v>
      </c>
      <c r="E48" s="42" t="str">
        <f t="shared" si="2"/>
        <v>ALICANTE</v>
      </c>
      <c r="F48" s="42">
        <f t="shared" si="7"/>
        <v>63734</v>
      </c>
      <c r="G48" s="42">
        <f t="shared" si="8"/>
        <v>79655</v>
      </c>
    </row>
    <row r="49" spans="1:7" x14ac:dyDescent="0.25">
      <c r="A49" s="42" t="str">
        <f t="shared" si="3"/>
        <v>CEUTA</v>
      </c>
      <c r="B49" s="41">
        <f t="shared" si="4"/>
        <v>4435</v>
      </c>
      <c r="C49" s="41">
        <f t="shared" si="5"/>
        <v>6025</v>
      </c>
      <c r="D49" s="41">
        <f t="shared" si="6"/>
        <v>21</v>
      </c>
      <c r="E49" s="42" t="str">
        <f t="shared" si="2"/>
        <v>CASTELLON</v>
      </c>
      <c r="F49" s="42">
        <f t="shared" si="7"/>
        <v>48951</v>
      </c>
      <c r="G49" s="42">
        <f t="shared" si="8"/>
        <v>83487</v>
      </c>
    </row>
    <row r="50" spans="1:7" x14ac:dyDescent="0.25">
      <c r="A50" s="42" t="str">
        <f t="shared" si="3"/>
        <v>FERROL-SAN CIBRAO</v>
      </c>
      <c r="B50" s="41">
        <f t="shared" si="4"/>
        <v>53</v>
      </c>
      <c r="C50" s="41">
        <f t="shared" si="5"/>
        <v>56</v>
      </c>
      <c r="D50" s="41">
        <f t="shared" si="6"/>
        <v>24</v>
      </c>
      <c r="E50" s="42" t="str">
        <f t="shared" si="2"/>
        <v>BALEARES</v>
      </c>
      <c r="F50" s="42">
        <f t="shared" si="7"/>
        <v>31639</v>
      </c>
      <c r="G50" s="42">
        <f t="shared" si="8"/>
        <v>60646</v>
      </c>
    </row>
    <row r="51" spans="1:7" x14ac:dyDescent="0.25">
      <c r="A51" s="42" t="str">
        <f t="shared" si="3"/>
        <v>GIJON</v>
      </c>
      <c r="B51" s="41">
        <f t="shared" si="4"/>
        <v>25571</v>
      </c>
      <c r="C51" s="41">
        <f t="shared" si="5"/>
        <v>23800</v>
      </c>
      <c r="D51" s="41">
        <f t="shared" si="6"/>
        <v>16</v>
      </c>
      <c r="E51" s="42" t="str">
        <f t="shared" si="2"/>
        <v>TARRAGONA</v>
      </c>
      <c r="F51" s="42">
        <f t="shared" si="7"/>
        <v>31054</v>
      </c>
      <c r="G51" s="42">
        <f t="shared" si="8"/>
        <v>38898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25812</v>
      </c>
      <c r="G52" s="42">
        <f t="shared" si="8"/>
        <v>31220</v>
      </c>
    </row>
    <row r="53" spans="1:7" x14ac:dyDescent="0.25">
      <c r="A53" s="42" t="str">
        <f t="shared" si="3"/>
        <v>LAS PALMAS</v>
      </c>
      <c r="B53" s="41">
        <f t="shared" si="4"/>
        <v>804980</v>
      </c>
      <c r="C53" s="41">
        <f t="shared" si="5"/>
        <v>1250767</v>
      </c>
      <c r="D53" s="41">
        <f t="shared" si="6"/>
        <v>4</v>
      </c>
      <c r="E53" s="42" t="str">
        <f t="shared" si="2"/>
        <v>GIJON</v>
      </c>
      <c r="F53" s="42">
        <f t="shared" si="7"/>
        <v>25571</v>
      </c>
      <c r="G53" s="42">
        <f t="shared" si="8"/>
        <v>23800</v>
      </c>
    </row>
    <row r="54" spans="1:7" x14ac:dyDescent="0.25">
      <c r="A54" s="42" t="str">
        <f t="shared" si="3"/>
        <v>MALAGA</v>
      </c>
      <c r="B54" s="41">
        <f t="shared" si="4"/>
        <v>108744</v>
      </c>
      <c r="C54" s="41">
        <f t="shared" si="5"/>
        <v>454839</v>
      </c>
      <c r="D54" s="41">
        <f t="shared" si="6"/>
        <v>8</v>
      </c>
      <c r="E54" s="42" t="str">
        <f t="shared" si="2"/>
        <v>VILAGARCIA</v>
      </c>
      <c r="F54" s="42">
        <f t="shared" si="7"/>
        <v>17048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7070</v>
      </c>
      <c r="C55" s="41">
        <f t="shared" si="5"/>
        <v>25693</v>
      </c>
      <c r="D55" s="41">
        <f t="shared" si="6"/>
        <v>20</v>
      </c>
      <c r="E55" s="42" t="str">
        <f t="shared" si="2"/>
        <v>MELILLA</v>
      </c>
      <c r="F55" s="42">
        <f t="shared" ref="F55:F65" si="9">LOOKUP(E55,$A$38:$A$65,$B$38:$B$65)</f>
        <v>16120</v>
      </c>
      <c r="G55" s="42">
        <f t="shared" si="8"/>
        <v>11799</v>
      </c>
    </row>
    <row r="56" spans="1:7" x14ac:dyDescent="0.25">
      <c r="A56" s="42" t="str">
        <f t="shared" si="3"/>
        <v>MELILLA</v>
      </c>
      <c r="B56" s="41">
        <f t="shared" si="4"/>
        <v>16120</v>
      </c>
      <c r="C56" s="41">
        <f t="shared" si="5"/>
        <v>11799</v>
      </c>
      <c r="D56" s="41">
        <f t="shared" si="6"/>
        <v>18</v>
      </c>
      <c r="E56" s="42" t="str">
        <f t="shared" si="2"/>
        <v>A CORUÑA</v>
      </c>
      <c r="F56" s="42">
        <f t="shared" si="9"/>
        <v>9973</v>
      </c>
      <c r="G56" s="42">
        <f t="shared" si="8"/>
        <v>12014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7070</v>
      </c>
      <c r="G57" s="42">
        <f t="shared" si="8"/>
        <v>25693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4435</v>
      </c>
      <c r="G58" s="42">
        <f t="shared" si="8"/>
        <v>6025</v>
      </c>
    </row>
    <row r="59" spans="1:7" x14ac:dyDescent="0.25">
      <c r="A59" s="42" t="str">
        <f t="shared" si="3"/>
        <v>SANTA CRUZ DE TENERIFE</v>
      </c>
      <c r="B59" s="41">
        <f t="shared" si="4"/>
        <v>186465</v>
      </c>
      <c r="C59" s="41">
        <f t="shared" si="5"/>
        <v>257013</v>
      </c>
      <c r="D59" s="41">
        <f t="shared" si="6"/>
        <v>6</v>
      </c>
      <c r="E59" s="42" t="str">
        <f t="shared" si="2"/>
        <v>AVILES</v>
      </c>
      <c r="F59" s="42">
        <f t="shared" si="9"/>
        <v>2709</v>
      </c>
      <c r="G59" s="42">
        <f t="shared" si="8"/>
        <v>6251</v>
      </c>
    </row>
    <row r="60" spans="1:7" x14ac:dyDescent="0.25">
      <c r="A60" s="42" t="str">
        <f t="shared" si="3"/>
        <v>SANTANDER</v>
      </c>
      <c r="B60" s="41">
        <f t="shared" si="4"/>
        <v>1399</v>
      </c>
      <c r="C60" s="41">
        <f t="shared" si="5"/>
        <v>362</v>
      </c>
      <c r="D60" s="41">
        <f t="shared" si="6"/>
        <v>23</v>
      </c>
      <c r="E60" s="42" t="str">
        <f t="shared" si="2"/>
        <v>SANTANDER</v>
      </c>
      <c r="F60" s="42">
        <f t="shared" si="9"/>
        <v>1399</v>
      </c>
      <c r="G60" s="42">
        <f t="shared" si="8"/>
        <v>362</v>
      </c>
    </row>
    <row r="61" spans="1:7" x14ac:dyDescent="0.25">
      <c r="A61" s="42" t="str">
        <f t="shared" si="3"/>
        <v>SEVILLA</v>
      </c>
      <c r="B61" s="41">
        <f t="shared" si="4"/>
        <v>69303</v>
      </c>
      <c r="C61" s="41">
        <f t="shared" si="5"/>
        <v>63374</v>
      </c>
      <c r="D61" s="41">
        <f t="shared" si="6"/>
        <v>10</v>
      </c>
      <c r="E61" s="42" t="str">
        <f t="shared" si="2"/>
        <v>FERROL-SAN CIBRAO</v>
      </c>
      <c r="F61" s="42">
        <f t="shared" si="9"/>
        <v>53</v>
      </c>
      <c r="G61" s="42">
        <f t="shared" si="8"/>
        <v>56</v>
      </c>
    </row>
    <row r="62" spans="1:7" x14ac:dyDescent="0.25">
      <c r="A62" s="42" t="str">
        <f t="shared" si="3"/>
        <v>TARRAGONA</v>
      </c>
      <c r="B62" s="41">
        <f t="shared" si="4"/>
        <v>31054</v>
      </c>
      <c r="C62" s="41">
        <f t="shared" si="5"/>
        <v>38898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3155747</v>
      </c>
      <c r="C63" s="41">
        <f t="shared" si="5"/>
        <v>2800382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129413</v>
      </c>
      <c r="C64" s="41">
        <f t="shared" si="5"/>
        <v>182407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17048</v>
      </c>
      <c r="C65" s="41">
        <f t="shared" si="5"/>
        <v>0</v>
      </c>
      <c r="D65" s="41">
        <f t="shared" si="6"/>
        <v>17</v>
      </c>
      <c r="E65" s="42" t="str">
        <f t="shared" si="2"/>
        <v>ALMERIA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24043</v>
      </c>
      <c r="C8" s="34">
        <v>10381</v>
      </c>
      <c r="D8" s="34">
        <v>24043</v>
      </c>
      <c r="E8" s="34">
        <v>10381</v>
      </c>
      <c r="F8" s="13">
        <f t="shared" ref="F8:F35" si="0">((E8*100)/D8)-100</f>
        <v>-56.823191781391671</v>
      </c>
      <c r="G8" s="1"/>
      <c r="H8" s="1"/>
      <c r="I8" s="1"/>
    </row>
    <row r="9" spans="1:12" x14ac:dyDescent="0.25">
      <c r="A9" s="8" t="s">
        <v>45</v>
      </c>
      <c r="B9" s="33">
        <v>28025</v>
      </c>
      <c r="C9" s="33">
        <v>30612</v>
      </c>
      <c r="D9" s="33">
        <v>28025</v>
      </c>
      <c r="E9" s="33">
        <v>30612</v>
      </c>
      <c r="F9" s="10">
        <f t="shared" si="0"/>
        <v>9.2310437109723438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424386</v>
      </c>
      <c r="C11" s="33">
        <v>393505</v>
      </c>
      <c r="D11" s="33">
        <v>424386</v>
      </c>
      <c r="E11" s="33">
        <v>393505</v>
      </c>
      <c r="F11" s="10">
        <f t="shared" si="0"/>
        <v>-7.2766302375667493</v>
      </c>
      <c r="G11" s="1"/>
      <c r="H11" s="1"/>
      <c r="I11" s="1"/>
    </row>
    <row r="12" spans="1:12" x14ac:dyDescent="0.25">
      <c r="A12" s="11" t="s">
        <v>48</v>
      </c>
      <c r="B12" s="34">
        <v>106579</v>
      </c>
      <c r="C12" s="34">
        <v>96645</v>
      </c>
      <c r="D12" s="34">
        <v>106579</v>
      </c>
      <c r="E12" s="34">
        <v>96645</v>
      </c>
      <c r="F12" s="13">
        <f t="shared" si="0"/>
        <v>-9.3207855205997419</v>
      </c>
      <c r="G12" s="1"/>
      <c r="H12" s="1"/>
      <c r="I12" s="1"/>
    </row>
    <row r="13" spans="1:12" x14ac:dyDescent="0.25">
      <c r="A13" s="8" t="s">
        <v>49</v>
      </c>
      <c r="B13" s="33">
        <v>675983</v>
      </c>
      <c r="C13" s="33">
        <v>500000</v>
      </c>
      <c r="D13" s="33">
        <v>675983</v>
      </c>
      <c r="E13" s="33">
        <v>500000</v>
      </c>
      <c r="F13" s="10">
        <f t="shared" si="0"/>
        <v>-26.033642857882526</v>
      </c>
      <c r="G13" s="1"/>
      <c r="H13" s="1"/>
      <c r="I13" s="1"/>
    </row>
    <row r="14" spans="1:12" x14ac:dyDescent="0.25">
      <c r="A14" s="11" t="s">
        <v>50</v>
      </c>
      <c r="B14" s="34">
        <v>827882</v>
      </c>
      <c r="C14" s="34">
        <v>553626</v>
      </c>
      <c r="D14" s="34">
        <v>827882</v>
      </c>
      <c r="E14" s="34">
        <v>553626</v>
      </c>
      <c r="F14" s="13">
        <f t="shared" si="0"/>
        <v>-33.127426372357419</v>
      </c>
      <c r="G14" s="1"/>
      <c r="H14" s="1"/>
      <c r="I14" s="1"/>
    </row>
    <row r="15" spans="1:12" x14ac:dyDescent="0.25">
      <c r="A15" s="8" t="s">
        <v>51</v>
      </c>
      <c r="B15" s="33">
        <v>37640</v>
      </c>
      <c r="C15" s="33">
        <v>34891</v>
      </c>
      <c r="D15" s="33">
        <v>37640</v>
      </c>
      <c r="E15" s="33">
        <v>34891</v>
      </c>
      <c r="F15" s="10">
        <f t="shared" si="0"/>
        <v>-7.3034006376195606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2607</v>
      </c>
      <c r="C17" s="33">
        <v>23735</v>
      </c>
      <c r="D17" s="33">
        <v>2607</v>
      </c>
      <c r="E17" s="33">
        <v>23735</v>
      </c>
      <c r="F17" s="10">
        <f t="shared" si="0"/>
        <v>810.43344840813199</v>
      </c>
      <c r="G17" s="1"/>
      <c r="H17" s="1"/>
      <c r="I17" s="1"/>
    </row>
    <row r="18" spans="1:9" x14ac:dyDescent="0.25">
      <c r="A18" s="11" t="s">
        <v>54</v>
      </c>
      <c r="B18" s="34">
        <v>81389</v>
      </c>
      <c r="C18" s="34">
        <v>70514</v>
      </c>
      <c r="D18" s="34">
        <v>81389</v>
      </c>
      <c r="E18" s="34">
        <v>70514</v>
      </c>
      <c r="F18" s="13">
        <f t="shared" si="0"/>
        <v>-13.361756502721505</v>
      </c>
      <c r="G18" s="1"/>
      <c r="H18" s="1"/>
      <c r="I18" s="1"/>
    </row>
    <row r="19" spans="1:9" x14ac:dyDescent="0.25">
      <c r="A19" s="8" t="s">
        <v>55</v>
      </c>
      <c r="B19" s="33">
        <v>16934</v>
      </c>
      <c r="C19" s="33">
        <v>11870</v>
      </c>
      <c r="D19" s="33">
        <v>16934</v>
      </c>
      <c r="E19" s="33">
        <v>11870</v>
      </c>
      <c r="F19" s="10">
        <f t="shared" si="0"/>
        <v>-29.904334475020661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217136</v>
      </c>
      <c r="C22" s="34">
        <v>173658</v>
      </c>
      <c r="D22" s="34">
        <v>217136</v>
      </c>
      <c r="E22" s="34">
        <v>173658</v>
      </c>
      <c r="F22" s="13">
        <f t="shared" si="0"/>
        <v>-20.023395475646595</v>
      </c>
      <c r="G22" s="1"/>
      <c r="H22" s="1"/>
      <c r="I22" s="1"/>
    </row>
    <row r="23" spans="1:9" x14ac:dyDescent="0.25">
      <c r="A23" s="8" t="s">
        <v>59</v>
      </c>
      <c r="B23" s="33">
        <v>35601</v>
      </c>
      <c r="C23" s="33">
        <v>33292</v>
      </c>
      <c r="D23" s="33">
        <v>35601</v>
      </c>
      <c r="E23" s="33">
        <v>33292</v>
      </c>
      <c r="F23" s="10">
        <f t="shared" si="0"/>
        <v>-6.4857728715485479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38869</v>
      </c>
      <c r="C25" s="33">
        <v>38941</v>
      </c>
      <c r="D25" s="33">
        <v>38869</v>
      </c>
      <c r="E25" s="33">
        <v>38941</v>
      </c>
      <c r="F25" s="10">
        <f t="shared" si="0"/>
        <v>0.18523759294039621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3006</v>
      </c>
      <c r="D26" s="34">
        <v>0</v>
      </c>
      <c r="E26" s="34">
        <v>3006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3">
        <v>47165</v>
      </c>
      <c r="C27" s="33">
        <v>18253</v>
      </c>
      <c r="D27" s="33">
        <v>47165</v>
      </c>
      <c r="E27" s="33">
        <v>18253</v>
      </c>
      <c r="F27" s="10">
        <f t="shared" si="0"/>
        <v>-61.299692568642001</v>
      </c>
      <c r="G27" s="1"/>
      <c r="H27" s="1"/>
      <c r="I27" s="1"/>
    </row>
    <row r="28" spans="1:9" x14ac:dyDescent="0.25">
      <c r="A28" s="11" t="s">
        <v>64</v>
      </c>
      <c r="B28" s="34">
        <v>308293</v>
      </c>
      <c r="C28" s="34">
        <v>257606</v>
      </c>
      <c r="D28" s="34">
        <v>308293</v>
      </c>
      <c r="E28" s="34">
        <v>257606</v>
      </c>
      <c r="F28" s="13">
        <f t="shared" si="0"/>
        <v>-16.44117771081406</v>
      </c>
      <c r="G28" s="1"/>
      <c r="H28" s="1"/>
      <c r="I28" s="1"/>
    </row>
    <row r="29" spans="1:9" x14ac:dyDescent="0.25">
      <c r="A29" s="8" t="s">
        <v>65</v>
      </c>
      <c r="B29" s="33">
        <v>80649</v>
      </c>
      <c r="C29" s="33">
        <v>31753</v>
      </c>
      <c r="D29" s="33">
        <v>80649</v>
      </c>
      <c r="E29" s="33">
        <v>31753</v>
      </c>
      <c r="F29" s="10">
        <f t="shared" si="0"/>
        <v>-60.628154099864844</v>
      </c>
      <c r="G29" s="1"/>
      <c r="H29" s="1"/>
      <c r="I29" s="1"/>
    </row>
    <row r="30" spans="1:9" x14ac:dyDescent="0.25">
      <c r="A30" s="11" t="s">
        <v>66</v>
      </c>
      <c r="B30" s="34">
        <v>21088</v>
      </c>
      <c r="C30" s="34">
        <v>23223</v>
      </c>
      <c r="D30" s="34">
        <v>21088</v>
      </c>
      <c r="E30" s="34">
        <v>23223</v>
      </c>
      <c r="F30" s="13">
        <f t="shared" si="0"/>
        <v>10.124241274658573</v>
      </c>
      <c r="G30" s="1"/>
      <c r="H30" s="1"/>
      <c r="I30" s="1"/>
    </row>
    <row r="31" spans="1:9" x14ac:dyDescent="0.25">
      <c r="A31" s="8" t="s">
        <v>67</v>
      </c>
      <c r="B31" s="33">
        <v>47891</v>
      </c>
      <c r="C31" s="33">
        <v>4692</v>
      </c>
      <c r="D31" s="33">
        <v>47891</v>
      </c>
      <c r="E31" s="33">
        <v>4692</v>
      </c>
      <c r="F31" s="10">
        <f t="shared" si="0"/>
        <v>-90.202752082854815</v>
      </c>
      <c r="G31" s="1"/>
      <c r="H31" s="1"/>
      <c r="I31" s="1"/>
    </row>
    <row r="32" spans="1:9" x14ac:dyDescent="0.25">
      <c r="A32" s="11" t="s">
        <v>68</v>
      </c>
      <c r="B32" s="34">
        <v>373872</v>
      </c>
      <c r="C32" s="34">
        <v>299069</v>
      </c>
      <c r="D32" s="34">
        <v>373872</v>
      </c>
      <c r="E32" s="34">
        <v>299069</v>
      </c>
      <c r="F32" s="13">
        <f t="shared" si="0"/>
        <v>-20.007649676894772</v>
      </c>
      <c r="G32" s="1"/>
      <c r="H32" s="1"/>
      <c r="I32" s="1"/>
    </row>
    <row r="33" spans="1:9" x14ac:dyDescent="0.25">
      <c r="A33" s="8" t="s">
        <v>69</v>
      </c>
      <c r="B33" s="33">
        <v>114557</v>
      </c>
      <c r="C33" s="33">
        <v>63689</v>
      </c>
      <c r="D33" s="33">
        <v>114557</v>
      </c>
      <c r="E33" s="33">
        <v>63689</v>
      </c>
      <c r="F33" s="10">
        <f t="shared" si="0"/>
        <v>-44.404095777647811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3510589</v>
      </c>
      <c r="C35" s="15">
        <f t="shared" ref="C35:E35" si="1">SUM(C7:C34)</f>
        <v>2672961</v>
      </c>
      <c r="D35" s="15">
        <f t="shared" si="1"/>
        <v>3510589</v>
      </c>
      <c r="E35" s="15">
        <f t="shared" si="1"/>
        <v>2672961</v>
      </c>
      <c r="F35" s="16">
        <f t="shared" si="0"/>
        <v>-23.86004171949493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553626</v>
      </c>
      <c r="G38" s="42">
        <f>LOOKUP(E38,$A$38:$A$65,$C$38:$C$65)</f>
        <v>827882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10381</v>
      </c>
      <c r="C39" s="41">
        <f t="shared" ref="C39:C65" si="5">D8</f>
        <v>24043</v>
      </c>
      <c r="D39" s="41">
        <f t="shared" ref="D39:D65" si="6">_xlfn.RANK.EQ(B39,$B$38:$B$65)+COUNTIF($B$38:$B$65,B39)-1</f>
        <v>19</v>
      </c>
      <c r="E39" s="42" t="str">
        <f t="shared" si="2"/>
        <v>BALEARES</v>
      </c>
      <c r="F39" s="42">
        <f t="shared" ref="F39:F54" si="7">LOOKUP(E39,$A$38:$A$65,$B$38:$B$65)</f>
        <v>500000</v>
      </c>
      <c r="G39" s="42">
        <f t="shared" ref="G39:G65" si="8">LOOKUP(E39,$A$38:$A$65,$C$38:$C$65)</f>
        <v>675983</v>
      </c>
    </row>
    <row r="40" spans="1:9" x14ac:dyDescent="0.25">
      <c r="A40" s="42" t="str">
        <f t="shared" si="3"/>
        <v>ALMERIA</v>
      </c>
      <c r="B40" s="41">
        <f t="shared" si="4"/>
        <v>30612</v>
      </c>
      <c r="C40" s="41">
        <f t="shared" si="5"/>
        <v>28025</v>
      </c>
      <c r="D40" s="41">
        <f t="shared" si="6"/>
        <v>14</v>
      </c>
      <c r="E40" s="42" t="str">
        <f t="shared" si="2"/>
        <v>BAHIA DE ALGECIRAS</v>
      </c>
      <c r="F40" s="42">
        <f t="shared" si="7"/>
        <v>393505</v>
      </c>
      <c r="G40" s="42">
        <f t="shared" si="8"/>
        <v>424386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299069</v>
      </c>
      <c r="G41" s="42">
        <f t="shared" si="8"/>
        <v>373872</v>
      </c>
    </row>
    <row r="42" spans="1:9" x14ac:dyDescent="0.25">
      <c r="A42" s="42" t="str">
        <f t="shared" si="3"/>
        <v>BAHIA DE ALGECIRAS</v>
      </c>
      <c r="B42" s="41">
        <f t="shared" si="4"/>
        <v>393505</v>
      </c>
      <c r="C42" s="41">
        <f t="shared" si="5"/>
        <v>424386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257606</v>
      </c>
      <c r="G42" s="42">
        <f t="shared" si="8"/>
        <v>308293</v>
      </c>
    </row>
    <row r="43" spans="1:9" x14ac:dyDescent="0.25">
      <c r="A43" s="42" t="str">
        <f t="shared" si="3"/>
        <v>BAHIA DE CADIZ</v>
      </c>
      <c r="B43" s="41">
        <f t="shared" si="4"/>
        <v>96645</v>
      </c>
      <c r="C43" s="41">
        <f t="shared" si="5"/>
        <v>106579</v>
      </c>
      <c r="D43" s="41">
        <f t="shared" si="6"/>
        <v>7</v>
      </c>
      <c r="E43" s="42" t="str">
        <f t="shared" si="2"/>
        <v>LAS PALMAS</v>
      </c>
      <c r="F43" s="42">
        <f t="shared" si="7"/>
        <v>173658</v>
      </c>
      <c r="G43" s="42">
        <f t="shared" si="8"/>
        <v>217136</v>
      </c>
    </row>
    <row r="44" spans="1:9" x14ac:dyDescent="0.25">
      <c r="A44" s="42" t="str">
        <f t="shared" si="3"/>
        <v>BALEARES</v>
      </c>
      <c r="B44" s="41">
        <f t="shared" si="4"/>
        <v>500000</v>
      </c>
      <c r="C44" s="41">
        <f t="shared" si="5"/>
        <v>675983</v>
      </c>
      <c r="D44" s="41">
        <f t="shared" si="6"/>
        <v>2</v>
      </c>
      <c r="E44" s="42" t="str">
        <f t="shared" si="2"/>
        <v>BAHIA DE CADIZ</v>
      </c>
      <c r="F44" s="42">
        <f t="shared" si="7"/>
        <v>96645</v>
      </c>
      <c r="G44" s="42">
        <f t="shared" si="8"/>
        <v>106579</v>
      </c>
    </row>
    <row r="45" spans="1:9" x14ac:dyDescent="0.25">
      <c r="A45" s="42" t="str">
        <f t="shared" si="3"/>
        <v>BARCELONA</v>
      </c>
      <c r="B45" s="41">
        <f t="shared" si="4"/>
        <v>553626</v>
      </c>
      <c r="C45" s="41">
        <f t="shared" si="5"/>
        <v>827882</v>
      </c>
      <c r="D45" s="41">
        <f t="shared" si="6"/>
        <v>1</v>
      </c>
      <c r="E45" s="42" t="str">
        <f t="shared" si="2"/>
        <v>CEUTA</v>
      </c>
      <c r="F45" s="42">
        <f t="shared" si="7"/>
        <v>70514</v>
      </c>
      <c r="G45" s="42">
        <f t="shared" si="8"/>
        <v>81389</v>
      </c>
    </row>
    <row r="46" spans="1:9" x14ac:dyDescent="0.25">
      <c r="A46" s="42" t="str">
        <f t="shared" si="3"/>
        <v>BILBAO</v>
      </c>
      <c r="B46" s="41">
        <f t="shared" si="4"/>
        <v>34891</v>
      </c>
      <c r="C46" s="41">
        <f t="shared" si="5"/>
        <v>37640</v>
      </c>
      <c r="D46" s="41">
        <f t="shared" si="6"/>
        <v>11</v>
      </c>
      <c r="E46" s="42" t="str">
        <f t="shared" si="2"/>
        <v>VIGO</v>
      </c>
      <c r="F46" s="42">
        <f t="shared" si="7"/>
        <v>63689</v>
      </c>
      <c r="G46" s="42">
        <f t="shared" si="8"/>
        <v>114557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MELILLA</v>
      </c>
      <c r="F47" s="42">
        <f t="shared" si="7"/>
        <v>38941</v>
      </c>
      <c r="G47" s="42">
        <f t="shared" si="8"/>
        <v>38869</v>
      </c>
    </row>
    <row r="48" spans="1:9" x14ac:dyDescent="0.25">
      <c r="A48" s="42" t="str">
        <f t="shared" si="3"/>
        <v>CASTELLON</v>
      </c>
      <c r="B48" s="41">
        <f t="shared" si="4"/>
        <v>23735</v>
      </c>
      <c r="C48" s="41">
        <f t="shared" si="5"/>
        <v>2607</v>
      </c>
      <c r="D48" s="41">
        <f t="shared" si="6"/>
        <v>15</v>
      </c>
      <c r="E48" s="42" t="str">
        <f t="shared" si="2"/>
        <v>BILBAO</v>
      </c>
      <c r="F48" s="42">
        <f t="shared" si="7"/>
        <v>34891</v>
      </c>
      <c r="G48" s="42">
        <f t="shared" si="8"/>
        <v>37640</v>
      </c>
    </row>
    <row r="49" spans="1:7" x14ac:dyDescent="0.25">
      <c r="A49" s="42" t="str">
        <f t="shared" si="3"/>
        <v>CEUTA</v>
      </c>
      <c r="B49" s="41">
        <f t="shared" si="4"/>
        <v>70514</v>
      </c>
      <c r="C49" s="41">
        <f t="shared" si="5"/>
        <v>81389</v>
      </c>
      <c r="D49" s="41">
        <f t="shared" si="6"/>
        <v>8</v>
      </c>
      <c r="E49" s="42" t="str">
        <f t="shared" si="2"/>
        <v>MALAGA</v>
      </c>
      <c r="F49" s="42">
        <f t="shared" si="7"/>
        <v>33292</v>
      </c>
      <c r="G49" s="42">
        <f t="shared" si="8"/>
        <v>35601</v>
      </c>
    </row>
    <row r="50" spans="1:7" x14ac:dyDescent="0.25">
      <c r="A50" s="42" t="str">
        <f t="shared" si="3"/>
        <v>FERROL-SAN CIBRAO</v>
      </c>
      <c r="B50" s="41">
        <f t="shared" si="4"/>
        <v>11870</v>
      </c>
      <c r="C50" s="41">
        <f t="shared" si="5"/>
        <v>16934</v>
      </c>
      <c r="D50" s="41">
        <f t="shared" si="6"/>
        <v>18</v>
      </c>
      <c r="E50" s="42" t="str">
        <f t="shared" si="2"/>
        <v>SANTANDER</v>
      </c>
      <c r="F50" s="42">
        <f t="shared" si="7"/>
        <v>31753</v>
      </c>
      <c r="G50" s="42">
        <f t="shared" si="8"/>
        <v>80649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30612</v>
      </c>
      <c r="G51" s="42">
        <f t="shared" si="8"/>
        <v>28025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CASTELLON</v>
      </c>
      <c r="F52" s="42">
        <f t="shared" si="7"/>
        <v>23735</v>
      </c>
      <c r="G52" s="42">
        <f t="shared" si="8"/>
        <v>2607</v>
      </c>
    </row>
    <row r="53" spans="1:7" x14ac:dyDescent="0.25">
      <c r="A53" s="42" t="str">
        <f t="shared" si="3"/>
        <v>LAS PALMAS</v>
      </c>
      <c r="B53" s="41">
        <f t="shared" si="4"/>
        <v>173658</v>
      </c>
      <c r="C53" s="41">
        <f t="shared" si="5"/>
        <v>217136</v>
      </c>
      <c r="D53" s="41">
        <f t="shared" si="6"/>
        <v>6</v>
      </c>
      <c r="E53" s="42" t="str">
        <f t="shared" si="2"/>
        <v>SEVILLA</v>
      </c>
      <c r="F53" s="42">
        <f t="shared" si="7"/>
        <v>23223</v>
      </c>
      <c r="G53" s="42">
        <f t="shared" si="8"/>
        <v>21088</v>
      </c>
    </row>
    <row r="54" spans="1:7" x14ac:dyDescent="0.25">
      <c r="A54" s="42" t="str">
        <f t="shared" si="3"/>
        <v>MALAGA</v>
      </c>
      <c r="B54" s="41">
        <f t="shared" si="4"/>
        <v>33292</v>
      </c>
      <c r="C54" s="41">
        <f t="shared" si="5"/>
        <v>35601</v>
      </c>
      <c r="D54" s="41">
        <f t="shared" si="6"/>
        <v>12</v>
      </c>
      <c r="E54" s="42" t="str">
        <f t="shared" si="2"/>
        <v>PASAIA</v>
      </c>
      <c r="F54" s="42">
        <f t="shared" si="7"/>
        <v>18253</v>
      </c>
      <c r="G54" s="42">
        <f t="shared" si="8"/>
        <v>47165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11870</v>
      </c>
      <c r="G55" s="42">
        <f t="shared" si="8"/>
        <v>16934</v>
      </c>
    </row>
    <row r="56" spans="1:7" x14ac:dyDescent="0.25">
      <c r="A56" s="42" t="str">
        <f t="shared" si="3"/>
        <v>MELILLA</v>
      </c>
      <c r="B56" s="41">
        <f t="shared" si="4"/>
        <v>38941</v>
      </c>
      <c r="C56" s="41">
        <f t="shared" si="5"/>
        <v>38869</v>
      </c>
      <c r="D56" s="41">
        <f t="shared" si="6"/>
        <v>10</v>
      </c>
      <c r="E56" s="42" t="str">
        <f t="shared" si="2"/>
        <v>ALICANTE</v>
      </c>
      <c r="F56" s="42">
        <f t="shared" si="9"/>
        <v>10381</v>
      </c>
      <c r="G56" s="42">
        <f t="shared" si="8"/>
        <v>24043</v>
      </c>
    </row>
    <row r="57" spans="1:7" x14ac:dyDescent="0.25">
      <c r="A57" s="42" t="str">
        <f t="shared" si="3"/>
        <v>MOTRIL</v>
      </c>
      <c r="B57" s="41">
        <f t="shared" si="4"/>
        <v>3006</v>
      </c>
      <c r="C57" s="41">
        <f t="shared" si="5"/>
        <v>0</v>
      </c>
      <c r="D57" s="41">
        <f t="shared" si="6"/>
        <v>21</v>
      </c>
      <c r="E57" s="42" t="str">
        <f t="shared" si="2"/>
        <v>TARRAGONA</v>
      </c>
      <c r="F57" s="42">
        <f t="shared" si="9"/>
        <v>4692</v>
      </c>
      <c r="G57" s="42">
        <f t="shared" si="8"/>
        <v>47891</v>
      </c>
    </row>
    <row r="58" spans="1:7" x14ac:dyDescent="0.25">
      <c r="A58" s="42" t="str">
        <f t="shared" si="3"/>
        <v>PASAIA</v>
      </c>
      <c r="B58" s="41">
        <f t="shared" si="4"/>
        <v>18253</v>
      </c>
      <c r="C58" s="41">
        <f t="shared" si="5"/>
        <v>47165</v>
      </c>
      <c r="D58" s="41">
        <f t="shared" si="6"/>
        <v>17</v>
      </c>
      <c r="E58" s="42" t="str">
        <f t="shared" si="2"/>
        <v>MOTRIL</v>
      </c>
      <c r="F58" s="42">
        <f t="shared" si="9"/>
        <v>3006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257606</v>
      </c>
      <c r="C59" s="41">
        <f t="shared" si="5"/>
        <v>308293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31753</v>
      </c>
      <c r="C60" s="41">
        <f t="shared" si="5"/>
        <v>80649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23223</v>
      </c>
      <c r="C61" s="41">
        <f t="shared" si="5"/>
        <v>21088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4692</v>
      </c>
      <c r="C62" s="41">
        <f t="shared" si="5"/>
        <v>47891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299069</v>
      </c>
      <c r="C63" s="41">
        <f t="shared" si="5"/>
        <v>373872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63689</v>
      </c>
      <c r="C64" s="41">
        <f t="shared" si="5"/>
        <v>114557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765</v>
      </c>
      <c r="C7" s="35">
        <v>644</v>
      </c>
      <c r="D7" s="35">
        <v>765</v>
      </c>
      <c r="E7" s="35">
        <v>644</v>
      </c>
      <c r="F7" s="10">
        <f>((E7*100)/D7)-100</f>
        <v>-15.816993464052288</v>
      </c>
      <c r="G7" s="1"/>
      <c r="H7" s="1"/>
      <c r="I7" s="1"/>
    </row>
    <row r="8" spans="1:12" x14ac:dyDescent="0.25">
      <c r="A8" s="11" t="s">
        <v>44</v>
      </c>
      <c r="B8" s="36">
        <v>11462</v>
      </c>
      <c r="C8" s="36">
        <v>8678</v>
      </c>
      <c r="D8" s="36">
        <v>11462</v>
      </c>
      <c r="E8" s="36">
        <v>8678</v>
      </c>
      <c r="F8" s="13">
        <f t="shared" ref="F8:F35" si="0">((E8*100)/D8)-100</f>
        <v>-24.288954807188972</v>
      </c>
      <c r="G8" s="1"/>
      <c r="H8" s="1"/>
      <c r="I8" s="1"/>
    </row>
    <row r="9" spans="1:12" x14ac:dyDescent="0.25">
      <c r="A9" s="8" t="s">
        <v>45</v>
      </c>
      <c r="B9" s="35">
        <v>5</v>
      </c>
      <c r="C9" s="35">
        <v>0</v>
      </c>
      <c r="D9" s="35">
        <v>5</v>
      </c>
      <c r="E9" s="35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6">
        <v>870</v>
      </c>
      <c r="C10" s="36">
        <v>299</v>
      </c>
      <c r="D10" s="36">
        <v>870</v>
      </c>
      <c r="E10" s="36">
        <v>299</v>
      </c>
      <c r="F10" s="17">
        <f t="shared" si="0"/>
        <v>-65.632183908045974</v>
      </c>
      <c r="G10" s="1"/>
      <c r="H10" s="1"/>
      <c r="I10" s="1"/>
    </row>
    <row r="11" spans="1:12" x14ac:dyDescent="0.25">
      <c r="A11" s="8" t="s">
        <v>47</v>
      </c>
      <c r="B11" s="35">
        <v>282182</v>
      </c>
      <c r="C11" s="35">
        <v>228667</v>
      </c>
      <c r="D11" s="35">
        <v>282182</v>
      </c>
      <c r="E11" s="35">
        <v>228667</v>
      </c>
      <c r="F11" s="10">
        <f t="shared" si="0"/>
        <v>-18.964710718614228</v>
      </c>
      <c r="G11" s="1"/>
      <c r="H11" s="1"/>
      <c r="I11" s="1"/>
    </row>
    <row r="12" spans="1:12" x14ac:dyDescent="0.25">
      <c r="A12" s="11" t="s">
        <v>48</v>
      </c>
      <c r="B12" s="36">
        <v>11690.5</v>
      </c>
      <c r="C12" s="36">
        <v>7423.5</v>
      </c>
      <c r="D12" s="36">
        <v>11690.5</v>
      </c>
      <c r="E12" s="36">
        <v>7423.5</v>
      </c>
      <c r="F12" s="13">
        <f t="shared" si="0"/>
        <v>-36.49972199649288</v>
      </c>
      <c r="G12" s="1"/>
      <c r="H12" s="1"/>
      <c r="I12" s="1"/>
    </row>
    <row r="13" spans="1:12" x14ac:dyDescent="0.25">
      <c r="A13" s="8" t="s">
        <v>49</v>
      </c>
      <c r="B13" s="35">
        <v>11740</v>
      </c>
      <c r="C13" s="35">
        <v>9265</v>
      </c>
      <c r="D13" s="35">
        <v>11740</v>
      </c>
      <c r="E13" s="35">
        <v>9265</v>
      </c>
      <c r="F13" s="10">
        <f t="shared" si="0"/>
        <v>-21.08177172061329</v>
      </c>
      <c r="G13" s="1"/>
      <c r="H13" s="1"/>
      <c r="I13" s="1"/>
    </row>
    <row r="14" spans="1:12" x14ac:dyDescent="0.25">
      <c r="A14" s="11" t="s">
        <v>50</v>
      </c>
      <c r="B14" s="36">
        <v>194950</v>
      </c>
      <c r="C14" s="36">
        <v>146454.5</v>
      </c>
      <c r="D14" s="36">
        <v>194950</v>
      </c>
      <c r="E14" s="36">
        <v>146454.5</v>
      </c>
      <c r="F14" s="13">
        <f t="shared" si="0"/>
        <v>-24.875865606565782</v>
      </c>
      <c r="G14" s="1"/>
      <c r="H14" s="1"/>
      <c r="I14" s="1"/>
    </row>
    <row r="15" spans="1:12" x14ac:dyDescent="0.25">
      <c r="A15" s="8" t="s">
        <v>51</v>
      </c>
      <c r="B15" s="35">
        <v>37256.5</v>
      </c>
      <c r="C15" s="35">
        <v>21421</v>
      </c>
      <c r="D15" s="35">
        <v>37256.5</v>
      </c>
      <c r="E15" s="35">
        <v>21421</v>
      </c>
      <c r="F15" s="10">
        <f t="shared" si="0"/>
        <v>-42.503992591896719</v>
      </c>
      <c r="G15" s="1"/>
      <c r="H15" s="1"/>
      <c r="I15" s="1"/>
    </row>
    <row r="16" spans="1:12" x14ac:dyDescent="0.25">
      <c r="A16" s="11" t="s">
        <v>52</v>
      </c>
      <c r="B16" s="36">
        <v>2774</v>
      </c>
      <c r="C16" s="36">
        <v>2990</v>
      </c>
      <c r="D16" s="36">
        <v>2774</v>
      </c>
      <c r="E16" s="36">
        <v>2990</v>
      </c>
      <c r="F16" s="13">
        <f t="shared" si="0"/>
        <v>7.7865897620764173</v>
      </c>
      <c r="G16" s="1"/>
      <c r="H16" s="1"/>
      <c r="I16" s="1"/>
    </row>
    <row r="17" spans="1:9" x14ac:dyDescent="0.25">
      <c r="A17" s="8" t="s">
        <v>53</v>
      </c>
      <c r="B17" s="35">
        <v>6272</v>
      </c>
      <c r="C17" s="35">
        <v>3357</v>
      </c>
      <c r="D17" s="35">
        <v>6272</v>
      </c>
      <c r="E17" s="35">
        <v>3357</v>
      </c>
      <c r="F17" s="10">
        <f t="shared" si="0"/>
        <v>-46.476403061224488</v>
      </c>
      <c r="G17" s="1"/>
      <c r="H17" s="1"/>
      <c r="I17" s="1"/>
    </row>
    <row r="18" spans="1:9" x14ac:dyDescent="0.25">
      <c r="A18" s="11" t="s">
        <v>54</v>
      </c>
      <c r="B18" s="36">
        <v>1323</v>
      </c>
      <c r="C18" s="36">
        <v>1074</v>
      </c>
      <c r="D18" s="36">
        <v>1323</v>
      </c>
      <c r="E18" s="36">
        <v>1074</v>
      </c>
      <c r="F18" s="13">
        <f t="shared" si="0"/>
        <v>-18.820861678004533</v>
      </c>
      <c r="G18" s="1"/>
      <c r="H18" s="1"/>
      <c r="I18" s="1"/>
    </row>
    <row r="19" spans="1:9" x14ac:dyDescent="0.25">
      <c r="A19" s="8" t="s">
        <v>55</v>
      </c>
      <c r="B19" s="35">
        <v>235</v>
      </c>
      <c r="C19" s="35">
        <v>16</v>
      </c>
      <c r="D19" s="35">
        <v>235</v>
      </c>
      <c r="E19" s="35">
        <v>16</v>
      </c>
      <c r="F19" s="10">
        <f t="shared" si="0"/>
        <v>-93.191489361702125</v>
      </c>
      <c r="G19" s="1"/>
      <c r="H19" s="1"/>
      <c r="I19" s="1"/>
    </row>
    <row r="20" spans="1:9" x14ac:dyDescent="0.25">
      <c r="A20" s="11" t="s">
        <v>56</v>
      </c>
      <c r="B20" s="36">
        <v>2169</v>
      </c>
      <c r="C20" s="36">
        <v>2020</v>
      </c>
      <c r="D20" s="36">
        <v>2169</v>
      </c>
      <c r="E20" s="36">
        <v>2020</v>
      </c>
      <c r="F20" s="13">
        <f t="shared" si="0"/>
        <v>-6.8695251267865416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110169</v>
      </c>
      <c r="C22" s="36">
        <v>70807</v>
      </c>
      <c r="D22" s="36">
        <v>110169</v>
      </c>
      <c r="E22" s="36">
        <v>70807</v>
      </c>
      <c r="F22" s="13">
        <f t="shared" si="0"/>
        <v>-35.728744020550252</v>
      </c>
      <c r="G22" s="1"/>
      <c r="H22" s="1"/>
      <c r="I22" s="1"/>
    </row>
    <row r="23" spans="1:9" x14ac:dyDescent="0.25">
      <c r="A23" s="8" t="s">
        <v>59</v>
      </c>
      <c r="B23" s="35">
        <v>46464</v>
      </c>
      <c r="C23" s="35">
        <v>30050</v>
      </c>
      <c r="D23" s="35">
        <v>46464</v>
      </c>
      <c r="E23" s="35">
        <v>30050</v>
      </c>
      <c r="F23" s="10">
        <f t="shared" si="0"/>
        <v>-35.326274104683193</v>
      </c>
      <c r="G23" s="1"/>
      <c r="H23" s="1"/>
      <c r="I23" s="1"/>
    </row>
    <row r="24" spans="1:9" x14ac:dyDescent="0.25">
      <c r="A24" s="11" t="s">
        <v>60</v>
      </c>
      <c r="B24" s="36">
        <v>2980</v>
      </c>
      <c r="C24" s="36">
        <v>569</v>
      </c>
      <c r="D24" s="36">
        <v>2980</v>
      </c>
      <c r="E24" s="36">
        <v>569</v>
      </c>
      <c r="F24" s="13">
        <f t="shared" si="0"/>
        <v>-80.90604026845638</v>
      </c>
      <c r="G24" s="1"/>
      <c r="H24" s="1"/>
      <c r="I24" s="1"/>
    </row>
    <row r="25" spans="1:9" x14ac:dyDescent="0.25">
      <c r="A25" s="8" t="s">
        <v>61</v>
      </c>
      <c r="B25" s="35">
        <v>1665</v>
      </c>
      <c r="C25" s="35">
        <v>2284</v>
      </c>
      <c r="D25" s="35">
        <v>1665</v>
      </c>
      <c r="E25" s="35">
        <v>2284</v>
      </c>
      <c r="F25" s="10">
        <f t="shared" si="0"/>
        <v>37.177177177177185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33692</v>
      </c>
      <c r="C28" s="36">
        <v>23223</v>
      </c>
      <c r="D28" s="36">
        <v>33692</v>
      </c>
      <c r="E28" s="36">
        <v>23223</v>
      </c>
      <c r="F28" s="13">
        <f t="shared" si="0"/>
        <v>-31.072658197791768</v>
      </c>
      <c r="G28" s="1"/>
      <c r="H28" s="1"/>
      <c r="I28" s="1"/>
    </row>
    <row r="29" spans="1:9" x14ac:dyDescent="0.25">
      <c r="A29" s="8" t="s">
        <v>65</v>
      </c>
      <c r="B29" s="35">
        <v>140</v>
      </c>
      <c r="C29" s="35">
        <v>122</v>
      </c>
      <c r="D29" s="35">
        <v>140</v>
      </c>
      <c r="E29" s="35">
        <v>122</v>
      </c>
      <c r="F29" s="10">
        <f t="shared" si="0"/>
        <v>-12.857142857142861</v>
      </c>
      <c r="G29" s="1"/>
      <c r="H29" s="1"/>
      <c r="I29" s="1"/>
    </row>
    <row r="30" spans="1:9" x14ac:dyDescent="0.25">
      <c r="A30" s="11" t="s">
        <v>66</v>
      </c>
      <c r="B30" s="36">
        <v>9114</v>
      </c>
      <c r="C30" s="36">
        <v>9053</v>
      </c>
      <c r="D30" s="36">
        <v>9114</v>
      </c>
      <c r="E30" s="36">
        <v>9053</v>
      </c>
      <c r="F30" s="13">
        <f t="shared" si="0"/>
        <v>-0.66929997805573294</v>
      </c>
      <c r="G30" s="1"/>
      <c r="H30" s="1"/>
      <c r="I30" s="1"/>
    </row>
    <row r="31" spans="1:9" x14ac:dyDescent="0.25">
      <c r="A31" s="8" t="s">
        <v>67</v>
      </c>
      <c r="B31" s="35">
        <v>4148</v>
      </c>
      <c r="C31" s="35">
        <v>3814</v>
      </c>
      <c r="D31" s="35">
        <v>4148</v>
      </c>
      <c r="E31" s="35">
        <v>3814</v>
      </c>
      <c r="F31" s="10">
        <f t="shared" si="0"/>
        <v>-8.0520732883317265</v>
      </c>
      <c r="G31" s="1"/>
      <c r="H31" s="1"/>
      <c r="I31" s="1"/>
    </row>
    <row r="32" spans="1:9" x14ac:dyDescent="0.25">
      <c r="A32" s="11" t="s">
        <v>68</v>
      </c>
      <c r="B32" s="36">
        <v>267101</v>
      </c>
      <c r="C32" s="36">
        <v>287559</v>
      </c>
      <c r="D32" s="36">
        <v>267101</v>
      </c>
      <c r="E32" s="36">
        <v>287559</v>
      </c>
      <c r="F32" s="13">
        <f t="shared" si="0"/>
        <v>7.6592749559155493</v>
      </c>
      <c r="G32" s="1"/>
      <c r="H32" s="1"/>
      <c r="I32" s="1"/>
    </row>
    <row r="33" spans="1:9" x14ac:dyDescent="0.25">
      <c r="A33" s="8" t="s">
        <v>69</v>
      </c>
      <c r="B33" s="35">
        <v>20522</v>
      </c>
      <c r="C33" s="35">
        <v>13444</v>
      </c>
      <c r="D33" s="35">
        <v>20522</v>
      </c>
      <c r="E33" s="35">
        <v>13444</v>
      </c>
      <c r="F33" s="10">
        <f t="shared" si="0"/>
        <v>-34.489815807426183</v>
      </c>
      <c r="G33" s="1"/>
      <c r="H33" s="1"/>
      <c r="I33" s="1"/>
    </row>
    <row r="34" spans="1:9" x14ac:dyDescent="0.25">
      <c r="A34" s="11" t="s">
        <v>70</v>
      </c>
      <c r="B34" s="36">
        <v>0</v>
      </c>
      <c r="C34" s="36">
        <v>1890</v>
      </c>
      <c r="D34" s="36">
        <v>0</v>
      </c>
      <c r="E34" s="36">
        <v>1890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1059689</v>
      </c>
      <c r="C35" s="15">
        <f t="shared" ref="C35:E35" si="1">SUM(C7:C34)</f>
        <v>875124</v>
      </c>
      <c r="D35" s="15">
        <f t="shared" si="1"/>
        <v>1059689</v>
      </c>
      <c r="E35" s="15">
        <f t="shared" si="1"/>
        <v>875124</v>
      </c>
      <c r="F35" s="16">
        <f t="shared" si="0"/>
        <v>-17.416902506301383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644</v>
      </c>
      <c r="C38" s="41">
        <f>D7</f>
        <v>765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287559</v>
      </c>
      <c r="G38" s="42">
        <f>LOOKUP(E38,$A$38:$A$65,$C$38:$C$65)</f>
        <v>267101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8678</v>
      </c>
      <c r="C39" s="41">
        <f t="shared" ref="C39:C65" si="5">D8</f>
        <v>11462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228667</v>
      </c>
      <c r="G39" s="42">
        <f t="shared" ref="G39:G65" si="8">LOOKUP(E39,$A$38:$A$65,$C$38:$C$65)</f>
        <v>282182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5</v>
      </c>
      <c r="D40" s="41">
        <f t="shared" si="6"/>
        <v>28</v>
      </c>
      <c r="E40" s="42" t="str">
        <f t="shared" si="2"/>
        <v>BARCELONA</v>
      </c>
      <c r="F40" s="42">
        <f t="shared" si="7"/>
        <v>146454.5</v>
      </c>
      <c r="G40" s="42">
        <f t="shared" si="8"/>
        <v>194950</v>
      </c>
    </row>
    <row r="41" spans="1:9" x14ac:dyDescent="0.25">
      <c r="A41" s="42" t="str">
        <f t="shared" si="3"/>
        <v>AVILES</v>
      </c>
      <c r="B41" s="41">
        <f t="shared" si="4"/>
        <v>299</v>
      </c>
      <c r="C41" s="41">
        <f t="shared" si="5"/>
        <v>870</v>
      </c>
      <c r="D41" s="41">
        <f t="shared" si="6"/>
        <v>22</v>
      </c>
      <c r="E41" s="42" t="str">
        <f t="shared" si="2"/>
        <v>LAS PALMAS</v>
      </c>
      <c r="F41" s="42">
        <f t="shared" si="7"/>
        <v>70807</v>
      </c>
      <c r="G41" s="42">
        <f t="shared" si="8"/>
        <v>110169</v>
      </c>
    </row>
    <row r="42" spans="1:9" x14ac:dyDescent="0.25">
      <c r="A42" s="42" t="str">
        <f t="shared" si="3"/>
        <v>BAHIA DE ALGECIRAS</v>
      </c>
      <c r="B42" s="41">
        <f t="shared" si="4"/>
        <v>228667</v>
      </c>
      <c r="C42" s="41">
        <f t="shared" si="5"/>
        <v>282182</v>
      </c>
      <c r="D42" s="41">
        <f t="shared" si="6"/>
        <v>2</v>
      </c>
      <c r="E42" s="42" t="str">
        <f t="shared" si="2"/>
        <v>MALAGA</v>
      </c>
      <c r="F42" s="42">
        <f t="shared" si="7"/>
        <v>30050</v>
      </c>
      <c r="G42" s="42">
        <f t="shared" si="8"/>
        <v>46464</v>
      </c>
    </row>
    <row r="43" spans="1:9" x14ac:dyDescent="0.25">
      <c r="A43" s="42" t="str">
        <f t="shared" si="3"/>
        <v>BAHIA DE CADIZ</v>
      </c>
      <c r="B43" s="41">
        <f t="shared" si="4"/>
        <v>7423.5</v>
      </c>
      <c r="C43" s="41">
        <f t="shared" si="5"/>
        <v>11690.5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23223</v>
      </c>
      <c r="G43" s="42">
        <f t="shared" si="8"/>
        <v>33692</v>
      </c>
    </row>
    <row r="44" spans="1:9" x14ac:dyDescent="0.25">
      <c r="A44" s="42" t="str">
        <f t="shared" si="3"/>
        <v>BALEARES</v>
      </c>
      <c r="B44" s="41">
        <f t="shared" si="4"/>
        <v>9265</v>
      </c>
      <c r="C44" s="41">
        <f t="shared" si="5"/>
        <v>11740</v>
      </c>
      <c r="D44" s="41">
        <f t="shared" si="6"/>
        <v>9</v>
      </c>
      <c r="E44" s="42" t="str">
        <f t="shared" si="2"/>
        <v>BILBAO</v>
      </c>
      <c r="F44" s="42">
        <f t="shared" si="7"/>
        <v>21421</v>
      </c>
      <c r="G44" s="42">
        <f t="shared" si="8"/>
        <v>37256.5</v>
      </c>
    </row>
    <row r="45" spans="1:9" x14ac:dyDescent="0.25">
      <c r="A45" s="42" t="str">
        <f t="shared" si="3"/>
        <v>BARCELONA</v>
      </c>
      <c r="B45" s="41">
        <f t="shared" si="4"/>
        <v>146454.5</v>
      </c>
      <c r="C45" s="41">
        <f t="shared" si="5"/>
        <v>194950</v>
      </c>
      <c r="D45" s="41">
        <f t="shared" si="6"/>
        <v>3</v>
      </c>
      <c r="E45" s="42" t="str">
        <f t="shared" si="2"/>
        <v>VIGO</v>
      </c>
      <c r="F45" s="42">
        <f t="shared" si="7"/>
        <v>13444</v>
      </c>
      <c r="G45" s="42">
        <f t="shared" si="8"/>
        <v>20522</v>
      </c>
    </row>
    <row r="46" spans="1:9" x14ac:dyDescent="0.25">
      <c r="A46" s="42" t="str">
        <f t="shared" si="3"/>
        <v>BILBAO</v>
      </c>
      <c r="B46" s="41">
        <f t="shared" si="4"/>
        <v>21421</v>
      </c>
      <c r="C46" s="41">
        <f t="shared" si="5"/>
        <v>37256.5</v>
      </c>
      <c r="D46" s="41">
        <f t="shared" si="6"/>
        <v>7</v>
      </c>
      <c r="E46" s="42" t="str">
        <f t="shared" si="2"/>
        <v>BALEARES</v>
      </c>
      <c r="F46" s="42">
        <f t="shared" si="7"/>
        <v>9265</v>
      </c>
      <c r="G46" s="42">
        <f t="shared" si="8"/>
        <v>11740</v>
      </c>
    </row>
    <row r="47" spans="1:9" x14ac:dyDescent="0.25">
      <c r="A47" s="42" t="str">
        <f t="shared" si="3"/>
        <v>CARTAGENA</v>
      </c>
      <c r="B47" s="41">
        <f t="shared" si="4"/>
        <v>2990</v>
      </c>
      <c r="C47" s="41">
        <f t="shared" si="5"/>
        <v>2774</v>
      </c>
      <c r="D47" s="41">
        <f t="shared" si="6"/>
        <v>15</v>
      </c>
      <c r="E47" s="42" t="str">
        <f t="shared" si="2"/>
        <v>SEVILLA</v>
      </c>
      <c r="F47" s="42">
        <f t="shared" si="7"/>
        <v>9053</v>
      </c>
      <c r="G47" s="42">
        <f t="shared" si="8"/>
        <v>9114</v>
      </c>
    </row>
    <row r="48" spans="1:9" x14ac:dyDescent="0.25">
      <c r="A48" s="42" t="str">
        <f t="shared" si="3"/>
        <v>CASTELLON</v>
      </c>
      <c r="B48" s="41">
        <f t="shared" si="4"/>
        <v>3357</v>
      </c>
      <c r="C48" s="41">
        <f t="shared" si="5"/>
        <v>6272</v>
      </c>
      <c r="D48" s="41">
        <f t="shared" si="6"/>
        <v>14</v>
      </c>
      <c r="E48" s="42" t="str">
        <f t="shared" si="2"/>
        <v>ALICANTE</v>
      </c>
      <c r="F48" s="42">
        <f t="shared" si="7"/>
        <v>8678</v>
      </c>
      <c r="G48" s="42">
        <f t="shared" si="8"/>
        <v>11462</v>
      </c>
    </row>
    <row r="49" spans="1:7" x14ac:dyDescent="0.25">
      <c r="A49" s="42" t="str">
        <f t="shared" si="3"/>
        <v>CEUTA</v>
      </c>
      <c r="B49" s="41">
        <f t="shared" si="4"/>
        <v>1074</v>
      </c>
      <c r="C49" s="41">
        <f t="shared" si="5"/>
        <v>1323</v>
      </c>
      <c r="D49" s="41">
        <f t="shared" si="6"/>
        <v>19</v>
      </c>
      <c r="E49" s="42" t="str">
        <f t="shared" si="2"/>
        <v>BAHIA DE CADIZ</v>
      </c>
      <c r="F49" s="42">
        <f t="shared" si="7"/>
        <v>7423.5</v>
      </c>
      <c r="G49" s="42">
        <f t="shared" si="8"/>
        <v>11690.5</v>
      </c>
    </row>
    <row r="50" spans="1:7" x14ac:dyDescent="0.25">
      <c r="A50" s="42" t="str">
        <f t="shared" si="3"/>
        <v>FERROL-SAN CIBRAO</v>
      </c>
      <c r="B50" s="41">
        <f t="shared" si="4"/>
        <v>16</v>
      </c>
      <c r="C50" s="41">
        <f t="shared" si="5"/>
        <v>235</v>
      </c>
      <c r="D50" s="41">
        <f t="shared" si="6"/>
        <v>24</v>
      </c>
      <c r="E50" s="42" t="str">
        <f t="shared" si="2"/>
        <v>TARRAGONA</v>
      </c>
      <c r="F50" s="42">
        <f t="shared" si="7"/>
        <v>3814</v>
      </c>
      <c r="G50" s="42">
        <f t="shared" si="8"/>
        <v>4148</v>
      </c>
    </row>
    <row r="51" spans="1:7" x14ac:dyDescent="0.25">
      <c r="A51" s="42" t="str">
        <f t="shared" si="3"/>
        <v>GIJON</v>
      </c>
      <c r="B51" s="41">
        <f t="shared" si="4"/>
        <v>2020</v>
      </c>
      <c r="C51" s="41">
        <f t="shared" si="5"/>
        <v>2169</v>
      </c>
      <c r="D51" s="41">
        <f t="shared" si="6"/>
        <v>17</v>
      </c>
      <c r="E51" s="42" t="str">
        <f t="shared" si="2"/>
        <v>CASTELLON</v>
      </c>
      <c r="F51" s="42">
        <f t="shared" si="7"/>
        <v>3357</v>
      </c>
      <c r="G51" s="42">
        <f t="shared" si="8"/>
        <v>6272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2990</v>
      </c>
      <c r="G52" s="42">
        <f t="shared" si="8"/>
        <v>2774</v>
      </c>
    </row>
    <row r="53" spans="1:7" x14ac:dyDescent="0.25">
      <c r="A53" s="42" t="str">
        <f t="shared" si="3"/>
        <v>LAS PALMAS</v>
      </c>
      <c r="B53" s="41">
        <f t="shared" si="4"/>
        <v>70807</v>
      </c>
      <c r="C53" s="41">
        <f t="shared" si="5"/>
        <v>110169</v>
      </c>
      <c r="D53" s="41">
        <f t="shared" si="6"/>
        <v>4</v>
      </c>
      <c r="E53" s="42" t="str">
        <f t="shared" si="2"/>
        <v>MELILLA</v>
      </c>
      <c r="F53" s="42">
        <f t="shared" si="7"/>
        <v>2284</v>
      </c>
      <c r="G53" s="42">
        <f t="shared" si="8"/>
        <v>1665</v>
      </c>
    </row>
    <row r="54" spans="1:7" x14ac:dyDescent="0.25">
      <c r="A54" s="42" t="str">
        <f t="shared" si="3"/>
        <v>MALAGA</v>
      </c>
      <c r="B54" s="41">
        <f t="shared" si="4"/>
        <v>30050</v>
      </c>
      <c r="C54" s="41">
        <f t="shared" si="5"/>
        <v>46464</v>
      </c>
      <c r="D54" s="41">
        <f t="shared" si="6"/>
        <v>5</v>
      </c>
      <c r="E54" s="42" t="str">
        <f t="shared" si="2"/>
        <v>GIJON</v>
      </c>
      <c r="F54" s="42">
        <f t="shared" si="7"/>
        <v>2020</v>
      </c>
      <c r="G54" s="42">
        <f t="shared" si="8"/>
        <v>2169</v>
      </c>
    </row>
    <row r="55" spans="1:7" x14ac:dyDescent="0.25">
      <c r="A55" s="42" t="str">
        <f t="shared" si="3"/>
        <v>MARIN Y RIA DE PONTEVEDRA</v>
      </c>
      <c r="B55" s="41">
        <f t="shared" si="4"/>
        <v>569</v>
      </c>
      <c r="C55" s="41">
        <f t="shared" si="5"/>
        <v>2980</v>
      </c>
      <c r="D55" s="41">
        <f t="shared" si="6"/>
        <v>21</v>
      </c>
      <c r="E55" s="42" t="str">
        <f t="shared" si="2"/>
        <v>VILAGARCIA</v>
      </c>
      <c r="F55" s="42">
        <f t="shared" ref="F55:F65" si="9">LOOKUP(E55,$A$38:$A$65,$B$38:$B$65)</f>
        <v>1890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2284</v>
      </c>
      <c r="C56" s="41">
        <f t="shared" si="5"/>
        <v>1665</v>
      </c>
      <c r="D56" s="41">
        <f t="shared" si="6"/>
        <v>16</v>
      </c>
      <c r="E56" s="42" t="str">
        <f t="shared" si="2"/>
        <v>CEUTA</v>
      </c>
      <c r="F56" s="42">
        <f t="shared" si="9"/>
        <v>1074</v>
      </c>
      <c r="G56" s="42">
        <f t="shared" si="8"/>
        <v>1323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 CORUÑA</v>
      </c>
      <c r="F57" s="42">
        <f t="shared" si="9"/>
        <v>644</v>
      </c>
      <c r="G57" s="42">
        <f t="shared" si="8"/>
        <v>765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MARIN Y RIA DE PONTEVEDRA</v>
      </c>
      <c r="F58" s="42">
        <f t="shared" si="9"/>
        <v>569</v>
      </c>
      <c r="G58" s="42">
        <f t="shared" si="8"/>
        <v>2980</v>
      </c>
    </row>
    <row r="59" spans="1:7" x14ac:dyDescent="0.25">
      <c r="A59" s="42" t="str">
        <f t="shared" si="3"/>
        <v>SANTA CRUZ DE TENERIFE</v>
      </c>
      <c r="B59" s="41">
        <f t="shared" si="4"/>
        <v>23223</v>
      </c>
      <c r="C59" s="41">
        <f t="shared" si="5"/>
        <v>33692</v>
      </c>
      <c r="D59" s="41">
        <f t="shared" si="6"/>
        <v>6</v>
      </c>
      <c r="E59" s="42" t="str">
        <f t="shared" si="2"/>
        <v>AVILES</v>
      </c>
      <c r="F59" s="42">
        <f t="shared" si="9"/>
        <v>299</v>
      </c>
      <c r="G59" s="42">
        <f t="shared" si="8"/>
        <v>870</v>
      </c>
    </row>
    <row r="60" spans="1:7" x14ac:dyDescent="0.25">
      <c r="A60" s="42" t="str">
        <f t="shared" si="3"/>
        <v>SANTANDER</v>
      </c>
      <c r="B60" s="41">
        <f t="shared" si="4"/>
        <v>122</v>
      </c>
      <c r="C60" s="41">
        <f t="shared" si="5"/>
        <v>140</v>
      </c>
      <c r="D60" s="41">
        <f t="shared" si="6"/>
        <v>23</v>
      </c>
      <c r="E60" s="42" t="str">
        <f t="shared" si="2"/>
        <v>SANTANDER</v>
      </c>
      <c r="F60" s="42">
        <f t="shared" si="9"/>
        <v>122</v>
      </c>
      <c r="G60" s="42">
        <f t="shared" si="8"/>
        <v>140</v>
      </c>
    </row>
    <row r="61" spans="1:7" x14ac:dyDescent="0.25">
      <c r="A61" s="42" t="str">
        <f t="shared" si="3"/>
        <v>SEVILLA</v>
      </c>
      <c r="B61" s="41">
        <f t="shared" si="4"/>
        <v>9053</v>
      </c>
      <c r="C61" s="41">
        <f t="shared" si="5"/>
        <v>9114</v>
      </c>
      <c r="D61" s="41">
        <f t="shared" si="6"/>
        <v>10</v>
      </c>
      <c r="E61" s="42" t="str">
        <f t="shared" si="2"/>
        <v>FERROL-SAN CIBRAO</v>
      </c>
      <c r="F61" s="42">
        <f t="shared" si="9"/>
        <v>16</v>
      </c>
      <c r="G61" s="42">
        <f t="shared" si="8"/>
        <v>235</v>
      </c>
    </row>
    <row r="62" spans="1:7" x14ac:dyDescent="0.25">
      <c r="A62" s="42" t="str">
        <f t="shared" si="3"/>
        <v>TARRAGONA</v>
      </c>
      <c r="B62" s="41">
        <f t="shared" si="4"/>
        <v>3814</v>
      </c>
      <c r="C62" s="41">
        <f t="shared" si="5"/>
        <v>4148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287559</v>
      </c>
      <c r="C63" s="41">
        <f t="shared" si="5"/>
        <v>267101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13444</v>
      </c>
      <c r="C64" s="41">
        <f t="shared" si="5"/>
        <v>20522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1890</v>
      </c>
      <c r="C65" s="41">
        <f t="shared" si="5"/>
        <v>0</v>
      </c>
      <c r="D65" s="41">
        <f t="shared" si="6"/>
        <v>18</v>
      </c>
      <c r="E65" s="42" t="str">
        <f t="shared" si="2"/>
        <v>ALMERIA</v>
      </c>
      <c r="F65" s="42">
        <f t="shared" si="9"/>
        <v>0</v>
      </c>
      <c r="G65" s="42">
        <f t="shared" si="8"/>
        <v>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269143</v>
      </c>
      <c r="C11" s="37">
        <v>219800</v>
      </c>
      <c r="D11" s="37">
        <v>269143</v>
      </c>
      <c r="E11" s="37">
        <v>219800</v>
      </c>
      <c r="F11" s="10">
        <f t="shared" si="0"/>
        <v>-18.33337668079794</v>
      </c>
      <c r="G11" s="1"/>
      <c r="H11" s="1"/>
      <c r="I11" s="1"/>
    </row>
    <row r="12" spans="1:12" x14ac:dyDescent="0.25">
      <c r="A12" s="11" t="s">
        <v>48</v>
      </c>
      <c r="B12" s="38">
        <v>521</v>
      </c>
      <c r="C12" s="38">
        <v>92</v>
      </c>
      <c r="D12" s="38">
        <v>521</v>
      </c>
      <c r="E12" s="38">
        <v>92</v>
      </c>
      <c r="F12" s="13">
        <f t="shared" si="0"/>
        <v>-82.341650671785033</v>
      </c>
      <c r="G12" s="1"/>
      <c r="H12" s="1"/>
      <c r="I12" s="1"/>
    </row>
    <row r="13" spans="1:12" x14ac:dyDescent="0.25">
      <c r="A13" s="8" t="s">
        <v>49</v>
      </c>
      <c r="B13" s="37">
        <v>50</v>
      </c>
      <c r="C13" s="37">
        <v>3</v>
      </c>
      <c r="D13" s="37">
        <v>50</v>
      </c>
      <c r="E13" s="37">
        <v>3</v>
      </c>
      <c r="F13" s="10">
        <f t="shared" si="0"/>
        <v>-94</v>
      </c>
      <c r="G13" s="1"/>
      <c r="H13" s="1"/>
      <c r="I13" s="1"/>
    </row>
    <row r="14" spans="1:12" x14ac:dyDescent="0.25">
      <c r="A14" s="11" t="s">
        <v>50</v>
      </c>
      <c r="B14" s="38">
        <v>75142.5</v>
      </c>
      <c r="C14" s="38">
        <v>48385</v>
      </c>
      <c r="D14" s="38">
        <v>75142.5</v>
      </c>
      <c r="E14" s="38">
        <v>48385</v>
      </c>
      <c r="F14" s="13">
        <f t="shared" si="0"/>
        <v>-35.609009548524469</v>
      </c>
      <c r="G14" s="1"/>
      <c r="H14" s="1"/>
      <c r="I14" s="1"/>
    </row>
    <row r="15" spans="1:12" x14ac:dyDescent="0.25">
      <c r="A15" s="8" t="s">
        <v>51</v>
      </c>
      <c r="B15" s="37">
        <v>734</v>
      </c>
      <c r="C15" s="37">
        <v>162</v>
      </c>
      <c r="D15" s="37">
        <v>734</v>
      </c>
      <c r="E15" s="37">
        <v>162</v>
      </c>
      <c r="F15" s="10">
        <f t="shared" si="0"/>
        <v>-77.929155313351501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0</v>
      </c>
      <c r="E17" s="37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66982</v>
      </c>
      <c r="C22" s="38">
        <v>44148</v>
      </c>
      <c r="D22" s="38">
        <v>66982</v>
      </c>
      <c r="E22" s="38">
        <v>44148</v>
      </c>
      <c r="F22" s="13">
        <f t="shared" si="0"/>
        <v>-34.089755456689858</v>
      </c>
      <c r="G22" s="1"/>
      <c r="H22" s="1"/>
      <c r="I22" s="1"/>
    </row>
    <row r="23" spans="1:9" x14ac:dyDescent="0.25">
      <c r="A23" s="8" t="s">
        <v>59</v>
      </c>
      <c r="B23" s="37">
        <v>45499</v>
      </c>
      <c r="C23" s="37">
        <v>28870</v>
      </c>
      <c r="D23" s="37">
        <v>45499</v>
      </c>
      <c r="E23" s="37">
        <v>28870</v>
      </c>
      <c r="F23" s="10">
        <f t="shared" si="0"/>
        <v>-36.548056001230798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1</v>
      </c>
      <c r="D24" s="38">
        <v>0</v>
      </c>
      <c r="E24" s="38">
        <v>1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782</v>
      </c>
      <c r="C28" s="38">
        <v>542</v>
      </c>
      <c r="D28" s="38">
        <v>782</v>
      </c>
      <c r="E28" s="38">
        <v>542</v>
      </c>
      <c r="F28" s="13">
        <f t="shared" si="0"/>
        <v>-30.690537084398983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1</v>
      </c>
      <c r="D30" s="38">
        <v>0</v>
      </c>
      <c r="E30" s="38">
        <v>1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0</v>
      </c>
      <c r="C31" s="37">
        <v>0</v>
      </c>
      <c r="D31" s="37">
        <v>0</v>
      </c>
      <c r="E31" s="37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38">
        <v>93894</v>
      </c>
      <c r="C32" s="38">
        <v>140414</v>
      </c>
      <c r="D32" s="38">
        <v>93894</v>
      </c>
      <c r="E32" s="38">
        <v>140414</v>
      </c>
      <c r="F32" s="13">
        <f t="shared" si="0"/>
        <v>49.545231857200662</v>
      </c>
      <c r="G32" s="1"/>
      <c r="H32" s="1"/>
      <c r="I32" s="1"/>
    </row>
    <row r="33" spans="1:9" x14ac:dyDescent="0.25">
      <c r="A33" s="8" t="s">
        <v>69</v>
      </c>
      <c r="B33" s="37">
        <v>201</v>
      </c>
      <c r="C33" s="37">
        <v>365</v>
      </c>
      <c r="D33" s="37">
        <v>201</v>
      </c>
      <c r="E33" s="37">
        <v>365</v>
      </c>
      <c r="F33" s="10">
        <f t="shared" si="0"/>
        <v>81.592039800995025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162</v>
      </c>
      <c r="D34" s="38">
        <v>0</v>
      </c>
      <c r="E34" s="38">
        <v>162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552948.5</v>
      </c>
      <c r="C35" s="15">
        <f t="shared" ref="C35:E35" si="1">SUM(C7:C34)</f>
        <v>482945</v>
      </c>
      <c r="D35" s="15">
        <f t="shared" si="1"/>
        <v>552948.5</v>
      </c>
      <c r="E35" s="15">
        <f t="shared" si="1"/>
        <v>482945</v>
      </c>
      <c r="F35" s="16">
        <f t="shared" si="0"/>
        <v>-12.660039768622212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219800</v>
      </c>
      <c r="G38" s="42">
        <f>LOOKUP(E38,$A$38:$A$65,$C$38:$C$65)</f>
        <v>269143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140414</v>
      </c>
      <c r="G39" s="42">
        <f t="shared" ref="G39:G65" si="8">LOOKUP(E39,$A$38:$A$65,$C$38:$C$65)</f>
        <v>93894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48385</v>
      </c>
      <c r="G40" s="42">
        <f t="shared" si="8"/>
        <v>75142.5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44148</v>
      </c>
      <c r="G41" s="42">
        <f t="shared" si="8"/>
        <v>66982</v>
      </c>
    </row>
    <row r="42" spans="1:9" x14ac:dyDescent="0.25">
      <c r="A42" s="42" t="str">
        <f t="shared" si="3"/>
        <v>BAHIA DE ALGECIRAS</v>
      </c>
      <c r="B42" s="41">
        <f t="shared" si="4"/>
        <v>219800</v>
      </c>
      <c r="C42" s="41">
        <f t="shared" si="5"/>
        <v>269143</v>
      </c>
      <c r="D42" s="41">
        <f t="shared" si="6"/>
        <v>1</v>
      </c>
      <c r="E42" s="42" t="str">
        <f t="shared" si="2"/>
        <v>MALAGA</v>
      </c>
      <c r="F42" s="42">
        <f t="shared" si="7"/>
        <v>28870</v>
      </c>
      <c r="G42" s="42">
        <f t="shared" si="8"/>
        <v>45499</v>
      </c>
    </row>
    <row r="43" spans="1:9" x14ac:dyDescent="0.25">
      <c r="A43" s="42" t="str">
        <f t="shared" si="3"/>
        <v>BAHIA DE CADIZ</v>
      </c>
      <c r="B43" s="41">
        <f t="shared" si="4"/>
        <v>92</v>
      </c>
      <c r="C43" s="41">
        <f t="shared" si="5"/>
        <v>521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542</v>
      </c>
      <c r="G43" s="42">
        <f t="shared" si="8"/>
        <v>782</v>
      </c>
    </row>
    <row r="44" spans="1:9" x14ac:dyDescent="0.25">
      <c r="A44" s="42" t="str">
        <f t="shared" si="3"/>
        <v>BALEARES</v>
      </c>
      <c r="B44" s="41">
        <f t="shared" si="4"/>
        <v>3</v>
      </c>
      <c r="C44" s="41">
        <f t="shared" si="5"/>
        <v>50</v>
      </c>
      <c r="D44" s="41">
        <f t="shared" si="6"/>
        <v>11</v>
      </c>
      <c r="E44" s="42" t="str">
        <f t="shared" si="2"/>
        <v>VIGO</v>
      </c>
      <c r="F44" s="42">
        <f t="shared" si="7"/>
        <v>365</v>
      </c>
      <c r="G44" s="42">
        <f t="shared" si="8"/>
        <v>201</v>
      </c>
    </row>
    <row r="45" spans="1:9" x14ac:dyDescent="0.25">
      <c r="A45" s="42" t="str">
        <f t="shared" si="3"/>
        <v>BARCELONA</v>
      </c>
      <c r="B45" s="41">
        <f t="shared" si="4"/>
        <v>48385</v>
      </c>
      <c r="C45" s="41">
        <f t="shared" si="5"/>
        <v>75142.5</v>
      </c>
      <c r="D45" s="41">
        <f t="shared" si="6"/>
        <v>3</v>
      </c>
      <c r="E45" s="42" t="e">
        <f t="shared" si="2"/>
        <v>#N/A</v>
      </c>
      <c r="F45" s="42" t="e">
        <f t="shared" si="7"/>
        <v>#N/A</v>
      </c>
      <c r="G45" s="42" t="e">
        <f t="shared" si="8"/>
        <v>#N/A</v>
      </c>
    </row>
    <row r="46" spans="1:9" x14ac:dyDescent="0.25">
      <c r="A46" s="42" t="str">
        <f t="shared" si="3"/>
        <v>BILBAO</v>
      </c>
      <c r="B46" s="41">
        <f t="shared" si="4"/>
        <v>162</v>
      </c>
      <c r="C46" s="41">
        <f t="shared" si="5"/>
        <v>734</v>
      </c>
      <c r="D46" s="41">
        <f t="shared" si="6"/>
        <v>9</v>
      </c>
      <c r="E46" s="42" t="str">
        <f t="shared" si="2"/>
        <v>BILBAO</v>
      </c>
      <c r="F46" s="42">
        <f t="shared" si="7"/>
        <v>162</v>
      </c>
      <c r="G46" s="42">
        <f t="shared" si="8"/>
        <v>734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92</v>
      </c>
      <c r="G47" s="42">
        <f t="shared" si="8"/>
        <v>521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BALEARES</v>
      </c>
      <c r="F48" s="42">
        <f t="shared" si="7"/>
        <v>3</v>
      </c>
      <c r="G48" s="42">
        <f t="shared" si="8"/>
        <v>50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44148</v>
      </c>
      <c r="C53" s="41">
        <f t="shared" si="5"/>
        <v>66982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28870</v>
      </c>
      <c r="C54" s="41">
        <f t="shared" si="5"/>
        <v>45499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542</v>
      </c>
      <c r="C59" s="41">
        <f t="shared" si="5"/>
        <v>782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</v>
      </c>
      <c r="C61" s="41">
        <f t="shared" si="5"/>
        <v>0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140414</v>
      </c>
      <c r="C63" s="41">
        <f t="shared" si="5"/>
        <v>93894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365</v>
      </c>
      <c r="C64" s="41">
        <f t="shared" si="5"/>
        <v>201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162</v>
      </c>
      <c r="C65" s="41">
        <f t="shared" si="5"/>
        <v>0</v>
      </c>
      <c r="D65" s="41">
        <f t="shared" si="6"/>
        <v>9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">
        <v>39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49</v>
      </c>
      <c r="D7" s="9">
        <v>0</v>
      </c>
      <c r="E7" s="9">
        <v>49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10724</v>
      </c>
      <c r="C8" s="12">
        <v>8001</v>
      </c>
      <c r="D8" s="12">
        <v>10724</v>
      </c>
      <c r="E8" s="12">
        <v>8001</v>
      </c>
      <c r="F8" s="13">
        <f t="shared" ref="F8:F35" si="0">((E8*100)/D8)-100</f>
        <v>-25.391644908616186</v>
      </c>
      <c r="G8" s="1"/>
      <c r="H8" s="1"/>
      <c r="I8" s="1"/>
    </row>
    <row r="9" spans="1:12" x14ac:dyDescent="0.25">
      <c r="A9" s="8" t="s">
        <v>45</v>
      </c>
      <c r="B9" s="9">
        <v>5</v>
      </c>
      <c r="C9" s="9">
        <v>0</v>
      </c>
      <c r="D9" s="9">
        <v>5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12">
        <v>858</v>
      </c>
      <c r="C10" s="12">
        <v>261</v>
      </c>
      <c r="D10" s="12">
        <v>858</v>
      </c>
      <c r="E10" s="12">
        <v>261</v>
      </c>
      <c r="F10" s="17">
        <f t="shared" si="0"/>
        <v>-69.580419580419573</v>
      </c>
      <c r="G10" s="1"/>
      <c r="H10" s="1"/>
      <c r="I10" s="1"/>
    </row>
    <row r="11" spans="1:12" x14ac:dyDescent="0.25">
      <c r="A11" s="8" t="s">
        <v>47</v>
      </c>
      <c r="B11" s="9">
        <v>1216</v>
      </c>
      <c r="C11" s="9">
        <v>781</v>
      </c>
      <c r="D11" s="9">
        <v>1216</v>
      </c>
      <c r="E11" s="9">
        <v>781</v>
      </c>
      <c r="F11" s="10">
        <f t="shared" si="0"/>
        <v>-35.77302631578948</v>
      </c>
      <c r="G11" s="1"/>
      <c r="H11" s="1"/>
      <c r="I11" s="1"/>
    </row>
    <row r="12" spans="1:12" x14ac:dyDescent="0.25">
      <c r="A12" s="11" t="s">
        <v>48</v>
      </c>
      <c r="B12" s="12">
        <v>4876.5</v>
      </c>
      <c r="C12" s="12">
        <v>3600.5</v>
      </c>
      <c r="D12" s="12">
        <v>4876.5</v>
      </c>
      <c r="E12" s="12">
        <v>3600.5</v>
      </c>
      <c r="F12" s="13">
        <f t="shared" si="0"/>
        <v>-26.16630780272736</v>
      </c>
      <c r="G12" s="1"/>
      <c r="H12" s="1"/>
      <c r="I12" s="1"/>
    </row>
    <row r="13" spans="1:12" x14ac:dyDescent="0.25">
      <c r="A13" s="8" t="s">
        <v>49</v>
      </c>
      <c r="B13" s="9">
        <v>11690</v>
      </c>
      <c r="C13" s="9">
        <v>9262</v>
      </c>
      <c r="D13" s="9">
        <v>11690</v>
      </c>
      <c r="E13" s="9">
        <v>9262</v>
      </c>
      <c r="F13" s="10">
        <f t="shared" si="0"/>
        <v>-20.769888793840892</v>
      </c>
      <c r="G13" s="1"/>
      <c r="H13" s="1"/>
      <c r="I13" s="1"/>
    </row>
    <row r="14" spans="1:12" x14ac:dyDescent="0.25">
      <c r="A14" s="11" t="s">
        <v>50</v>
      </c>
      <c r="B14" s="12">
        <v>20186</v>
      </c>
      <c r="C14" s="12">
        <v>15874.5</v>
      </c>
      <c r="D14" s="12">
        <v>20186</v>
      </c>
      <c r="E14" s="12">
        <v>15874.5</v>
      </c>
      <c r="F14" s="13">
        <f t="shared" si="0"/>
        <v>-21.358862578024372</v>
      </c>
      <c r="G14" s="1"/>
      <c r="H14" s="1"/>
      <c r="I14" s="1"/>
    </row>
    <row r="15" spans="1:12" x14ac:dyDescent="0.25">
      <c r="A15" s="8" t="s">
        <v>51</v>
      </c>
      <c r="B15" s="9">
        <v>6706</v>
      </c>
      <c r="C15" s="9">
        <v>2842</v>
      </c>
      <c r="D15" s="9">
        <v>6706</v>
      </c>
      <c r="E15" s="9">
        <v>2842</v>
      </c>
      <c r="F15" s="10">
        <f t="shared" si="0"/>
        <v>-57.620041753653446</v>
      </c>
      <c r="G15" s="1"/>
      <c r="H15" s="1"/>
      <c r="I15" s="1"/>
    </row>
    <row r="16" spans="1:12" x14ac:dyDescent="0.25">
      <c r="A16" s="11" t="s">
        <v>52</v>
      </c>
      <c r="B16" s="12">
        <v>1983</v>
      </c>
      <c r="C16" s="12">
        <v>1840</v>
      </c>
      <c r="D16" s="12">
        <v>1983</v>
      </c>
      <c r="E16" s="12">
        <v>1840</v>
      </c>
      <c r="F16" s="13">
        <f t="shared" si="0"/>
        <v>-7.2112960161371689</v>
      </c>
      <c r="G16" s="1"/>
      <c r="H16" s="1"/>
      <c r="I16" s="1"/>
    </row>
    <row r="17" spans="1:9" x14ac:dyDescent="0.25">
      <c r="A17" s="8" t="s">
        <v>53</v>
      </c>
      <c r="B17" s="9">
        <v>244</v>
      </c>
      <c r="C17" s="9">
        <v>82</v>
      </c>
      <c r="D17" s="9">
        <v>244</v>
      </c>
      <c r="E17" s="9">
        <v>82</v>
      </c>
      <c r="F17" s="10">
        <f t="shared" si="0"/>
        <v>-66.393442622950829</v>
      </c>
      <c r="G17" s="1"/>
      <c r="H17" s="1"/>
      <c r="I17" s="1"/>
    </row>
    <row r="18" spans="1:9" x14ac:dyDescent="0.25">
      <c r="A18" s="11" t="s">
        <v>54</v>
      </c>
      <c r="B18" s="12">
        <v>1311</v>
      </c>
      <c r="C18" s="12">
        <v>1013</v>
      </c>
      <c r="D18" s="12">
        <v>1311</v>
      </c>
      <c r="E18" s="12">
        <v>1013</v>
      </c>
      <c r="F18" s="13">
        <f t="shared" si="0"/>
        <v>-22.730739893211293</v>
      </c>
      <c r="G18" s="1"/>
      <c r="H18" s="1"/>
      <c r="I18" s="1"/>
    </row>
    <row r="19" spans="1:9" x14ac:dyDescent="0.25">
      <c r="A19" s="8" t="s">
        <v>55</v>
      </c>
      <c r="B19" s="9">
        <v>221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810</v>
      </c>
      <c r="C20" s="12">
        <v>703</v>
      </c>
      <c r="D20" s="12">
        <v>810</v>
      </c>
      <c r="E20" s="12">
        <v>703</v>
      </c>
      <c r="F20" s="13">
        <f t="shared" si="0"/>
        <v>-13.209876543209873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31284</v>
      </c>
      <c r="C22" s="12">
        <v>20743</v>
      </c>
      <c r="D22" s="12">
        <v>31284</v>
      </c>
      <c r="E22" s="12">
        <v>20743</v>
      </c>
      <c r="F22" s="13">
        <f t="shared" si="0"/>
        <v>-33.694540340109967</v>
      </c>
      <c r="G22" s="1"/>
      <c r="H22" s="1"/>
      <c r="I22" s="1"/>
    </row>
    <row r="23" spans="1:9" x14ac:dyDescent="0.25">
      <c r="A23" s="8" t="s">
        <v>59</v>
      </c>
      <c r="B23" s="9">
        <v>297</v>
      </c>
      <c r="C23" s="9">
        <v>837</v>
      </c>
      <c r="D23" s="9">
        <v>297</v>
      </c>
      <c r="E23" s="9">
        <v>837</v>
      </c>
      <c r="F23" s="10">
        <f t="shared" si="0"/>
        <v>181.81818181818181</v>
      </c>
      <c r="G23" s="1"/>
      <c r="H23" s="1"/>
      <c r="I23" s="1"/>
    </row>
    <row r="24" spans="1:9" x14ac:dyDescent="0.25">
      <c r="A24" s="11" t="s">
        <v>60</v>
      </c>
      <c r="B24" s="12">
        <v>2545</v>
      </c>
      <c r="C24" s="12">
        <v>15</v>
      </c>
      <c r="D24" s="12">
        <v>2545</v>
      </c>
      <c r="E24" s="12">
        <v>15</v>
      </c>
      <c r="F24" s="13">
        <f t="shared" si="0"/>
        <v>-99.410609037328101</v>
      </c>
      <c r="G24" s="1"/>
      <c r="H24" s="1"/>
      <c r="I24" s="1"/>
    </row>
    <row r="25" spans="1:9" x14ac:dyDescent="0.25">
      <c r="A25" s="8" t="s">
        <v>61</v>
      </c>
      <c r="B25" s="9">
        <v>1401</v>
      </c>
      <c r="C25" s="9">
        <v>1274</v>
      </c>
      <c r="D25" s="9">
        <v>1401</v>
      </c>
      <c r="E25" s="9">
        <v>1274</v>
      </c>
      <c r="F25" s="10">
        <f t="shared" si="0"/>
        <v>-9.06495360456816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28213</v>
      </c>
      <c r="C28" s="12">
        <v>19887</v>
      </c>
      <c r="D28" s="12">
        <v>28213</v>
      </c>
      <c r="E28" s="12">
        <v>19887</v>
      </c>
      <c r="F28" s="13">
        <f t="shared" si="0"/>
        <v>-29.51121823272959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8515</v>
      </c>
      <c r="C30" s="12">
        <v>8163</v>
      </c>
      <c r="D30" s="12">
        <v>8515</v>
      </c>
      <c r="E30" s="12">
        <v>8163</v>
      </c>
      <c r="F30" s="13">
        <f t="shared" si="0"/>
        <v>-4.1338813857897776</v>
      </c>
      <c r="G30" s="1"/>
      <c r="H30" s="1"/>
      <c r="I30" s="1"/>
    </row>
    <row r="31" spans="1:9" x14ac:dyDescent="0.25">
      <c r="A31" s="8" t="s">
        <v>67</v>
      </c>
      <c r="B31" s="9">
        <v>2289</v>
      </c>
      <c r="C31" s="9">
        <v>1552</v>
      </c>
      <c r="D31" s="9">
        <v>2289</v>
      </c>
      <c r="E31" s="9">
        <v>1552</v>
      </c>
      <c r="F31" s="10">
        <f t="shared" si="0"/>
        <v>-32.197466142420268</v>
      </c>
      <c r="G31" s="1"/>
      <c r="H31" s="1"/>
      <c r="I31" s="1"/>
    </row>
    <row r="32" spans="1:9" x14ac:dyDescent="0.25">
      <c r="A32" s="11" t="s">
        <v>68</v>
      </c>
      <c r="B32" s="12">
        <v>15141</v>
      </c>
      <c r="C32" s="12">
        <v>11072</v>
      </c>
      <c r="D32" s="12">
        <v>15141</v>
      </c>
      <c r="E32" s="12">
        <v>11072</v>
      </c>
      <c r="F32" s="13">
        <f t="shared" si="0"/>
        <v>-26.874050591110233</v>
      </c>
      <c r="G32" s="1"/>
      <c r="H32" s="1"/>
      <c r="I32" s="1"/>
    </row>
    <row r="33" spans="1:9" x14ac:dyDescent="0.25">
      <c r="A33" s="8" t="s">
        <v>69</v>
      </c>
      <c r="B33" s="9">
        <v>3464</v>
      </c>
      <c r="C33" s="9">
        <v>2325</v>
      </c>
      <c r="D33" s="9">
        <v>3464</v>
      </c>
      <c r="E33" s="9">
        <v>2325</v>
      </c>
      <c r="F33" s="10">
        <f t="shared" si="0"/>
        <v>-32.881062355658202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1371</v>
      </c>
      <c r="D34" s="12">
        <v>0</v>
      </c>
      <c r="E34" s="12">
        <v>1371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153979.5</v>
      </c>
      <c r="C35" s="15">
        <f t="shared" ref="C35:E35" si="1">SUM(C7:C34)</f>
        <v>111548</v>
      </c>
      <c r="D35" s="15">
        <f t="shared" si="1"/>
        <v>153979.5</v>
      </c>
      <c r="E35" s="15">
        <f t="shared" si="1"/>
        <v>111548</v>
      </c>
      <c r="F35" s="16">
        <f t="shared" si="0"/>
        <v>-27.55659032533552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49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LAS PALMAS</v>
      </c>
      <c r="F38" s="42">
        <f>LOOKUP(E38,$A$38:$A$65,$B$38:$B$65)</f>
        <v>20743</v>
      </c>
      <c r="G38" s="42">
        <f>LOOKUP(E38,$A$38:$A$65,$C$38:$C$65)</f>
        <v>31284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8001</v>
      </c>
      <c r="C39" s="41">
        <f t="shared" ref="C39:C65" si="5">D8</f>
        <v>10724</v>
      </c>
      <c r="D39" s="41">
        <f t="shared" ref="D39:D65" si="6">_xlfn.RANK.EQ(B39,$B$38:$B$65)+COUNTIF($B$38:$B$65,B39)-1</f>
        <v>7</v>
      </c>
      <c r="E39" s="42" t="str">
        <f t="shared" si="2"/>
        <v>SANTA CRUZ DE TENERIFE</v>
      </c>
      <c r="F39" s="42">
        <f t="shared" ref="F39:F65" si="7">LOOKUP(E39,$A$38:$A$65,$B$38:$B$65)</f>
        <v>19887</v>
      </c>
      <c r="G39" s="42">
        <f t="shared" ref="G39:G65" si="8">LOOKUP(E39,$A$38:$A$65,$C$38:$C$65)</f>
        <v>28213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5</v>
      </c>
      <c r="D40" s="41">
        <f t="shared" si="6"/>
        <v>28</v>
      </c>
      <c r="E40" s="42" t="str">
        <f t="shared" si="2"/>
        <v>BARCELONA</v>
      </c>
      <c r="F40" s="42">
        <f t="shared" si="7"/>
        <v>15874.5</v>
      </c>
      <c r="G40" s="42">
        <f t="shared" si="8"/>
        <v>20186</v>
      </c>
    </row>
    <row r="41" spans="1:9" x14ac:dyDescent="0.25">
      <c r="A41" s="42" t="str">
        <f t="shared" si="3"/>
        <v>AVILES</v>
      </c>
      <c r="B41" s="41">
        <f t="shared" si="4"/>
        <v>261</v>
      </c>
      <c r="C41" s="41">
        <f t="shared" si="5"/>
        <v>858</v>
      </c>
      <c r="D41" s="41">
        <f t="shared" si="6"/>
        <v>19</v>
      </c>
      <c r="E41" s="42" t="str">
        <f t="shared" si="2"/>
        <v>VALENCIA</v>
      </c>
      <c r="F41" s="42">
        <f t="shared" si="7"/>
        <v>11072</v>
      </c>
      <c r="G41" s="42">
        <f t="shared" si="8"/>
        <v>15141</v>
      </c>
    </row>
    <row r="42" spans="1:9" x14ac:dyDescent="0.25">
      <c r="A42" s="42" t="str">
        <f t="shared" si="3"/>
        <v>BAHIA DE ALGECIRAS</v>
      </c>
      <c r="B42" s="41">
        <f t="shared" si="4"/>
        <v>781</v>
      </c>
      <c r="C42" s="41">
        <f t="shared" si="5"/>
        <v>1216</v>
      </c>
      <c r="D42" s="41">
        <f t="shared" si="6"/>
        <v>17</v>
      </c>
      <c r="E42" s="42" t="str">
        <f t="shared" si="2"/>
        <v>BALEARES</v>
      </c>
      <c r="F42" s="42">
        <f t="shared" si="7"/>
        <v>9262</v>
      </c>
      <c r="G42" s="42">
        <f t="shared" si="8"/>
        <v>11690</v>
      </c>
    </row>
    <row r="43" spans="1:9" x14ac:dyDescent="0.25">
      <c r="A43" s="42" t="str">
        <f t="shared" si="3"/>
        <v>BAHIA DE CADIZ</v>
      </c>
      <c r="B43" s="41">
        <f t="shared" si="4"/>
        <v>3600.5</v>
      </c>
      <c r="C43" s="41">
        <f t="shared" si="5"/>
        <v>4876.5</v>
      </c>
      <c r="D43" s="41">
        <f t="shared" si="6"/>
        <v>8</v>
      </c>
      <c r="E43" s="42" t="str">
        <f t="shared" si="2"/>
        <v>SEVILLA</v>
      </c>
      <c r="F43" s="42">
        <f t="shared" si="7"/>
        <v>8163</v>
      </c>
      <c r="G43" s="42">
        <f t="shared" si="8"/>
        <v>8515</v>
      </c>
    </row>
    <row r="44" spans="1:9" x14ac:dyDescent="0.25">
      <c r="A44" s="42" t="str">
        <f t="shared" si="3"/>
        <v>BALEARES</v>
      </c>
      <c r="B44" s="41">
        <f t="shared" si="4"/>
        <v>9262</v>
      </c>
      <c r="C44" s="41">
        <f t="shared" si="5"/>
        <v>11690</v>
      </c>
      <c r="D44" s="41">
        <f t="shared" si="6"/>
        <v>5</v>
      </c>
      <c r="E44" s="42" t="str">
        <f t="shared" si="2"/>
        <v>ALICANTE</v>
      </c>
      <c r="F44" s="42">
        <f t="shared" si="7"/>
        <v>8001</v>
      </c>
      <c r="G44" s="42">
        <f t="shared" si="8"/>
        <v>10724</v>
      </c>
    </row>
    <row r="45" spans="1:9" x14ac:dyDescent="0.25">
      <c r="A45" s="42" t="str">
        <f t="shared" si="3"/>
        <v>BARCELONA</v>
      </c>
      <c r="B45" s="41">
        <f t="shared" si="4"/>
        <v>15874.5</v>
      </c>
      <c r="C45" s="41">
        <f t="shared" si="5"/>
        <v>20186</v>
      </c>
      <c r="D45" s="41">
        <f t="shared" si="6"/>
        <v>3</v>
      </c>
      <c r="E45" s="42" t="str">
        <f t="shared" si="2"/>
        <v>BAHIA DE CADIZ</v>
      </c>
      <c r="F45" s="42">
        <f t="shared" si="7"/>
        <v>3600.5</v>
      </c>
      <c r="G45" s="42">
        <f t="shared" si="8"/>
        <v>4876.5</v>
      </c>
    </row>
    <row r="46" spans="1:9" x14ac:dyDescent="0.25">
      <c r="A46" s="42" t="str">
        <f t="shared" si="3"/>
        <v>BILBAO</v>
      </c>
      <c r="B46" s="41">
        <f t="shared" si="4"/>
        <v>2842</v>
      </c>
      <c r="C46" s="41">
        <f t="shared" si="5"/>
        <v>6706</v>
      </c>
      <c r="D46" s="41">
        <f t="shared" si="6"/>
        <v>9</v>
      </c>
      <c r="E46" s="42" t="str">
        <f t="shared" si="2"/>
        <v>BILBAO</v>
      </c>
      <c r="F46" s="42">
        <f t="shared" si="7"/>
        <v>2842</v>
      </c>
      <c r="G46" s="42">
        <f t="shared" si="8"/>
        <v>6706</v>
      </c>
    </row>
    <row r="47" spans="1:9" x14ac:dyDescent="0.25">
      <c r="A47" s="42" t="str">
        <f t="shared" si="3"/>
        <v>CARTAGENA</v>
      </c>
      <c r="B47" s="41">
        <f t="shared" si="4"/>
        <v>1840</v>
      </c>
      <c r="C47" s="41">
        <f t="shared" si="5"/>
        <v>1983</v>
      </c>
      <c r="D47" s="41">
        <f t="shared" si="6"/>
        <v>11</v>
      </c>
      <c r="E47" s="42" t="str">
        <f t="shared" si="2"/>
        <v>VIGO</v>
      </c>
      <c r="F47" s="42">
        <f t="shared" si="7"/>
        <v>2325</v>
      </c>
      <c r="G47" s="42">
        <f t="shared" si="8"/>
        <v>3464</v>
      </c>
    </row>
    <row r="48" spans="1:9" x14ac:dyDescent="0.25">
      <c r="A48" s="42" t="str">
        <f t="shared" si="3"/>
        <v>CASTELLON</v>
      </c>
      <c r="B48" s="41">
        <f t="shared" si="4"/>
        <v>82</v>
      </c>
      <c r="C48" s="41">
        <f t="shared" si="5"/>
        <v>244</v>
      </c>
      <c r="D48" s="41">
        <f t="shared" si="6"/>
        <v>20</v>
      </c>
      <c r="E48" s="42" t="str">
        <f t="shared" si="2"/>
        <v>CARTAGENA</v>
      </c>
      <c r="F48" s="42">
        <f t="shared" si="7"/>
        <v>1840</v>
      </c>
      <c r="G48" s="42">
        <f t="shared" si="8"/>
        <v>1983</v>
      </c>
    </row>
    <row r="49" spans="1:7" x14ac:dyDescent="0.25">
      <c r="A49" s="42" t="str">
        <f t="shared" si="3"/>
        <v>CEUTA</v>
      </c>
      <c r="B49" s="41">
        <f t="shared" si="4"/>
        <v>1013</v>
      </c>
      <c r="C49" s="41">
        <f t="shared" si="5"/>
        <v>1311</v>
      </c>
      <c r="D49" s="41">
        <f t="shared" si="6"/>
        <v>15</v>
      </c>
      <c r="E49" s="42" t="str">
        <f t="shared" si="2"/>
        <v>TARRAGONA</v>
      </c>
      <c r="F49" s="42">
        <f t="shared" si="7"/>
        <v>1552</v>
      </c>
      <c r="G49" s="42">
        <f t="shared" si="8"/>
        <v>2289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VILAGARCIA</v>
      </c>
      <c r="F50" s="42">
        <f t="shared" si="7"/>
        <v>1371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703</v>
      </c>
      <c r="C51" s="41">
        <f t="shared" si="5"/>
        <v>810</v>
      </c>
      <c r="D51" s="41">
        <f t="shared" si="6"/>
        <v>18</v>
      </c>
      <c r="E51" s="42" t="str">
        <f t="shared" si="2"/>
        <v>MELILLA</v>
      </c>
      <c r="F51" s="42">
        <f t="shared" si="7"/>
        <v>1274</v>
      </c>
      <c r="G51" s="42">
        <f t="shared" si="8"/>
        <v>1401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1013</v>
      </c>
      <c r="G52" s="42">
        <f t="shared" si="8"/>
        <v>1311</v>
      </c>
    </row>
    <row r="53" spans="1:7" x14ac:dyDescent="0.25">
      <c r="A53" s="42" t="str">
        <f t="shared" si="3"/>
        <v>LAS PALMAS</v>
      </c>
      <c r="B53" s="41">
        <f t="shared" si="4"/>
        <v>20743</v>
      </c>
      <c r="C53" s="41">
        <f t="shared" si="5"/>
        <v>31284</v>
      </c>
      <c r="D53" s="41">
        <f t="shared" si="6"/>
        <v>1</v>
      </c>
      <c r="E53" s="42" t="str">
        <f t="shared" si="2"/>
        <v>MALAGA</v>
      </c>
      <c r="F53" s="42">
        <f t="shared" si="7"/>
        <v>837</v>
      </c>
      <c r="G53" s="42">
        <f t="shared" si="8"/>
        <v>297</v>
      </c>
    </row>
    <row r="54" spans="1:7" x14ac:dyDescent="0.25">
      <c r="A54" s="42" t="str">
        <f t="shared" si="3"/>
        <v>MALAGA</v>
      </c>
      <c r="B54" s="41">
        <f t="shared" si="4"/>
        <v>837</v>
      </c>
      <c r="C54" s="41">
        <f t="shared" si="5"/>
        <v>297</v>
      </c>
      <c r="D54" s="41">
        <f t="shared" si="6"/>
        <v>16</v>
      </c>
      <c r="E54" s="42" t="str">
        <f t="shared" si="2"/>
        <v>BAHIA DE ALGECIRAS</v>
      </c>
      <c r="F54" s="42">
        <f t="shared" si="7"/>
        <v>781</v>
      </c>
      <c r="G54" s="42">
        <f t="shared" si="8"/>
        <v>1216</v>
      </c>
    </row>
    <row r="55" spans="1:7" x14ac:dyDescent="0.25">
      <c r="A55" s="42" t="str">
        <f t="shared" si="3"/>
        <v>MARIN Y RIA DE PONTEVEDRA</v>
      </c>
      <c r="B55" s="41">
        <f t="shared" si="4"/>
        <v>15</v>
      </c>
      <c r="C55" s="41">
        <f t="shared" si="5"/>
        <v>2545</v>
      </c>
      <c r="D55" s="41">
        <f t="shared" si="6"/>
        <v>22</v>
      </c>
      <c r="E55" s="42" t="str">
        <f t="shared" si="2"/>
        <v>GIJON</v>
      </c>
      <c r="F55" s="42">
        <f t="shared" si="7"/>
        <v>703</v>
      </c>
      <c r="G55" s="42">
        <f t="shared" si="8"/>
        <v>810</v>
      </c>
    </row>
    <row r="56" spans="1:7" x14ac:dyDescent="0.25">
      <c r="A56" s="42" t="str">
        <f t="shared" si="3"/>
        <v>MELILLA</v>
      </c>
      <c r="B56" s="41">
        <f t="shared" si="4"/>
        <v>1274</v>
      </c>
      <c r="C56" s="41">
        <f t="shared" si="5"/>
        <v>1401</v>
      </c>
      <c r="D56" s="41">
        <f t="shared" si="6"/>
        <v>14</v>
      </c>
      <c r="E56" s="42" t="str">
        <f t="shared" si="2"/>
        <v>AVILES</v>
      </c>
      <c r="F56" s="42">
        <f t="shared" si="7"/>
        <v>261</v>
      </c>
      <c r="G56" s="42">
        <f t="shared" si="8"/>
        <v>858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7"/>
        <v>82</v>
      </c>
      <c r="G57" s="42">
        <f t="shared" si="8"/>
        <v>244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49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19887</v>
      </c>
      <c r="C59" s="41">
        <f t="shared" si="5"/>
        <v>28213</v>
      </c>
      <c r="D59" s="41">
        <f t="shared" si="6"/>
        <v>2</v>
      </c>
      <c r="E59" s="42" t="str">
        <f t="shared" si="2"/>
        <v>MARIN Y RIA DE PONTEVEDRA</v>
      </c>
      <c r="F59" s="42">
        <f t="shared" si="7"/>
        <v>15</v>
      </c>
      <c r="G59" s="42">
        <f t="shared" si="8"/>
        <v>2545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7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8163</v>
      </c>
      <c r="C61" s="41">
        <f t="shared" si="5"/>
        <v>8515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1552</v>
      </c>
      <c r="C62" s="41">
        <f t="shared" si="5"/>
        <v>2289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11072</v>
      </c>
      <c r="C63" s="41">
        <f t="shared" si="5"/>
        <v>15141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2325</v>
      </c>
      <c r="C64" s="41">
        <f t="shared" si="5"/>
        <v>3464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1371</v>
      </c>
      <c r="C65" s="41">
        <f t="shared" si="5"/>
        <v>0</v>
      </c>
      <c r="D65" s="41">
        <f t="shared" si="6"/>
        <v>13</v>
      </c>
      <c r="E65" s="42" t="str">
        <f t="shared" si="2"/>
        <v>ALMERIA</v>
      </c>
      <c r="F65" s="42">
        <f t="shared" si="7"/>
        <v>0</v>
      </c>
      <c r="G65" s="42">
        <f t="shared" si="8"/>
        <v>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">
        <v>39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765</v>
      </c>
      <c r="C7" s="9">
        <v>595</v>
      </c>
      <c r="D7" s="9">
        <v>765</v>
      </c>
      <c r="E7" s="9">
        <v>595</v>
      </c>
      <c r="F7" s="10">
        <f>((E7*100)/D7)-100</f>
        <v>-22.222222222222229</v>
      </c>
      <c r="G7" s="1"/>
      <c r="H7" s="1"/>
      <c r="I7" s="1"/>
    </row>
    <row r="8" spans="1:12" x14ac:dyDescent="0.25">
      <c r="A8" s="11" t="s">
        <v>44</v>
      </c>
      <c r="B8" s="12">
        <v>738</v>
      </c>
      <c r="C8" s="12">
        <v>677</v>
      </c>
      <c r="D8" s="12">
        <v>738</v>
      </c>
      <c r="E8" s="12">
        <v>677</v>
      </c>
      <c r="F8" s="13">
        <f t="shared" ref="F8:F35" si="0">((E8*100)/D8)-100</f>
        <v>-8.265582655826563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12</v>
      </c>
      <c r="C10" s="12">
        <v>38</v>
      </c>
      <c r="D10" s="12">
        <v>12</v>
      </c>
      <c r="E10" s="12">
        <v>38</v>
      </c>
      <c r="F10" s="17">
        <f t="shared" si="0"/>
        <v>216.66666666666669</v>
      </c>
      <c r="G10" s="1"/>
      <c r="H10" s="1"/>
      <c r="I10" s="1"/>
    </row>
    <row r="11" spans="1:12" x14ac:dyDescent="0.25">
      <c r="A11" s="8" t="s">
        <v>47</v>
      </c>
      <c r="B11" s="9">
        <v>11823</v>
      </c>
      <c r="C11" s="9">
        <v>8086</v>
      </c>
      <c r="D11" s="9">
        <v>11823</v>
      </c>
      <c r="E11" s="9">
        <v>8086</v>
      </c>
      <c r="F11" s="10">
        <f t="shared" si="0"/>
        <v>-31.607882940032141</v>
      </c>
      <c r="G11" s="1"/>
      <c r="H11" s="1"/>
      <c r="I11" s="1"/>
    </row>
    <row r="12" spans="1:12" x14ac:dyDescent="0.25">
      <c r="A12" s="11" t="s">
        <v>48</v>
      </c>
      <c r="B12" s="12">
        <v>6293</v>
      </c>
      <c r="C12" s="12">
        <v>3731</v>
      </c>
      <c r="D12" s="12">
        <v>6293</v>
      </c>
      <c r="E12" s="12">
        <v>3731</v>
      </c>
      <c r="F12" s="13">
        <f t="shared" si="0"/>
        <v>-40.711902113459402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99621.5</v>
      </c>
      <c r="C14" s="12">
        <v>82195</v>
      </c>
      <c r="D14" s="12">
        <v>99621.5</v>
      </c>
      <c r="E14" s="12">
        <v>82195</v>
      </c>
      <c r="F14" s="13">
        <f t="shared" si="0"/>
        <v>-17.492709906997987</v>
      </c>
      <c r="G14" s="1"/>
      <c r="H14" s="1"/>
      <c r="I14" s="1"/>
    </row>
    <row r="15" spans="1:12" x14ac:dyDescent="0.25">
      <c r="A15" s="8" t="s">
        <v>51</v>
      </c>
      <c r="B15" s="9">
        <v>29816.5</v>
      </c>
      <c r="C15" s="9">
        <v>18417</v>
      </c>
      <c r="D15" s="9">
        <v>29816.5</v>
      </c>
      <c r="E15" s="9">
        <v>18417</v>
      </c>
      <c r="F15" s="10">
        <f t="shared" si="0"/>
        <v>-38.232186876393946</v>
      </c>
      <c r="G15" s="1"/>
      <c r="H15" s="1"/>
      <c r="I15" s="1"/>
    </row>
    <row r="16" spans="1:12" x14ac:dyDescent="0.25">
      <c r="A16" s="11" t="s">
        <v>52</v>
      </c>
      <c r="B16" s="12">
        <v>791</v>
      </c>
      <c r="C16" s="12">
        <v>1150</v>
      </c>
      <c r="D16" s="12">
        <v>791</v>
      </c>
      <c r="E16" s="12">
        <v>1150</v>
      </c>
      <c r="F16" s="13">
        <f t="shared" si="0"/>
        <v>45.385587863463968</v>
      </c>
      <c r="G16" s="1"/>
      <c r="H16" s="1"/>
      <c r="I16" s="1"/>
    </row>
    <row r="17" spans="1:9" x14ac:dyDescent="0.25">
      <c r="A17" s="8" t="s">
        <v>53</v>
      </c>
      <c r="B17" s="9">
        <v>6028</v>
      </c>
      <c r="C17" s="9">
        <v>3275</v>
      </c>
      <c r="D17" s="9">
        <v>6028</v>
      </c>
      <c r="E17" s="9">
        <v>3275</v>
      </c>
      <c r="F17" s="10">
        <f t="shared" si="0"/>
        <v>-45.670205706702056</v>
      </c>
      <c r="G17" s="1"/>
      <c r="H17" s="1"/>
      <c r="I17" s="1"/>
    </row>
    <row r="18" spans="1:9" x14ac:dyDescent="0.25">
      <c r="A18" s="11" t="s">
        <v>54</v>
      </c>
      <c r="B18" s="12">
        <v>12</v>
      </c>
      <c r="C18" s="12">
        <v>61</v>
      </c>
      <c r="D18" s="12">
        <v>12</v>
      </c>
      <c r="E18" s="12">
        <v>61</v>
      </c>
      <c r="F18" s="13">
        <f t="shared" si="0"/>
        <v>408.33333333333331</v>
      </c>
      <c r="G18" s="1"/>
      <c r="H18" s="1"/>
      <c r="I18" s="1"/>
    </row>
    <row r="19" spans="1:9" x14ac:dyDescent="0.25">
      <c r="A19" s="8" t="s">
        <v>55</v>
      </c>
      <c r="B19" s="9">
        <v>14</v>
      </c>
      <c r="C19" s="9">
        <v>16</v>
      </c>
      <c r="D19" s="9">
        <v>14</v>
      </c>
      <c r="E19" s="9">
        <v>16</v>
      </c>
      <c r="F19" s="10">
        <f t="shared" si="0"/>
        <v>14.285714285714292</v>
      </c>
      <c r="G19" s="1"/>
      <c r="H19" s="1"/>
      <c r="I19" s="1"/>
    </row>
    <row r="20" spans="1:9" x14ac:dyDescent="0.25">
      <c r="A20" s="11" t="s">
        <v>56</v>
      </c>
      <c r="B20" s="12">
        <v>1359</v>
      </c>
      <c r="C20" s="12">
        <v>1317</v>
      </c>
      <c r="D20" s="12">
        <v>1359</v>
      </c>
      <c r="E20" s="12">
        <v>1317</v>
      </c>
      <c r="F20" s="13">
        <f t="shared" si="0"/>
        <v>-3.0905077262693226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11903</v>
      </c>
      <c r="C22" s="12">
        <v>5916</v>
      </c>
      <c r="D22" s="12">
        <v>11903</v>
      </c>
      <c r="E22" s="12">
        <v>5916</v>
      </c>
      <c r="F22" s="13">
        <f t="shared" si="0"/>
        <v>-50.298244140132738</v>
      </c>
      <c r="G22" s="1"/>
      <c r="H22" s="1"/>
      <c r="I22" s="1"/>
    </row>
    <row r="23" spans="1:9" x14ac:dyDescent="0.25">
      <c r="A23" s="8" t="s">
        <v>59</v>
      </c>
      <c r="B23" s="9">
        <v>668</v>
      </c>
      <c r="C23" s="9">
        <v>343</v>
      </c>
      <c r="D23" s="9">
        <v>668</v>
      </c>
      <c r="E23" s="9">
        <v>343</v>
      </c>
      <c r="F23" s="10">
        <f t="shared" si="0"/>
        <v>-48.65269461077844</v>
      </c>
      <c r="G23" s="1"/>
      <c r="H23" s="1"/>
      <c r="I23" s="1"/>
    </row>
    <row r="24" spans="1:9" x14ac:dyDescent="0.25">
      <c r="A24" s="11" t="s">
        <v>60</v>
      </c>
      <c r="B24" s="12">
        <v>435</v>
      </c>
      <c r="C24" s="12">
        <v>553</v>
      </c>
      <c r="D24" s="12">
        <v>435</v>
      </c>
      <c r="E24" s="12">
        <v>553</v>
      </c>
      <c r="F24" s="13">
        <f t="shared" si="0"/>
        <v>27.1264367816092</v>
      </c>
      <c r="G24" s="1"/>
      <c r="H24" s="1"/>
      <c r="I24" s="1"/>
    </row>
    <row r="25" spans="1:9" x14ac:dyDescent="0.25">
      <c r="A25" s="8" t="s">
        <v>61</v>
      </c>
      <c r="B25" s="9">
        <v>264</v>
      </c>
      <c r="C25" s="9">
        <v>1010</v>
      </c>
      <c r="D25" s="9">
        <v>264</v>
      </c>
      <c r="E25" s="9">
        <v>1010</v>
      </c>
      <c r="F25" s="10">
        <f t="shared" si="0"/>
        <v>282.57575757575756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4697</v>
      </c>
      <c r="C28" s="12">
        <v>2794</v>
      </c>
      <c r="D28" s="12">
        <v>4697</v>
      </c>
      <c r="E28" s="12">
        <v>2794</v>
      </c>
      <c r="F28" s="13">
        <f t="shared" si="0"/>
        <v>-40.515222482435597</v>
      </c>
      <c r="G28" s="1"/>
      <c r="H28" s="1"/>
      <c r="I28" s="1"/>
    </row>
    <row r="29" spans="1:9" x14ac:dyDescent="0.25">
      <c r="A29" s="8" t="s">
        <v>65</v>
      </c>
      <c r="B29" s="9">
        <v>140</v>
      </c>
      <c r="C29" s="9">
        <v>122</v>
      </c>
      <c r="D29" s="9">
        <v>140</v>
      </c>
      <c r="E29" s="9">
        <v>122</v>
      </c>
      <c r="F29" s="10">
        <f t="shared" si="0"/>
        <v>-12.857142857142861</v>
      </c>
      <c r="G29" s="1"/>
      <c r="H29" s="1"/>
      <c r="I29" s="1"/>
    </row>
    <row r="30" spans="1:9" x14ac:dyDescent="0.25">
      <c r="A30" s="11" t="s">
        <v>66</v>
      </c>
      <c r="B30" s="12">
        <v>599</v>
      </c>
      <c r="C30" s="12">
        <v>889</v>
      </c>
      <c r="D30" s="12">
        <v>599</v>
      </c>
      <c r="E30" s="12">
        <v>889</v>
      </c>
      <c r="F30" s="13">
        <f t="shared" si="0"/>
        <v>48.414023372287147</v>
      </c>
      <c r="G30" s="1"/>
      <c r="H30" s="1"/>
      <c r="I30" s="1"/>
    </row>
    <row r="31" spans="1:9" x14ac:dyDescent="0.25">
      <c r="A31" s="8" t="s">
        <v>67</v>
      </c>
      <c r="B31" s="9">
        <v>1859</v>
      </c>
      <c r="C31" s="9">
        <v>2262</v>
      </c>
      <c r="D31" s="9">
        <v>1859</v>
      </c>
      <c r="E31" s="9">
        <v>2262</v>
      </c>
      <c r="F31" s="10">
        <f t="shared" si="0"/>
        <v>21.67832167832168</v>
      </c>
      <c r="G31" s="1"/>
      <c r="H31" s="1"/>
      <c r="I31" s="1"/>
    </row>
    <row r="32" spans="1:9" x14ac:dyDescent="0.25">
      <c r="A32" s="11" t="s">
        <v>68</v>
      </c>
      <c r="B32" s="12">
        <v>158066</v>
      </c>
      <c r="C32" s="12">
        <v>136073</v>
      </c>
      <c r="D32" s="12">
        <v>158066</v>
      </c>
      <c r="E32" s="12">
        <v>136073</v>
      </c>
      <c r="F32" s="13">
        <f t="shared" si="0"/>
        <v>-13.913808156086702</v>
      </c>
      <c r="G32" s="1"/>
      <c r="H32" s="1"/>
      <c r="I32" s="1"/>
    </row>
    <row r="33" spans="1:9" x14ac:dyDescent="0.25">
      <c r="A33" s="8" t="s">
        <v>69</v>
      </c>
      <c r="B33" s="9">
        <v>16857</v>
      </c>
      <c r="C33" s="9">
        <v>10754</v>
      </c>
      <c r="D33" s="9">
        <v>16857</v>
      </c>
      <c r="E33" s="9">
        <v>10754</v>
      </c>
      <c r="F33" s="10">
        <f t="shared" si="0"/>
        <v>-36.204544106305988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357</v>
      </c>
      <c r="D34" s="12">
        <v>0</v>
      </c>
      <c r="E34" s="12">
        <v>357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352761</v>
      </c>
      <c r="C35" s="15">
        <f t="shared" ref="C35:E35" si="1">SUM(C7:C34)</f>
        <v>280631</v>
      </c>
      <c r="D35" s="15">
        <f t="shared" si="1"/>
        <v>352761</v>
      </c>
      <c r="E35" s="15">
        <f t="shared" si="1"/>
        <v>280631</v>
      </c>
      <c r="F35" s="16">
        <f t="shared" si="0"/>
        <v>-20.447271665518585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595</v>
      </c>
      <c r="C38" s="41">
        <f>D7</f>
        <v>765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VALENCIA</v>
      </c>
      <c r="F38" s="42">
        <f>LOOKUP(E38,$A$38:$A$65,$B$38:$B$65)</f>
        <v>136073</v>
      </c>
      <c r="G38" s="42">
        <f>LOOKUP(E38,$A$38:$A$65,$C$38:$C$65)</f>
        <v>158066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677</v>
      </c>
      <c r="C39" s="41">
        <f t="shared" ref="C39:C65" si="5">D8</f>
        <v>738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82195</v>
      </c>
      <c r="G39" s="42">
        <f t="shared" ref="G39:G65" si="8">LOOKUP(E39,$A$38:$A$65,$C$38:$C$65)</f>
        <v>99621.5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18417</v>
      </c>
      <c r="G40" s="42">
        <f t="shared" si="8"/>
        <v>29816.5</v>
      </c>
    </row>
    <row r="41" spans="1:9" x14ac:dyDescent="0.25">
      <c r="A41" s="42" t="str">
        <f t="shared" si="3"/>
        <v>AVILES</v>
      </c>
      <c r="B41" s="41">
        <f t="shared" si="4"/>
        <v>38</v>
      </c>
      <c r="C41" s="41">
        <f t="shared" si="5"/>
        <v>12</v>
      </c>
      <c r="D41" s="41">
        <f t="shared" si="6"/>
        <v>22</v>
      </c>
      <c r="E41" s="42" t="str">
        <f t="shared" si="2"/>
        <v>VIGO</v>
      </c>
      <c r="F41" s="42">
        <f t="shared" si="7"/>
        <v>10754</v>
      </c>
      <c r="G41" s="42">
        <f t="shared" si="8"/>
        <v>16857</v>
      </c>
    </row>
    <row r="42" spans="1:9" x14ac:dyDescent="0.25">
      <c r="A42" s="42" t="str">
        <f t="shared" si="3"/>
        <v>BAHIA DE ALGECIRAS</v>
      </c>
      <c r="B42" s="41">
        <f t="shared" si="4"/>
        <v>8086</v>
      </c>
      <c r="C42" s="41">
        <f t="shared" si="5"/>
        <v>11823</v>
      </c>
      <c r="D42" s="41">
        <f t="shared" si="6"/>
        <v>5</v>
      </c>
      <c r="E42" s="42" t="str">
        <f t="shared" si="2"/>
        <v>BAHIA DE ALGECIRAS</v>
      </c>
      <c r="F42" s="42">
        <f t="shared" si="7"/>
        <v>8086</v>
      </c>
      <c r="G42" s="42">
        <f t="shared" si="8"/>
        <v>11823</v>
      </c>
    </row>
    <row r="43" spans="1:9" x14ac:dyDescent="0.25">
      <c r="A43" s="42" t="str">
        <f t="shared" si="3"/>
        <v>BAHIA DE CADIZ</v>
      </c>
      <c r="B43" s="41">
        <f t="shared" si="4"/>
        <v>3731</v>
      </c>
      <c r="C43" s="41">
        <f t="shared" si="5"/>
        <v>6293</v>
      </c>
      <c r="D43" s="41">
        <f t="shared" si="6"/>
        <v>7</v>
      </c>
      <c r="E43" s="42" t="str">
        <f t="shared" si="2"/>
        <v>LAS PALMAS</v>
      </c>
      <c r="F43" s="42">
        <f t="shared" si="7"/>
        <v>5916</v>
      </c>
      <c r="G43" s="42">
        <f t="shared" si="8"/>
        <v>11903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BAHIA DE CADIZ</v>
      </c>
      <c r="F44" s="42">
        <f t="shared" si="7"/>
        <v>3731</v>
      </c>
      <c r="G44" s="42">
        <f t="shared" si="8"/>
        <v>6293</v>
      </c>
    </row>
    <row r="45" spans="1:9" x14ac:dyDescent="0.25">
      <c r="A45" s="42" t="str">
        <f t="shared" si="3"/>
        <v>BARCELONA</v>
      </c>
      <c r="B45" s="41">
        <f t="shared" si="4"/>
        <v>82195</v>
      </c>
      <c r="C45" s="41">
        <f t="shared" si="5"/>
        <v>99621.5</v>
      </c>
      <c r="D45" s="41">
        <f t="shared" si="6"/>
        <v>2</v>
      </c>
      <c r="E45" s="42" t="str">
        <f t="shared" si="2"/>
        <v>CASTELLON</v>
      </c>
      <c r="F45" s="42">
        <f t="shared" si="7"/>
        <v>3275</v>
      </c>
      <c r="G45" s="42">
        <f t="shared" si="8"/>
        <v>6028</v>
      </c>
    </row>
    <row r="46" spans="1:9" x14ac:dyDescent="0.25">
      <c r="A46" s="42" t="str">
        <f t="shared" si="3"/>
        <v>BILBAO</v>
      </c>
      <c r="B46" s="41">
        <f t="shared" si="4"/>
        <v>18417</v>
      </c>
      <c r="C46" s="41">
        <f t="shared" si="5"/>
        <v>29816.5</v>
      </c>
      <c r="D46" s="41">
        <f t="shared" si="6"/>
        <v>3</v>
      </c>
      <c r="E46" s="42" t="str">
        <f t="shared" si="2"/>
        <v>SANTA CRUZ DE TENERIFE</v>
      </c>
      <c r="F46" s="42">
        <f t="shared" si="7"/>
        <v>2794</v>
      </c>
      <c r="G46" s="42">
        <f t="shared" si="8"/>
        <v>4697</v>
      </c>
    </row>
    <row r="47" spans="1:9" x14ac:dyDescent="0.25">
      <c r="A47" s="42" t="str">
        <f t="shared" si="3"/>
        <v>CARTAGENA</v>
      </c>
      <c r="B47" s="41">
        <f t="shared" si="4"/>
        <v>1150</v>
      </c>
      <c r="C47" s="41">
        <f t="shared" si="5"/>
        <v>791</v>
      </c>
      <c r="D47" s="41">
        <f t="shared" si="6"/>
        <v>12</v>
      </c>
      <c r="E47" s="42" t="str">
        <f t="shared" si="2"/>
        <v>TARRAGONA</v>
      </c>
      <c r="F47" s="42">
        <f t="shared" si="7"/>
        <v>2262</v>
      </c>
      <c r="G47" s="42">
        <f t="shared" si="8"/>
        <v>1859</v>
      </c>
    </row>
    <row r="48" spans="1:9" x14ac:dyDescent="0.25">
      <c r="A48" s="42" t="str">
        <f t="shared" si="3"/>
        <v>CASTELLON</v>
      </c>
      <c r="B48" s="41">
        <f t="shared" si="4"/>
        <v>3275</v>
      </c>
      <c r="C48" s="41">
        <f t="shared" si="5"/>
        <v>6028</v>
      </c>
      <c r="D48" s="41">
        <f t="shared" si="6"/>
        <v>8</v>
      </c>
      <c r="E48" s="42" t="str">
        <f t="shared" si="2"/>
        <v>GIJON</v>
      </c>
      <c r="F48" s="42">
        <f t="shared" si="7"/>
        <v>1317</v>
      </c>
      <c r="G48" s="42">
        <f t="shared" si="8"/>
        <v>1359</v>
      </c>
    </row>
    <row r="49" spans="1:7" x14ac:dyDescent="0.25">
      <c r="A49" s="42" t="str">
        <f t="shared" si="3"/>
        <v>CEUTA</v>
      </c>
      <c r="B49" s="41">
        <f t="shared" si="4"/>
        <v>61</v>
      </c>
      <c r="C49" s="41">
        <f t="shared" si="5"/>
        <v>12</v>
      </c>
      <c r="D49" s="41">
        <f t="shared" si="6"/>
        <v>21</v>
      </c>
      <c r="E49" s="42" t="str">
        <f t="shared" si="2"/>
        <v>CARTAGENA</v>
      </c>
      <c r="F49" s="42">
        <f t="shared" si="7"/>
        <v>1150</v>
      </c>
      <c r="G49" s="42">
        <f t="shared" si="8"/>
        <v>791</v>
      </c>
    </row>
    <row r="50" spans="1:7" x14ac:dyDescent="0.25">
      <c r="A50" s="42" t="str">
        <f t="shared" si="3"/>
        <v>FERROL-SAN CIBRAO</v>
      </c>
      <c r="B50" s="41">
        <f t="shared" si="4"/>
        <v>16</v>
      </c>
      <c r="C50" s="41">
        <f t="shared" si="5"/>
        <v>14</v>
      </c>
      <c r="D50" s="41">
        <f t="shared" si="6"/>
        <v>23</v>
      </c>
      <c r="E50" s="42" t="str">
        <f t="shared" si="2"/>
        <v>MELILLA</v>
      </c>
      <c r="F50" s="42">
        <f t="shared" si="7"/>
        <v>1010</v>
      </c>
      <c r="G50" s="42">
        <f t="shared" si="8"/>
        <v>264</v>
      </c>
    </row>
    <row r="51" spans="1:7" x14ac:dyDescent="0.25">
      <c r="A51" s="42" t="str">
        <f t="shared" si="3"/>
        <v>GIJON</v>
      </c>
      <c r="B51" s="41">
        <f t="shared" si="4"/>
        <v>1317</v>
      </c>
      <c r="C51" s="41">
        <f t="shared" si="5"/>
        <v>1359</v>
      </c>
      <c r="D51" s="41">
        <f t="shared" si="6"/>
        <v>11</v>
      </c>
      <c r="E51" s="42" t="str">
        <f t="shared" si="2"/>
        <v>SEVILLA</v>
      </c>
      <c r="F51" s="42">
        <f t="shared" si="7"/>
        <v>889</v>
      </c>
      <c r="G51" s="42">
        <f t="shared" si="8"/>
        <v>599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677</v>
      </c>
      <c r="G52" s="42">
        <f t="shared" si="8"/>
        <v>738</v>
      </c>
    </row>
    <row r="53" spans="1:7" x14ac:dyDescent="0.25">
      <c r="A53" s="42" t="str">
        <f t="shared" si="3"/>
        <v>LAS PALMAS</v>
      </c>
      <c r="B53" s="41">
        <f t="shared" si="4"/>
        <v>5916</v>
      </c>
      <c r="C53" s="41">
        <f t="shared" si="5"/>
        <v>11903</v>
      </c>
      <c r="D53" s="41">
        <f t="shared" si="6"/>
        <v>6</v>
      </c>
      <c r="E53" s="42" t="str">
        <f t="shared" si="2"/>
        <v>A CORUÑA</v>
      </c>
      <c r="F53" s="42">
        <f t="shared" si="7"/>
        <v>595</v>
      </c>
      <c r="G53" s="42">
        <f t="shared" si="8"/>
        <v>765</v>
      </c>
    </row>
    <row r="54" spans="1:7" x14ac:dyDescent="0.25">
      <c r="A54" s="42" t="str">
        <f t="shared" si="3"/>
        <v>MALAGA</v>
      </c>
      <c r="B54" s="41">
        <f t="shared" si="4"/>
        <v>343</v>
      </c>
      <c r="C54" s="41">
        <f t="shared" si="5"/>
        <v>668</v>
      </c>
      <c r="D54" s="41">
        <f t="shared" si="6"/>
        <v>19</v>
      </c>
      <c r="E54" s="42" t="str">
        <f t="shared" si="2"/>
        <v>MARIN Y RIA DE PONTEVEDRA</v>
      </c>
      <c r="F54" s="42">
        <f t="shared" si="7"/>
        <v>553</v>
      </c>
      <c r="G54" s="42">
        <f t="shared" si="8"/>
        <v>435</v>
      </c>
    </row>
    <row r="55" spans="1:7" x14ac:dyDescent="0.25">
      <c r="A55" s="42" t="str">
        <f t="shared" si="3"/>
        <v>MARIN Y RIA DE PONTEVEDRA</v>
      </c>
      <c r="B55" s="41">
        <f t="shared" si="4"/>
        <v>553</v>
      </c>
      <c r="C55" s="41">
        <f t="shared" si="5"/>
        <v>435</v>
      </c>
      <c r="D55" s="41">
        <f t="shared" si="6"/>
        <v>17</v>
      </c>
      <c r="E55" s="42" t="str">
        <f t="shared" si="2"/>
        <v>VILAGARCIA</v>
      </c>
      <c r="F55" s="42">
        <f t="shared" si="7"/>
        <v>357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1010</v>
      </c>
      <c r="C56" s="41">
        <f t="shared" si="5"/>
        <v>264</v>
      </c>
      <c r="D56" s="41">
        <f t="shared" si="6"/>
        <v>13</v>
      </c>
      <c r="E56" s="42" t="str">
        <f t="shared" si="2"/>
        <v>MALAGA</v>
      </c>
      <c r="F56" s="42">
        <f t="shared" si="7"/>
        <v>343</v>
      </c>
      <c r="G56" s="42">
        <f t="shared" si="8"/>
        <v>668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SANTANDER</v>
      </c>
      <c r="F57" s="42">
        <f t="shared" si="7"/>
        <v>122</v>
      </c>
      <c r="G57" s="42">
        <f t="shared" si="8"/>
        <v>140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61</v>
      </c>
      <c r="G58" s="42">
        <f t="shared" si="8"/>
        <v>12</v>
      </c>
    </row>
    <row r="59" spans="1:7" x14ac:dyDescent="0.25">
      <c r="A59" s="42" t="str">
        <f t="shared" si="3"/>
        <v>SANTA CRUZ DE TENERIFE</v>
      </c>
      <c r="B59" s="41">
        <f t="shared" si="4"/>
        <v>2794</v>
      </c>
      <c r="C59" s="41">
        <f t="shared" si="5"/>
        <v>4697</v>
      </c>
      <c r="D59" s="41">
        <f t="shared" si="6"/>
        <v>9</v>
      </c>
      <c r="E59" s="42" t="str">
        <f t="shared" si="2"/>
        <v>AVILES</v>
      </c>
      <c r="F59" s="42">
        <f t="shared" si="7"/>
        <v>38</v>
      </c>
      <c r="G59" s="42">
        <f t="shared" si="8"/>
        <v>12</v>
      </c>
    </row>
    <row r="60" spans="1:7" x14ac:dyDescent="0.25">
      <c r="A60" s="42" t="str">
        <f t="shared" si="3"/>
        <v>SANTANDER</v>
      </c>
      <c r="B60" s="41">
        <f t="shared" si="4"/>
        <v>122</v>
      </c>
      <c r="C60" s="41">
        <f t="shared" si="5"/>
        <v>140</v>
      </c>
      <c r="D60" s="41">
        <f t="shared" si="6"/>
        <v>20</v>
      </c>
      <c r="E60" s="42" t="str">
        <f t="shared" si="2"/>
        <v>FERROL-SAN CIBRAO</v>
      </c>
      <c r="F60" s="42">
        <f t="shared" si="7"/>
        <v>16</v>
      </c>
      <c r="G60" s="42">
        <f t="shared" si="8"/>
        <v>14</v>
      </c>
    </row>
    <row r="61" spans="1:7" x14ac:dyDescent="0.25">
      <c r="A61" s="42" t="str">
        <f t="shared" si="3"/>
        <v>SEVILLA</v>
      </c>
      <c r="B61" s="41">
        <f t="shared" si="4"/>
        <v>889</v>
      </c>
      <c r="C61" s="41">
        <f t="shared" si="5"/>
        <v>599</v>
      </c>
      <c r="D61" s="41">
        <f t="shared" si="6"/>
        <v>14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2262</v>
      </c>
      <c r="C62" s="41">
        <f t="shared" si="5"/>
        <v>1859</v>
      </c>
      <c r="D62" s="41">
        <f t="shared" si="6"/>
        <v>10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136073</v>
      </c>
      <c r="C63" s="41">
        <f t="shared" si="5"/>
        <v>158066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10754</v>
      </c>
      <c r="C64" s="41">
        <f t="shared" si="5"/>
        <v>16857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357</v>
      </c>
      <c r="C65" s="41">
        <f t="shared" si="5"/>
        <v>0</v>
      </c>
      <c r="D65" s="41">
        <f t="shared" si="6"/>
        <v>18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1261</v>
      </c>
      <c r="C7" s="9">
        <v>2526</v>
      </c>
      <c r="D7" s="9">
        <v>1261</v>
      </c>
      <c r="E7" s="9">
        <v>2526</v>
      </c>
      <c r="F7" s="10">
        <f>((E7*100)/D7)-100</f>
        <v>100.31720856463124</v>
      </c>
      <c r="G7" s="1"/>
      <c r="H7" s="1"/>
      <c r="I7" s="1"/>
    </row>
    <row r="8" spans="1:12" x14ac:dyDescent="0.25">
      <c r="A8" s="11" t="s">
        <v>44</v>
      </c>
      <c r="B8" s="12">
        <v>12919</v>
      </c>
      <c r="C8" s="12">
        <v>13933</v>
      </c>
      <c r="D8" s="12">
        <v>12919</v>
      </c>
      <c r="E8" s="12">
        <v>13933</v>
      </c>
      <c r="F8" s="13">
        <f t="shared" ref="F8:F35" si="0">((E8*100)/D8)-100</f>
        <v>7.8489047139871531</v>
      </c>
      <c r="G8" s="1"/>
      <c r="H8" s="1"/>
      <c r="I8" s="1"/>
    </row>
    <row r="9" spans="1:12" x14ac:dyDescent="0.25">
      <c r="A9" s="8" t="s">
        <v>45</v>
      </c>
      <c r="B9" s="9">
        <v>57337</v>
      </c>
      <c r="C9" s="9">
        <v>50280</v>
      </c>
      <c r="D9" s="9">
        <v>57337</v>
      </c>
      <c r="E9" s="9">
        <v>50280</v>
      </c>
      <c r="F9" s="10">
        <f t="shared" si="0"/>
        <v>-12.307933794931714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342777</v>
      </c>
      <c r="C11" s="9">
        <v>307951</v>
      </c>
      <c r="D11" s="9">
        <v>342777</v>
      </c>
      <c r="E11" s="9">
        <v>307951</v>
      </c>
      <c r="F11" s="10">
        <f t="shared" si="0"/>
        <v>-10.159958223568097</v>
      </c>
      <c r="G11" s="1"/>
      <c r="H11" s="1"/>
      <c r="I11" s="1"/>
    </row>
    <row r="12" spans="1:12" x14ac:dyDescent="0.25">
      <c r="A12" s="11" t="s">
        <v>48</v>
      </c>
      <c r="B12" s="12">
        <v>2333</v>
      </c>
      <c r="C12" s="12">
        <v>4044</v>
      </c>
      <c r="D12" s="12">
        <v>2333</v>
      </c>
      <c r="E12" s="12">
        <v>4044</v>
      </c>
      <c r="F12" s="13">
        <f t="shared" si="0"/>
        <v>73.339048435490781</v>
      </c>
      <c r="G12" s="1"/>
      <c r="H12" s="1"/>
      <c r="I12" s="1"/>
    </row>
    <row r="13" spans="1:12" x14ac:dyDescent="0.25">
      <c r="A13" s="8" t="s">
        <v>49</v>
      </c>
      <c r="B13" s="9">
        <v>140000</v>
      </c>
      <c r="C13" s="9">
        <v>119944</v>
      </c>
      <c r="D13" s="9">
        <v>140000</v>
      </c>
      <c r="E13" s="9">
        <v>119944</v>
      </c>
      <c r="F13" s="10">
        <f t="shared" si="0"/>
        <v>-14.325714285714284</v>
      </c>
      <c r="G13" s="1"/>
      <c r="H13" s="1"/>
      <c r="I13" s="1"/>
    </row>
    <row r="14" spans="1:12" x14ac:dyDescent="0.25">
      <c r="A14" s="11" t="s">
        <v>50</v>
      </c>
      <c r="B14" s="12">
        <v>59724</v>
      </c>
      <c r="C14" s="12">
        <v>90125</v>
      </c>
      <c r="D14" s="12">
        <v>59724</v>
      </c>
      <c r="E14" s="12">
        <v>90125</v>
      </c>
      <c r="F14" s="13">
        <f t="shared" si="0"/>
        <v>50.902484763244246</v>
      </c>
      <c r="G14" s="1"/>
      <c r="H14" s="1"/>
      <c r="I14" s="1"/>
    </row>
    <row r="15" spans="1:12" x14ac:dyDescent="0.25">
      <c r="A15" s="8" t="s">
        <v>51</v>
      </c>
      <c r="B15" s="9">
        <v>2594</v>
      </c>
      <c r="C15" s="9">
        <v>3818</v>
      </c>
      <c r="D15" s="9">
        <v>2594</v>
      </c>
      <c r="E15" s="9">
        <v>3818</v>
      </c>
      <c r="F15" s="10">
        <f t="shared" si="0"/>
        <v>47.185813415574415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2129</v>
      </c>
      <c r="D16" s="12">
        <v>0</v>
      </c>
      <c r="E16" s="12">
        <v>2129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190045</v>
      </c>
      <c r="C18" s="12">
        <v>153848</v>
      </c>
      <c r="D18" s="12">
        <v>190045</v>
      </c>
      <c r="E18" s="12">
        <v>153848</v>
      </c>
      <c r="F18" s="13">
        <f t="shared" si="0"/>
        <v>-19.046541608566386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92332</v>
      </c>
      <c r="C22" s="12">
        <v>113958</v>
      </c>
      <c r="D22" s="12">
        <v>92332</v>
      </c>
      <c r="E22" s="12">
        <v>113958</v>
      </c>
      <c r="F22" s="13">
        <f t="shared" si="0"/>
        <v>23.421998873629946</v>
      </c>
      <c r="G22" s="1"/>
      <c r="H22" s="1"/>
      <c r="I22" s="1"/>
    </row>
    <row r="23" spans="1:9" x14ac:dyDescent="0.25">
      <c r="A23" s="8" t="s">
        <v>59</v>
      </c>
      <c r="B23" s="9">
        <v>39034</v>
      </c>
      <c r="C23" s="9">
        <v>47767</v>
      </c>
      <c r="D23" s="9">
        <v>39034</v>
      </c>
      <c r="E23" s="9">
        <v>47767</v>
      </c>
      <c r="F23" s="10">
        <f t="shared" si="0"/>
        <v>22.37280319721269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32491</v>
      </c>
      <c r="C25" s="9">
        <v>31880</v>
      </c>
      <c r="D25" s="9">
        <v>32491</v>
      </c>
      <c r="E25" s="9">
        <v>31880</v>
      </c>
      <c r="F25" s="10">
        <f t="shared" si="0"/>
        <v>-1.8805207595949582</v>
      </c>
      <c r="G25" s="1"/>
      <c r="H25" s="1"/>
      <c r="I25" s="1"/>
    </row>
    <row r="26" spans="1:9" x14ac:dyDescent="0.25">
      <c r="A26" s="11" t="s">
        <v>62</v>
      </c>
      <c r="B26" s="12">
        <v>134</v>
      </c>
      <c r="C26" s="12">
        <v>0</v>
      </c>
      <c r="D26" s="12">
        <v>134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366170</v>
      </c>
      <c r="C28" s="12">
        <v>309732</v>
      </c>
      <c r="D28" s="12">
        <v>366170</v>
      </c>
      <c r="E28" s="12">
        <v>309732</v>
      </c>
      <c r="F28" s="13">
        <f t="shared" si="0"/>
        <v>-15.413059507878856</v>
      </c>
      <c r="G28" s="1"/>
      <c r="H28" s="1"/>
      <c r="I28" s="1"/>
    </row>
    <row r="29" spans="1:9" x14ac:dyDescent="0.25">
      <c r="A29" s="8" t="s">
        <v>65</v>
      </c>
      <c r="B29" s="9">
        <v>1573</v>
      </c>
      <c r="C29" s="9">
        <v>1666</v>
      </c>
      <c r="D29" s="9">
        <v>1573</v>
      </c>
      <c r="E29" s="9">
        <v>1666</v>
      </c>
      <c r="F29" s="10">
        <f t="shared" si="0"/>
        <v>5.9122695486331907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15511</v>
      </c>
      <c r="C32" s="12">
        <v>14357</v>
      </c>
      <c r="D32" s="12">
        <v>15511</v>
      </c>
      <c r="E32" s="12">
        <v>14357</v>
      </c>
      <c r="F32" s="13">
        <f t="shared" si="0"/>
        <v>-7.4398813745084169</v>
      </c>
      <c r="G32" s="1"/>
      <c r="H32" s="1"/>
      <c r="I32" s="1"/>
    </row>
    <row r="33" spans="1:9" x14ac:dyDescent="0.25">
      <c r="A33" s="8" t="s">
        <v>69</v>
      </c>
      <c r="B33" s="9">
        <v>55444</v>
      </c>
      <c r="C33" s="9">
        <v>50912</v>
      </c>
      <c r="D33" s="9">
        <v>55444</v>
      </c>
      <c r="E33" s="9">
        <v>50912</v>
      </c>
      <c r="F33" s="10">
        <f t="shared" si="0"/>
        <v>-8.1740134189452363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1411679</v>
      </c>
      <c r="C35" s="15">
        <f t="shared" ref="C35:E35" si="1">SUM(C7:C34)</f>
        <v>1318870</v>
      </c>
      <c r="D35" s="15">
        <f t="shared" si="1"/>
        <v>1411679</v>
      </c>
      <c r="E35" s="15">
        <f t="shared" si="1"/>
        <v>1318870</v>
      </c>
      <c r="F35" s="16">
        <f t="shared" si="0"/>
        <v>-6.5743699523758607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2526</v>
      </c>
      <c r="C38" s="41">
        <f>D7</f>
        <v>1261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309732</v>
      </c>
      <c r="G38" s="42">
        <f>LOOKUP(E38,$A$38:$A$65,$C$38:$C$65)</f>
        <v>366170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13933</v>
      </c>
      <c r="C39" s="41">
        <f t="shared" ref="C39:C65" si="5">D8</f>
        <v>12919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307951</v>
      </c>
      <c r="G39" s="42">
        <f t="shared" ref="G39:G65" si="8">LOOKUP(E39,$A$38:$A$65,$C$38:$C$65)</f>
        <v>342777</v>
      </c>
    </row>
    <row r="40" spans="1:9" x14ac:dyDescent="0.25">
      <c r="A40" s="42" t="str">
        <f t="shared" si="3"/>
        <v>ALMERIA</v>
      </c>
      <c r="B40" s="41">
        <f t="shared" si="4"/>
        <v>50280</v>
      </c>
      <c r="C40" s="41">
        <f t="shared" si="5"/>
        <v>57337</v>
      </c>
      <c r="D40" s="41">
        <f t="shared" si="6"/>
        <v>8</v>
      </c>
      <c r="E40" s="42" t="str">
        <f t="shared" si="2"/>
        <v>CEUTA</v>
      </c>
      <c r="F40" s="42">
        <f t="shared" si="7"/>
        <v>153848</v>
      </c>
      <c r="G40" s="42">
        <f t="shared" si="8"/>
        <v>190045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119944</v>
      </c>
      <c r="G41" s="42">
        <f t="shared" si="8"/>
        <v>140000</v>
      </c>
    </row>
    <row r="42" spans="1:9" x14ac:dyDescent="0.25">
      <c r="A42" s="42" t="str">
        <f t="shared" si="3"/>
        <v>BAHIA DE ALGECIRAS</v>
      </c>
      <c r="B42" s="41">
        <f t="shared" si="4"/>
        <v>307951</v>
      </c>
      <c r="C42" s="41">
        <f t="shared" si="5"/>
        <v>342777</v>
      </c>
      <c r="D42" s="41">
        <f t="shared" si="6"/>
        <v>2</v>
      </c>
      <c r="E42" s="42" t="str">
        <f t="shared" si="2"/>
        <v>LAS PALMAS</v>
      </c>
      <c r="F42" s="42">
        <f t="shared" si="7"/>
        <v>113958</v>
      </c>
      <c r="G42" s="42">
        <f t="shared" si="8"/>
        <v>92332</v>
      </c>
    </row>
    <row r="43" spans="1:9" x14ac:dyDescent="0.25">
      <c r="A43" s="42" t="str">
        <f t="shared" si="3"/>
        <v>BAHIA DE CADIZ</v>
      </c>
      <c r="B43" s="41">
        <f t="shared" si="4"/>
        <v>4044</v>
      </c>
      <c r="C43" s="41">
        <f t="shared" si="5"/>
        <v>2333</v>
      </c>
      <c r="D43" s="41">
        <f t="shared" si="6"/>
        <v>13</v>
      </c>
      <c r="E43" s="42" t="str">
        <f t="shared" si="2"/>
        <v>BARCELONA</v>
      </c>
      <c r="F43" s="42">
        <f t="shared" si="7"/>
        <v>90125</v>
      </c>
      <c r="G43" s="42">
        <f t="shared" si="8"/>
        <v>59724</v>
      </c>
    </row>
    <row r="44" spans="1:9" x14ac:dyDescent="0.25">
      <c r="A44" s="42" t="str">
        <f t="shared" si="3"/>
        <v>BALEARES</v>
      </c>
      <c r="B44" s="41">
        <f t="shared" si="4"/>
        <v>119944</v>
      </c>
      <c r="C44" s="41">
        <f t="shared" si="5"/>
        <v>140000</v>
      </c>
      <c r="D44" s="41">
        <f t="shared" si="6"/>
        <v>4</v>
      </c>
      <c r="E44" s="42" t="str">
        <f t="shared" si="2"/>
        <v>VIGO</v>
      </c>
      <c r="F44" s="42">
        <f t="shared" si="7"/>
        <v>50912</v>
      </c>
      <c r="G44" s="42">
        <f t="shared" si="8"/>
        <v>55444</v>
      </c>
    </row>
    <row r="45" spans="1:9" x14ac:dyDescent="0.25">
      <c r="A45" s="42" t="str">
        <f t="shared" si="3"/>
        <v>BARCELONA</v>
      </c>
      <c r="B45" s="41">
        <f t="shared" si="4"/>
        <v>90125</v>
      </c>
      <c r="C45" s="41">
        <f t="shared" si="5"/>
        <v>59724</v>
      </c>
      <c r="D45" s="41">
        <f t="shared" si="6"/>
        <v>6</v>
      </c>
      <c r="E45" s="42" t="str">
        <f t="shared" si="2"/>
        <v>ALMERIA</v>
      </c>
      <c r="F45" s="42">
        <f t="shared" si="7"/>
        <v>50280</v>
      </c>
      <c r="G45" s="42">
        <f t="shared" si="8"/>
        <v>57337</v>
      </c>
    </row>
    <row r="46" spans="1:9" x14ac:dyDescent="0.25">
      <c r="A46" s="42" t="str">
        <f t="shared" si="3"/>
        <v>BILBAO</v>
      </c>
      <c r="B46" s="41">
        <f t="shared" si="4"/>
        <v>3818</v>
      </c>
      <c r="C46" s="41">
        <f t="shared" si="5"/>
        <v>2594</v>
      </c>
      <c r="D46" s="41">
        <f t="shared" si="6"/>
        <v>14</v>
      </c>
      <c r="E46" s="42" t="str">
        <f t="shared" si="2"/>
        <v>MALAGA</v>
      </c>
      <c r="F46" s="42">
        <f t="shared" si="7"/>
        <v>47767</v>
      </c>
      <c r="G46" s="42">
        <f t="shared" si="8"/>
        <v>39034</v>
      </c>
    </row>
    <row r="47" spans="1:9" x14ac:dyDescent="0.25">
      <c r="A47" s="42" t="str">
        <f t="shared" si="3"/>
        <v>CARTAGENA</v>
      </c>
      <c r="B47" s="41">
        <f t="shared" si="4"/>
        <v>2129</v>
      </c>
      <c r="C47" s="41">
        <f t="shared" si="5"/>
        <v>0</v>
      </c>
      <c r="D47" s="41">
        <f t="shared" si="6"/>
        <v>16</v>
      </c>
      <c r="E47" s="42" t="str">
        <f t="shared" si="2"/>
        <v>MELILLA</v>
      </c>
      <c r="F47" s="42">
        <f t="shared" si="7"/>
        <v>31880</v>
      </c>
      <c r="G47" s="42">
        <f t="shared" si="8"/>
        <v>32491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14357</v>
      </c>
      <c r="G48" s="42">
        <f t="shared" si="8"/>
        <v>15511</v>
      </c>
    </row>
    <row r="49" spans="1:7" x14ac:dyDescent="0.25">
      <c r="A49" s="42" t="str">
        <f t="shared" si="3"/>
        <v>CEUTA</v>
      </c>
      <c r="B49" s="41">
        <f t="shared" si="4"/>
        <v>153848</v>
      </c>
      <c r="C49" s="41">
        <f t="shared" si="5"/>
        <v>190045</v>
      </c>
      <c r="D49" s="41">
        <f t="shared" si="6"/>
        <v>3</v>
      </c>
      <c r="E49" s="42" t="str">
        <f t="shared" si="2"/>
        <v>ALICANTE</v>
      </c>
      <c r="F49" s="42">
        <f t="shared" si="7"/>
        <v>13933</v>
      </c>
      <c r="G49" s="42">
        <f t="shared" si="8"/>
        <v>12919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4044</v>
      </c>
      <c r="G50" s="42">
        <f t="shared" si="8"/>
        <v>2333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BILBAO</v>
      </c>
      <c r="F51" s="42">
        <f t="shared" si="7"/>
        <v>3818</v>
      </c>
      <c r="G51" s="42">
        <f t="shared" si="8"/>
        <v>2594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2526</v>
      </c>
      <c r="G52" s="42">
        <f t="shared" si="8"/>
        <v>1261</v>
      </c>
    </row>
    <row r="53" spans="1:7" x14ac:dyDescent="0.25">
      <c r="A53" s="42" t="str">
        <f t="shared" si="3"/>
        <v>LAS PALMAS</v>
      </c>
      <c r="B53" s="41">
        <f t="shared" si="4"/>
        <v>113958</v>
      </c>
      <c r="C53" s="41">
        <f t="shared" si="5"/>
        <v>92332</v>
      </c>
      <c r="D53" s="41">
        <f t="shared" si="6"/>
        <v>5</v>
      </c>
      <c r="E53" s="42" t="str">
        <f t="shared" si="2"/>
        <v>CARTAGENA</v>
      </c>
      <c r="F53" s="42">
        <f t="shared" si="7"/>
        <v>2129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47767</v>
      </c>
      <c r="C54" s="41">
        <f t="shared" si="5"/>
        <v>39034</v>
      </c>
      <c r="D54" s="41">
        <f t="shared" si="6"/>
        <v>9</v>
      </c>
      <c r="E54" s="42" t="str">
        <f t="shared" si="2"/>
        <v>SANTANDER</v>
      </c>
      <c r="F54" s="42">
        <f t="shared" si="7"/>
        <v>1666</v>
      </c>
      <c r="G54" s="42">
        <f t="shared" si="8"/>
        <v>1573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31880</v>
      </c>
      <c r="C56" s="41">
        <f t="shared" si="5"/>
        <v>32491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134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309732</v>
      </c>
      <c r="C59" s="41">
        <f t="shared" si="5"/>
        <v>366170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1666</v>
      </c>
      <c r="C60" s="41">
        <f t="shared" si="5"/>
        <v>1573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14357</v>
      </c>
      <c r="C63" s="41">
        <f t="shared" si="5"/>
        <v>15511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50912</v>
      </c>
      <c r="C64" s="41">
        <f t="shared" si="5"/>
        <v>55444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1261</v>
      </c>
      <c r="C7" s="9">
        <v>2526</v>
      </c>
      <c r="D7" s="9">
        <v>1261</v>
      </c>
      <c r="E7" s="9">
        <v>2526</v>
      </c>
      <c r="F7" s="10">
        <f>((E7*100)/D7)-100</f>
        <v>100.31720856463124</v>
      </c>
      <c r="G7" s="1"/>
      <c r="H7" s="1"/>
      <c r="I7" s="1"/>
    </row>
    <row r="8" spans="1:12" x14ac:dyDescent="0.25">
      <c r="A8" s="11" t="s">
        <v>44</v>
      </c>
      <c r="B8" s="12">
        <v>902</v>
      </c>
      <c r="C8" s="12">
        <v>661</v>
      </c>
      <c r="D8" s="12">
        <v>902</v>
      </c>
      <c r="E8" s="12">
        <v>661</v>
      </c>
      <c r="F8" s="13">
        <f t="shared" ref="F8:F35" si="0">((E8*100)/D8)-100</f>
        <v>-26.718403547671841</v>
      </c>
      <c r="G8" s="1"/>
      <c r="H8" s="1"/>
      <c r="I8" s="1"/>
    </row>
    <row r="9" spans="1:12" x14ac:dyDescent="0.25">
      <c r="A9" s="8" t="s">
        <v>45</v>
      </c>
      <c r="B9" s="9">
        <v>769</v>
      </c>
      <c r="C9" s="9">
        <v>646</v>
      </c>
      <c r="D9" s="9">
        <v>769</v>
      </c>
      <c r="E9" s="9">
        <v>646</v>
      </c>
      <c r="F9" s="10">
        <f t="shared" si="0"/>
        <v>-15.994798439531863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128</v>
      </c>
      <c r="C11" s="9">
        <v>0</v>
      </c>
      <c r="D11" s="9">
        <v>128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698</v>
      </c>
      <c r="C12" s="12">
        <v>2890</v>
      </c>
      <c r="D12" s="12">
        <v>698</v>
      </c>
      <c r="E12" s="12">
        <v>2890</v>
      </c>
      <c r="F12" s="13">
        <f t="shared" si="0"/>
        <v>314.04011461318049</v>
      </c>
      <c r="G12" s="1"/>
      <c r="H12" s="1"/>
      <c r="I12" s="1"/>
    </row>
    <row r="13" spans="1:12" x14ac:dyDescent="0.25">
      <c r="A13" s="8" t="s">
        <v>49</v>
      </c>
      <c r="B13" s="9">
        <v>883</v>
      </c>
      <c r="C13" s="9">
        <v>11910</v>
      </c>
      <c r="D13" s="9">
        <v>883</v>
      </c>
      <c r="E13" s="9">
        <v>11910</v>
      </c>
      <c r="F13" s="10">
        <f t="shared" si="0"/>
        <v>1248.81087202718</v>
      </c>
      <c r="G13" s="1"/>
      <c r="H13" s="1"/>
      <c r="I13" s="1"/>
    </row>
    <row r="14" spans="1:12" x14ac:dyDescent="0.25">
      <c r="A14" s="11" t="s">
        <v>50</v>
      </c>
      <c r="B14" s="12">
        <v>19424</v>
      </c>
      <c r="C14" s="12">
        <v>48455</v>
      </c>
      <c r="D14" s="12">
        <v>19424</v>
      </c>
      <c r="E14" s="12">
        <v>48455</v>
      </c>
      <c r="F14" s="13">
        <f t="shared" si="0"/>
        <v>149.45943163097201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1317</v>
      </c>
      <c r="D15" s="9">
        <v>0</v>
      </c>
      <c r="E15" s="9">
        <v>1317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2129</v>
      </c>
      <c r="D16" s="12">
        <v>0</v>
      </c>
      <c r="E16" s="12">
        <v>2129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64441</v>
      </c>
      <c r="C22" s="12">
        <v>69206</v>
      </c>
      <c r="D22" s="12">
        <v>64441</v>
      </c>
      <c r="E22" s="12">
        <v>69206</v>
      </c>
      <c r="F22" s="13">
        <f t="shared" si="0"/>
        <v>7.3943607330736683</v>
      </c>
      <c r="G22" s="1"/>
      <c r="H22" s="1"/>
      <c r="I22" s="1"/>
    </row>
    <row r="23" spans="1:9" x14ac:dyDescent="0.25">
      <c r="A23" s="8" t="s">
        <v>59</v>
      </c>
      <c r="B23" s="9">
        <v>19714</v>
      </c>
      <c r="C23" s="9">
        <v>30332</v>
      </c>
      <c r="D23" s="9">
        <v>19714</v>
      </c>
      <c r="E23" s="9">
        <v>30332</v>
      </c>
      <c r="F23" s="10">
        <f t="shared" si="0"/>
        <v>53.860200872476412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134</v>
      </c>
      <c r="C26" s="12">
        <v>0</v>
      </c>
      <c r="D26" s="12">
        <v>134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68155</v>
      </c>
      <c r="C28" s="12">
        <v>60798</v>
      </c>
      <c r="D28" s="12">
        <v>68155</v>
      </c>
      <c r="E28" s="12">
        <v>60798</v>
      </c>
      <c r="F28" s="13">
        <f t="shared" si="0"/>
        <v>-10.794512508253248</v>
      </c>
      <c r="G28" s="1"/>
      <c r="H28" s="1"/>
      <c r="I28" s="1"/>
    </row>
    <row r="29" spans="1:9" x14ac:dyDescent="0.25">
      <c r="A29" s="8" t="s">
        <v>65</v>
      </c>
      <c r="B29" s="9">
        <v>1390</v>
      </c>
      <c r="C29" s="9">
        <v>1195</v>
      </c>
      <c r="D29" s="9">
        <v>1390</v>
      </c>
      <c r="E29" s="9">
        <v>1195</v>
      </c>
      <c r="F29" s="10">
        <f t="shared" si="0"/>
        <v>-14.02877697841727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0</v>
      </c>
      <c r="C32" s="12">
        <v>2836</v>
      </c>
      <c r="D32" s="12">
        <v>0</v>
      </c>
      <c r="E32" s="12">
        <v>2836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1835</v>
      </c>
      <c r="D33" s="9">
        <v>0</v>
      </c>
      <c r="E33" s="9">
        <v>1835</v>
      </c>
      <c r="F33" s="10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177899</v>
      </c>
      <c r="C35" s="15">
        <f t="shared" ref="C35:E35" si="1">SUM(C7:C34)</f>
        <v>236736</v>
      </c>
      <c r="D35" s="15">
        <f t="shared" si="1"/>
        <v>177899</v>
      </c>
      <c r="E35" s="15">
        <f t="shared" si="1"/>
        <v>236736</v>
      </c>
      <c r="F35" s="16">
        <f t="shared" si="0"/>
        <v>33.073260670380392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2526</v>
      </c>
      <c r="C38" s="41">
        <f>D7</f>
        <v>1261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LAS PALMAS</v>
      </c>
      <c r="F38" s="42">
        <f>LOOKUP(E38,$A$38:$A$65,$B$38:$B$65)</f>
        <v>69206</v>
      </c>
      <c r="G38" s="42">
        <f>LOOKUP(E38,$A$38:$A$65,$C$38:$C$65)</f>
        <v>64441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661</v>
      </c>
      <c r="C39" s="41">
        <f t="shared" ref="C39:C65" si="5">D8</f>
        <v>902</v>
      </c>
      <c r="D39" s="41">
        <f t="shared" ref="D39:D65" si="6">_xlfn.RANK.EQ(B39,$B$38:$B$65)+COUNTIF($B$38:$B$65,B39)-1</f>
        <v>13</v>
      </c>
      <c r="E39" s="42" t="str">
        <f t="shared" si="2"/>
        <v>SANTA CRUZ DE TENERIFE</v>
      </c>
      <c r="F39" s="42">
        <f t="shared" ref="F39:F54" si="7">LOOKUP(E39,$A$38:$A$65,$B$38:$B$65)</f>
        <v>60798</v>
      </c>
      <c r="G39" s="42">
        <f t="shared" ref="G39:G65" si="8">LOOKUP(E39,$A$38:$A$65,$C$38:$C$65)</f>
        <v>68155</v>
      </c>
    </row>
    <row r="40" spans="1:9" x14ac:dyDescent="0.25">
      <c r="A40" s="42" t="str">
        <f t="shared" si="3"/>
        <v>ALMERIA</v>
      </c>
      <c r="B40" s="41">
        <f t="shared" si="4"/>
        <v>646</v>
      </c>
      <c r="C40" s="41">
        <f t="shared" si="5"/>
        <v>769</v>
      </c>
      <c r="D40" s="41">
        <f t="shared" si="6"/>
        <v>14</v>
      </c>
      <c r="E40" s="42" t="str">
        <f t="shared" si="2"/>
        <v>BARCELONA</v>
      </c>
      <c r="F40" s="42">
        <f t="shared" si="7"/>
        <v>48455</v>
      </c>
      <c r="G40" s="42">
        <f t="shared" si="8"/>
        <v>19424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30332</v>
      </c>
      <c r="G41" s="42">
        <f t="shared" si="8"/>
        <v>19714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128</v>
      </c>
      <c r="D42" s="41">
        <f t="shared" si="6"/>
        <v>28</v>
      </c>
      <c r="E42" s="42" t="str">
        <f t="shared" si="2"/>
        <v>BALEARES</v>
      </c>
      <c r="F42" s="42">
        <f t="shared" si="7"/>
        <v>11910</v>
      </c>
      <c r="G42" s="42">
        <f t="shared" si="8"/>
        <v>883</v>
      </c>
    </row>
    <row r="43" spans="1:9" x14ac:dyDescent="0.25">
      <c r="A43" s="42" t="str">
        <f t="shared" si="3"/>
        <v>BAHIA DE CADIZ</v>
      </c>
      <c r="B43" s="41">
        <f t="shared" si="4"/>
        <v>2890</v>
      </c>
      <c r="C43" s="41">
        <f t="shared" si="5"/>
        <v>698</v>
      </c>
      <c r="D43" s="41">
        <f t="shared" si="6"/>
        <v>6</v>
      </c>
      <c r="E43" s="42" t="str">
        <f t="shared" si="2"/>
        <v>BAHIA DE CADIZ</v>
      </c>
      <c r="F43" s="42">
        <f t="shared" si="7"/>
        <v>2890</v>
      </c>
      <c r="G43" s="42">
        <f t="shared" si="8"/>
        <v>698</v>
      </c>
    </row>
    <row r="44" spans="1:9" x14ac:dyDescent="0.25">
      <c r="A44" s="42" t="str">
        <f t="shared" si="3"/>
        <v>BALEARES</v>
      </c>
      <c r="B44" s="41">
        <f t="shared" si="4"/>
        <v>11910</v>
      </c>
      <c r="C44" s="41">
        <f t="shared" si="5"/>
        <v>883</v>
      </c>
      <c r="D44" s="41">
        <f t="shared" si="6"/>
        <v>5</v>
      </c>
      <c r="E44" s="42" t="str">
        <f t="shared" si="2"/>
        <v>VALENCIA</v>
      </c>
      <c r="F44" s="42">
        <f t="shared" si="7"/>
        <v>2836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48455</v>
      </c>
      <c r="C45" s="41">
        <f t="shared" si="5"/>
        <v>19424</v>
      </c>
      <c r="D45" s="41">
        <f t="shared" si="6"/>
        <v>3</v>
      </c>
      <c r="E45" s="42" t="str">
        <f t="shared" si="2"/>
        <v>A CORUÑA</v>
      </c>
      <c r="F45" s="42">
        <f t="shared" si="7"/>
        <v>2526</v>
      </c>
      <c r="G45" s="42">
        <f t="shared" si="8"/>
        <v>1261</v>
      </c>
    </row>
    <row r="46" spans="1:9" x14ac:dyDescent="0.25">
      <c r="A46" s="42" t="str">
        <f t="shared" si="3"/>
        <v>BILBAO</v>
      </c>
      <c r="B46" s="41">
        <f t="shared" si="4"/>
        <v>1317</v>
      </c>
      <c r="C46" s="41">
        <f t="shared" si="5"/>
        <v>0</v>
      </c>
      <c r="D46" s="41">
        <f t="shared" si="6"/>
        <v>11</v>
      </c>
      <c r="E46" s="42" t="str">
        <f t="shared" si="2"/>
        <v>CARTAGENA</v>
      </c>
      <c r="F46" s="42">
        <f t="shared" si="7"/>
        <v>2129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2129</v>
      </c>
      <c r="C47" s="41">
        <f t="shared" si="5"/>
        <v>0</v>
      </c>
      <c r="D47" s="41">
        <f t="shared" si="6"/>
        <v>9</v>
      </c>
      <c r="E47" s="42" t="str">
        <f t="shared" si="2"/>
        <v>VIGO</v>
      </c>
      <c r="F47" s="42">
        <f t="shared" si="7"/>
        <v>1835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BILBAO</v>
      </c>
      <c r="F48" s="42">
        <f t="shared" si="7"/>
        <v>1317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SANTANDER</v>
      </c>
      <c r="F49" s="42">
        <f t="shared" si="7"/>
        <v>1195</v>
      </c>
      <c r="G49" s="42">
        <f t="shared" si="8"/>
        <v>1390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661</v>
      </c>
      <c r="G50" s="42">
        <f t="shared" si="8"/>
        <v>902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646</v>
      </c>
      <c r="G51" s="42">
        <f t="shared" si="8"/>
        <v>769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69206</v>
      </c>
      <c r="C53" s="41">
        <f t="shared" si="5"/>
        <v>64441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30332</v>
      </c>
      <c r="C54" s="41">
        <f t="shared" si="5"/>
        <v>19714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134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60798</v>
      </c>
      <c r="C59" s="41">
        <f t="shared" si="5"/>
        <v>68155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1195</v>
      </c>
      <c r="C60" s="41">
        <f t="shared" si="5"/>
        <v>1390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2836</v>
      </c>
      <c r="C63" s="41">
        <f t="shared" si="5"/>
        <v>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1835</v>
      </c>
      <c r="C64" s="41">
        <f t="shared" si="5"/>
        <v>0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2591</v>
      </c>
      <c r="C8" s="12">
        <v>2841</v>
      </c>
      <c r="D8" s="12">
        <v>2591</v>
      </c>
      <c r="E8" s="12">
        <v>2841</v>
      </c>
      <c r="F8" s="13">
        <f t="shared" ref="F8:F35" si="0">((E8*100)/D8)-100</f>
        <v>9.6487842531841039</v>
      </c>
      <c r="G8" s="1"/>
      <c r="H8" s="1"/>
      <c r="I8" s="1"/>
    </row>
    <row r="9" spans="1:12" x14ac:dyDescent="0.25">
      <c r="A9" s="8" t="s">
        <v>45</v>
      </c>
      <c r="B9" s="9">
        <v>11716</v>
      </c>
      <c r="C9" s="9">
        <v>9907</v>
      </c>
      <c r="D9" s="9">
        <v>11716</v>
      </c>
      <c r="E9" s="9">
        <v>9907</v>
      </c>
      <c r="F9" s="10">
        <f t="shared" si="0"/>
        <v>-15.440423352680099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94744</v>
      </c>
      <c r="C11" s="9">
        <v>79093</v>
      </c>
      <c r="D11" s="9">
        <v>94744</v>
      </c>
      <c r="E11" s="9">
        <v>79093</v>
      </c>
      <c r="F11" s="10">
        <f t="shared" si="0"/>
        <v>-16.519251878746942</v>
      </c>
      <c r="G11" s="1"/>
      <c r="H11" s="1"/>
      <c r="I11" s="1"/>
    </row>
    <row r="12" spans="1:12" x14ac:dyDescent="0.25">
      <c r="A12" s="11" t="s">
        <v>48</v>
      </c>
      <c r="B12" s="12">
        <v>1010</v>
      </c>
      <c r="C12" s="12">
        <v>724</v>
      </c>
      <c r="D12" s="12">
        <v>1010</v>
      </c>
      <c r="E12" s="12">
        <v>724</v>
      </c>
      <c r="F12" s="13">
        <f t="shared" si="0"/>
        <v>-28.316831683168317</v>
      </c>
      <c r="G12" s="1"/>
      <c r="H12" s="1"/>
      <c r="I12" s="1"/>
    </row>
    <row r="13" spans="1:12" x14ac:dyDescent="0.25">
      <c r="A13" s="8" t="s">
        <v>49</v>
      </c>
      <c r="B13" s="9">
        <v>26931</v>
      </c>
      <c r="C13" s="9">
        <v>20425</v>
      </c>
      <c r="D13" s="9">
        <v>26931</v>
      </c>
      <c r="E13" s="9">
        <v>20425</v>
      </c>
      <c r="F13" s="10">
        <f t="shared" si="0"/>
        <v>-24.15803349300063</v>
      </c>
      <c r="G13" s="1"/>
      <c r="H13" s="1"/>
      <c r="I13" s="1"/>
    </row>
    <row r="14" spans="1:12" x14ac:dyDescent="0.25">
      <c r="A14" s="11" t="s">
        <v>50</v>
      </c>
      <c r="B14" s="12">
        <v>10714</v>
      </c>
      <c r="C14" s="12">
        <v>10402</v>
      </c>
      <c r="D14" s="12">
        <v>10714</v>
      </c>
      <c r="E14" s="12">
        <v>10402</v>
      </c>
      <c r="F14" s="13">
        <f t="shared" si="0"/>
        <v>-2.912077655404147</v>
      </c>
      <c r="G14" s="1"/>
      <c r="H14" s="1"/>
      <c r="I14" s="1"/>
    </row>
    <row r="15" spans="1:12" x14ac:dyDescent="0.25">
      <c r="A15" s="8" t="s">
        <v>51</v>
      </c>
      <c r="B15" s="9">
        <v>576</v>
      </c>
      <c r="C15" s="9">
        <v>617</v>
      </c>
      <c r="D15" s="9">
        <v>576</v>
      </c>
      <c r="E15" s="9">
        <v>617</v>
      </c>
      <c r="F15" s="10">
        <f t="shared" si="0"/>
        <v>7.1180555555555571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57474</v>
      </c>
      <c r="C18" s="12">
        <v>37487</v>
      </c>
      <c r="D18" s="12">
        <v>57474</v>
      </c>
      <c r="E18" s="12">
        <v>37487</v>
      </c>
      <c r="F18" s="13">
        <f t="shared" si="0"/>
        <v>-34.775724675505444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10010</v>
      </c>
      <c r="C22" s="12">
        <v>12177</v>
      </c>
      <c r="D22" s="12">
        <v>10010</v>
      </c>
      <c r="E22" s="12">
        <v>12177</v>
      </c>
      <c r="F22" s="13">
        <f t="shared" si="0"/>
        <v>21.64835164835165</v>
      </c>
      <c r="G22" s="1"/>
      <c r="H22" s="1"/>
      <c r="I22" s="1"/>
    </row>
    <row r="23" spans="1:9" x14ac:dyDescent="0.25">
      <c r="A23" s="8" t="s">
        <v>59</v>
      </c>
      <c r="B23" s="9">
        <v>2886</v>
      </c>
      <c r="C23" s="9">
        <v>2310</v>
      </c>
      <c r="D23" s="9">
        <v>2886</v>
      </c>
      <c r="E23" s="9">
        <v>2310</v>
      </c>
      <c r="F23" s="10">
        <f t="shared" si="0"/>
        <v>-19.958419958419952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5912</v>
      </c>
      <c r="C25" s="9">
        <v>5080</v>
      </c>
      <c r="D25" s="9">
        <v>5912</v>
      </c>
      <c r="E25" s="9">
        <v>5080</v>
      </c>
      <c r="F25" s="10">
        <f t="shared" si="0"/>
        <v>-14.073071718538571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46430</v>
      </c>
      <c r="C28" s="12">
        <v>40373</v>
      </c>
      <c r="D28" s="12">
        <v>46430</v>
      </c>
      <c r="E28" s="12">
        <v>40373</v>
      </c>
      <c r="F28" s="13">
        <f t="shared" si="0"/>
        <v>-13.045444755545986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5379</v>
      </c>
      <c r="C32" s="12">
        <v>3784</v>
      </c>
      <c r="D32" s="12">
        <v>5379</v>
      </c>
      <c r="E32" s="12">
        <v>3784</v>
      </c>
      <c r="F32" s="13">
        <f t="shared" si="0"/>
        <v>-29.652351738241308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276373</v>
      </c>
      <c r="C35" s="15">
        <f t="shared" ref="C35:E35" si="1">SUM(C7:C34)</f>
        <v>225220</v>
      </c>
      <c r="D35" s="15">
        <f t="shared" si="1"/>
        <v>276373</v>
      </c>
      <c r="E35" s="15">
        <f t="shared" si="1"/>
        <v>225220</v>
      </c>
      <c r="F35" s="16">
        <f t="shared" si="0"/>
        <v>-18.508682107152296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79093</v>
      </c>
      <c r="G38" s="42">
        <f>LOOKUP(E38,$A$38:$A$65,$C$38:$C$65)</f>
        <v>94744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2841</v>
      </c>
      <c r="C39" s="41">
        <f t="shared" ref="C39:C65" si="5">D8</f>
        <v>2591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40373</v>
      </c>
      <c r="G39" s="42">
        <f t="shared" ref="G39:G65" si="8">LOOKUP(E39,$A$38:$A$65,$C$38:$C$65)</f>
        <v>46430</v>
      </c>
    </row>
    <row r="40" spans="1:9" x14ac:dyDescent="0.25">
      <c r="A40" s="42" t="str">
        <f t="shared" si="3"/>
        <v>ALMERIA</v>
      </c>
      <c r="B40" s="41">
        <f t="shared" si="4"/>
        <v>9907</v>
      </c>
      <c r="C40" s="41">
        <f t="shared" si="5"/>
        <v>11716</v>
      </c>
      <c r="D40" s="41">
        <f t="shared" si="6"/>
        <v>7</v>
      </c>
      <c r="E40" s="42" t="str">
        <f t="shared" si="2"/>
        <v>CEUTA</v>
      </c>
      <c r="F40" s="42">
        <f t="shared" si="7"/>
        <v>37487</v>
      </c>
      <c r="G40" s="42">
        <f t="shared" si="8"/>
        <v>57474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20425</v>
      </c>
      <c r="G41" s="42">
        <f t="shared" si="8"/>
        <v>26931</v>
      </c>
    </row>
    <row r="42" spans="1:9" x14ac:dyDescent="0.25">
      <c r="A42" s="42" t="str">
        <f t="shared" si="3"/>
        <v>BAHIA DE ALGECIRAS</v>
      </c>
      <c r="B42" s="41">
        <f t="shared" si="4"/>
        <v>79093</v>
      </c>
      <c r="C42" s="41">
        <f t="shared" si="5"/>
        <v>94744</v>
      </c>
      <c r="D42" s="41">
        <f t="shared" si="6"/>
        <v>1</v>
      </c>
      <c r="E42" s="42" t="str">
        <f t="shared" si="2"/>
        <v>LAS PALMAS</v>
      </c>
      <c r="F42" s="42">
        <f t="shared" si="7"/>
        <v>12177</v>
      </c>
      <c r="G42" s="42">
        <f t="shared" si="8"/>
        <v>10010</v>
      </c>
    </row>
    <row r="43" spans="1:9" x14ac:dyDescent="0.25">
      <c r="A43" s="42" t="str">
        <f t="shared" si="3"/>
        <v>BAHIA DE CADIZ</v>
      </c>
      <c r="B43" s="41">
        <f t="shared" si="4"/>
        <v>724</v>
      </c>
      <c r="C43" s="41">
        <f t="shared" si="5"/>
        <v>1010</v>
      </c>
      <c r="D43" s="41">
        <f t="shared" si="6"/>
        <v>12</v>
      </c>
      <c r="E43" s="42" t="str">
        <f t="shared" si="2"/>
        <v>BARCELONA</v>
      </c>
      <c r="F43" s="42">
        <f t="shared" si="7"/>
        <v>10402</v>
      </c>
      <c r="G43" s="42">
        <f t="shared" si="8"/>
        <v>10714</v>
      </c>
    </row>
    <row r="44" spans="1:9" x14ac:dyDescent="0.25">
      <c r="A44" s="42" t="str">
        <f t="shared" si="3"/>
        <v>BALEARES</v>
      </c>
      <c r="B44" s="41">
        <f t="shared" si="4"/>
        <v>20425</v>
      </c>
      <c r="C44" s="41">
        <f t="shared" si="5"/>
        <v>26931</v>
      </c>
      <c r="D44" s="41">
        <f t="shared" si="6"/>
        <v>4</v>
      </c>
      <c r="E44" s="42" t="str">
        <f t="shared" si="2"/>
        <v>ALMERIA</v>
      </c>
      <c r="F44" s="42">
        <f t="shared" si="7"/>
        <v>9907</v>
      </c>
      <c r="G44" s="42">
        <f t="shared" si="8"/>
        <v>11716</v>
      </c>
    </row>
    <row r="45" spans="1:9" x14ac:dyDescent="0.25">
      <c r="A45" s="42" t="str">
        <f t="shared" si="3"/>
        <v>BARCELONA</v>
      </c>
      <c r="B45" s="41">
        <f t="shared" si="4"/>
        <v>10402</v>
      </c>
      <c r="C45" s="41">
        <f t="shared" si="5"/>
        <v>10714</v>
      </c>
      <c r="D45" s="41">
        <f t="shared" si="6"/>
        <v>6</v>
      </c>
      <c r="E45" s="42" t="str">
        <f t="shared" si="2"/>
        <v>MELILLA</v>
      </c>
      <c r="F45" s="42">
        <f t="shared" si="7"/>
        <v>5080</v>
      </c>
      <c r="G45" s="42">
        <f t="shared" si="8"/>
        <v>5912</v>
      </c>
    </row>
    <row r="46" spans="1:9" x14ac:dyDescent="0.25">
      <c r="A46" s="42" t="str">
        <f t="shared" si="3"/>
        <v>BILBAO</v>
      </c>
      <c r="B46" s="41">
        <f t="shared" si="4"/>
        <v>617</v>
      </c>
      <c r="C46" s="41">
        <f t="shared" si="5"/>
        <v>576</v>
      </c>
      <c r="D46" s="41">
        <f t="shared" si="6"/>
        <v>13</v>
      </c>
      <c r="E46" s="42" t="str">
        <f t="shared" si="2"/>
        <v>VALENCIA</v>
      </c>
      <c r="F46" s="42">
        <f t="shared" si="7"/>
        <v>3784</v>
      </c>
      <c r="G46" s="42">
        <f t="shared" si="8"/>
        <v>5379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2841</v>
      </c>
      <c r="G47" s="42">
        <f t="shared" si="8"/>
        <v>2591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2310</v>
      </c>
      <c r="G48" s="42">
        <f t="shared" si="8"/>
        <v>2886</v>
      </c>
    </row>
    <row r="49" spans="1:7" x14ac:dyDescent="0.25">
      <c r="A49" s="42" t="str">
        <f t="shared" si="3"/>
        <v>CEUTA</v>
      </c>
      <c r="B49" s="41">
        <f t="shared" si="4"/>
        <v>37487</v>
      </c>
      <c r="C49" s="41">
        <f t="shared" si="5"/>
        <v>57474</v>
      </c>
      <c r="D49" s="41">
        <f t="shared" si="6"/>
        <v>3</v>
      </c>
      <c r="E49" s="42" t="str">
        <f t="shared" si="2"/>
        <v>BAHIA DE CADIZ</v>
      </c>
      <c r="F49" s="42">
        <f t="shared" si="7"/>
        <v>724</v>
      </c>
      <c r="G49" s="42">
        <f t="shared" si="8"/>
        <v>1010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617</v>
      </c>
      <c r="G50" s="42">
        <f t="shared" si="8"/>
        <v>576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12177</v>
      </c>
      <c r="C53" s="41">
        <f t="shared" si="5"/>
        <v>10010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2310</v>
      </c>
      <c r="C54" s="41">
        <f t="shared" si="5"/>
        <v>2886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5080</v>
      </c>
      <c r="C56" s="41">
        <f t="shared" si="5"/>
        <v>5912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40373</v>
      </c>
      <c r="C59" s="41">
        <f t="shared" si="5"/>
        <v>46430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3784</v>
      </c>
      <c r="C63" s="41">
        <f t="shared" si="5"/>
        <v>5379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137</v>
      </c>
      <c r="C7" s="9">
        <v>101</v>
      </c>
      <c r="D7" s="9">
        <v>137</v>
      </c>
      <c r="E7" s="9">
        <v>101</v>
      </c>
      <c r="F7" s="10">
        <f>((E7*100)/D7)-100</f>
        <v>-26.277372262773724</v>
      </c>
      <c r="G7" s="1"/>
      <c r="H7" s="1"/>
      <c r="I7" s="1"/>
    </row>
    <row r="8" spans="1:12" x14ac:dyDescent="0.25">
      <c r="A8" s="11" t="s">
        <v>44</v>
      </c>
      <c r="B8" s="12">
        <v>74</v>
      </c>
      <c r="C8" s="12">
        <v>88</v>
      </c>
      <c r="D8" s="12">
        <v>74</v>
      </c>
      <c r="E8" s="12">
        <v>88</v>
      </c>
      <c r="F8" s="13">
        <f t="shared" ref="F8:F35" si="0">((E8*100)/D8)-100</f>
        <v>18.918918918918919</v>
      </c>
      <c r="G8" s="1"/>
      <c r="H8" s="1"/>
      <c r="I8" s="1"/>
    </row>
    <row r="9" spans="1:12" x14ac:dyDescent="0.25">
      <c r="A9" s="8" t="s">
        <v>45</v>
      </c>
      <c r="B9" s="9">
        <v>187</v>
      </c>
      <c r="C9" s="9">
        <v>132</v>
      </c>
      <c r="D9" s="9">
        <v>187</v>
      </c>
      <c r="E9" s="9">
        <v>132</v>
      </c>
      <c r="F9" s="10">
        <f t="shared" si="0"/>
        <v>-29.411764705882348</v>
      </c>
      <c r="G9" s="1"/>
      <c r="H9" s="1"/>
      <c r="I9" s="1"/>
    </row>
    <row r="10" spans="1:12" x14ac:dyDescent="0.25">
      <c r="A10" s="11" t="s">
        <v>46</v>
      </c>
      <c r="B10" s="12">
        <v>73</v>
      </c>
      <c r="C10" s="12">
        <v>47</v>
      </c>
      <c r="D10" s="12">
        <v>73</v>
      </c>
      <c r="E10" s="12">
        <v>47</v>
      </c>
      <c r="F10" s="13">
        <f t="shared" si="0"/>
        <v>-35.61643835616438</v>
      </c>
      <c r="G10" s="1"/>
      <c r="H10" s="1"/>
      <c r="I10" s="1"/>
    </row>
    <row r="11" spans="1:12" x14ac:dyDescent="0.25">
      <c r="A11" s="8" t="s">
        <v>47</v>
      </c>
      <c r="B11" s="9">
        <v>2115</v>
      </c>
      <c r="C11" s="9">
        <v>2060</v>
      </c>
      <c r="D11" s="9">
        <v>2115</v>
      </c>
      <c r="E11" s="9">
        <v>2060</v>
      </c>
      <c r="F11" s="10">
        <f t="shared" si="0"/>
        <v>-2.6004728132387669</v>
      </c>
      <c r="G11" s="1"/>
      <c r="H11" s="1"/>
      <c r="I11" s="1"/>
    </row>
    <row r="12" spans="1:12" x14ac:dyDescent="0.25">
      <c r="A12" s="11" t="s">
        <v>48</v>
      </c>
      <c r="B12" s="12">
        <v>133</v>
      </c>
      <c r="C12" s="12">
        <v>120</v>
      </c>
      <c r="D12" s="12">
        <v>133</v>
      </c>
      <c r="E12" s="12">
        <v>120</v>
      </c>
      <c r="F12" s="13">
        <f t="shared" si="0"/>
        <v>-9.7744360902255636</v>
      </c>
      <c r="G12" s="1"/>
      <c r="H12" s="1"/>
      <c r="I12" s="1"/>
    </row>
    <row r="13" spans="1:12" x14ac:dyDescent="0.25">
      <c r="A13" s="8" t="s">
        <v>49</v>
      </c>
      <c r="B13" s="9">
        <v>699</v>
      </c>
      <c r="C13" s="9">
        <v>520</v>
      </c>
      <c r="D13" s="9">
        <v>699</v>
      </c>
      <c r="E13" s="9">
        <v>520</v>
      </c>
      <c r="F13" s="10">
        <f t="shared" si="0"/>
        <v>-25.608011444921317</v>
      </c>
      <c r="G13" s="1"/>
      <c r="H13" s="1"/>
      <c r="I13" s="1"/>
    </row>
    <row r="14" spans="1:12" x14ac:dyDescent="0.25">
      <c r="A14" s="11" t="s">
        <v>50</v>
      </c>
      <c r="B14" s="12">
        <v>723</v>
      </c>
      <c r="C14" s="12">
        <v>582</v>
      </c>
      <c r="D14" s="12">
        <v>723</v>
      </c>
      <c r="E14" s="12">
        <v>582</v>
      </c>
      <c r="F14" s="13">
        <f t="shared" si="0"/>
        <v>-19.502074688796682</v>
      </c>
      <c r="G14" s="1"/>
      <c r="H14" s="1"/>
      <c r="I14" s="1"/>
    </row>
    <row r="15" spans="1:12" x14ac:dyDescent="0.25">
      <c r="A15" s="8" t="s">
        <v>51</v>
      </c>
      <c r="B15" s="9">
        <v>289</v>
      </c>
      <c r="C15" s="9">
        <v>207</v>
      </c>
      <c r="D15" s="9">
        <v>289</v>
      </c>
      <c r="E15" s="9">
        <v>207</v>
      </c>
      <c r="F15" s="10">
        <f t="shared" si="0"/>
        <v>-28.373702422145328</v>
      </c>
      <c r="G15" s="1"/>
      <c r="H15" s="1"/>
      <c r="I15" s="1"/>
    </row>
    <row r="16" spans="1:12" x14ac:dyDescent="0.25">
      <c r="A16" s="11" t="s">
        <v>52</v>
      </c>
      <c r="B16" s="12">
        <v>127</v>
      </c>
      <c r="C16" s="12">
        <v>95</v>
      </c>
      <c r="D16" s="12">
        <v>127</v>
      </c>
      <c r="E16" s="12">
        <v>95</v>
      </c>
      <c r="F16" s="13">
        <f t="shared" si="0"/>
        <v>-25.196850393700785</v>
      </c>
      <c r="G16" s="1"/>
      <c r="H16" s="1"/>
      <c r="I16" s="1"/>
    </row>
    <row r="17" spans="1:9" x14ac:dyDescent="0.25">
      <c r="A17" s="8" t="s">
        <v>53</v>
      </c>
      <c r="B17" s="9">
        <v>118</v>
      </c>
      <c r="C17" s="9">
        <v>89</v>
      </c>
      <c r="D17" s="9">
        <v>118</v>
      </c>
      <c r="E17" s="9">
        <v>89</v>
      </c>
      <c r="F17" s="10">
        <f t="shared" si="0"/>
        <v>-24.576271186440678</v>
      </c>
      <c r="G17" s="1"/>
      <c r="H17" s="1"/>
      <c r="I17" s="1"/>
    </row>
    <row r="18" spans="1:9" x14ac:dyDescent="0.25">
      <c r="A18" s="11" t="s">
        <v>54</v>
      </c>
      <c r="B18" s="12">
        <v>1138</v>
      </c>
      <c r="C18" s="12">
        <v>1062</v>
      </c>
      <c r="D18" s="12">
        <v>1138</v>
      </c>
      <c r="E18" s="12">
        <v>1062</v>
      </c>
      <c r="F18" s="13">
        <f t="shared" si="0"/>
        <v>-6.6783831282952519</v>
      </c>
      <c r="G18" s="1"/>
      <c r="H18" s="1"/>
      <c r="I18" s="1"/>
    </row>
    <row r="19" spans="1:9" x14ac:dyDescent="0.25">
      <c r="A19" s="8" t="s">
        <v>55</v>
      </c>
      <c r="B19" s="9">
        <v>89</v>
      </c>
      <c r="C19" s="9">
        <v>87</v>
      </c>
      <c r="D19" s="9">
        <v>89</v>
      </c>
      <c r="E19" s="9">
        <v>87</v>
      </c>
      <c r="F19" s="10">
        <f t="shared" si="0"/>
        <v>-2.2471910112359552</v>
      </c>
      <c r="G19" s="1"/>
      <c r="H19" s="1"/>
      <c r="I19" s="1"/>
    </row>
    <row r="20" spans="1:9" x14ac:dyDescent="0.25">
      <c r="A20" s="11" t="s">
        <v>56</v>
      </c>
      <c r="B20" s="12">
        <v>93</v>
      </c>
      <c r="C20" s="12">
        <v>74</v>
      </c>
      <c r="D20" s="12">
        <v>93</v>
      </c>
      <c r="E20" s="12">
        <v>74</v>
      </c>
      <c r="F20" s="13">
        <f t="shared" si="0"/>
        <v>-20.430107526881727</v>
      </c>
      <c r="G20" s="1"/>
      <c r="H20" s="1"/>
      <c r="I20" s="1"/>
    </row>
    <row r="21" spans="1:9" x14ac:dyDescent="0.25">
      <c r="A21" s="8" t="s">
        <v>57</v>
      </c>
      <c r="B21" s="9">
        <v>113</v>
      </c>
      <c r="C21" s="9">
        <v>96</v>
      </c>
      <c r="D21" s="9">
        <v>113</v>
      </c>
      <c r="E21" s="9">
        <v>96</v>
      </c>
      <c r="F21" s="10">
        <f t="shared" si="0"/>
        <v>-15.044247787610615</v>
      </c>
      <c r="G21" s="1"/>
      <c r="H21" s="1"/>
      <c r="I21" s="1"/>
    </row>
    <row r="22" spans="1:9" x14ac:dyDescent="0.25">
      <c r="A22" s="11" t="s">
        <v>58</v>
      </c>
      <c r="B22" s="12">
        <v>995</v>
      </c>
      <c r="C22" s="12">
        <v>860</v>
      </c>
      <c r="D22" s="12">
        <v>995</v>
      </c>
      <c r="E22" s="12">
        <v>860</v>
      </c>
      <c r="F22" s="13">
        <f t="shared" si="0"/>
        <v>-13.5678391959799</v>
      </c>
      <c r="G22" s="1"/>
      <c r="H22" s="1"/>
      <c r="I22" s="1"/>
    </row>
    <row r="23" spans="1:9" x14ac:dyDescent="0.25">
      <c r="A23" s="8" t="s">
        <v>59</v>
      </c>
      <c r="B23" s="9">
        <v>142</v>
      </c>
      <c r="C23" s="9">
        <v>116</v>
      </c>
      <c r="D23" s="9">
        <v>142</v>
      </c>
      <c r="E23" s="9">
        <v>116</v>
      </c>
      <c r="F23" s="10">
        <f t="shared" si="0"/>
        <v>-18.309859154929583</v>
      </c>
      <c r="G23" s="1"/>
      <c r="H23" s="1"/>
      <c r="I23" s="1"/>
    </row>
    <row r="24" spans="1:9" x14ac:dyDescent="0.25">
      <c r="A24" s="11" t="s">
        <v>60</v>
      </c>
      <c r="B24" s="12">
        <v>62</v>
      </c>
      <c r="C24" s="12">
        <v>50</v>
      </c>
      <c r="D24" s="12">
        <v>62</v>
      </c>
      <c r="E24" s="12">
        <v>50</v>
      </c>
      <c r="F24" s="13">
        <f t="shared" si="0"/>
        <v>-19.354838709677423</v>
      </c>
      <c r="G24" s="1"/>
      <c r="H24" s="1"/>
      <c r="I24" s="1"/>
    </row>
    <row r="25" spans="1:9" x14ac:dyDescent="0.25">
      <c r="A25" s="8" t="s">
        <v>61</v>
      </c>
      <c r="B25" s="9">
        <v>86</v>
      </c>
      <c r="C25" s="9">
        <v>89</v>
      </c>
      <c r="D25" s="9">
        <v>86</v>
      </c>
      <c r="E25" s="9">
        <v>89</v>
      </c>
      <c r="F25" s="10">
        <f t="shared" si="0"/>
        <v>3.4883720930232585</v>
      </c>
      <c r="G25" s="1"/>
      <c r="H25" s="1"/>
      <c r="I25" s="1"/>
    </row>
    <row r="26" spans="1:9" x14ac:dyDescent="0.25">
      <c r="A26" s="11" t="s">
        <v>62</v>
      </c>
      <c r="B26" s="12">
        <v>36</v>
      </c>
      <c r="C26" s="12">
        <v>23</v>
      </c>
      <c r="D26" s="12">
        <v>36</v>
      </c>
      <c r="E26" s="12">
        <v>23</v>
      </c>
      <c r="F26" s="13">
        <f t="shared" si="0"/>
        <v>-36.111111111111114</v>
      </c>
      <c r="G26" s="1"/>
      <c r="H26" s="1"/>
      <c r="I26" s="1"/>
    </row>
    <row r="27" spans="1:9" x14ac:dyDescent="0.25">
      <c r="A27" s="8" t="s">
        <v>63</v>
      </c>
      <c r="B27" s="9">
        <v>96</v>
      </c>
      <c r="C27" s="9">
        <v>59</v>
      </c>
      <c r="D27" s="9">
        <v>96</v>
      </c>
      <c r="E27" s="9">
        <v>59</v>
      </c>
      <c r="F27" s="10">
        <f t="shared" si="0"/>
        <v>-38.541666666666664</v>
      </c>
      <c r="G27" s="1"/>
      <c r="H27" s="1"/>
      <c r="I27" s="1"/>
    </row>
    <row r="28" spans="1:9" x14ac:dyDescent="0.25">
      <c r="A28" s="11" t="s">
        <v>64</v>
      </c>
      <c r="B28" s="12">
        <v>1530</v>
      </c>
      <c r="C28" s="12">
        <v>1064</v>
      </c>
      <c r="D28" s="12">
        <v>1530</v>
      </c>
      <c r="E28" s="12">
        <v>1064</v>
      </c>
      <c r="F28" s="13">
        <f t="shared" si="0"/>
        <v>-30.457516339869287</v>
      </c>
      <c r="G28" s="1"/>
      <c r="H28" s="1"/>
      <c r="I28" s="1"/>
    </row>
    <row r="29" spans="1:9" x14ac:dyDescent="0.25">
      <c r="A29" s="8" t="s">
        <v>65</v>
      </c>
      <c r="B29" s="9">
        <v>116</v>
      </c>
      <c r="C29" s="9">
        <v>64</v>
      </c>
      <c r="D29" s="9">
        <v>116</v>
      </c>
      <c r="E29" s="9">
        <v>64</v>
      </c>
      <c r="F29" s="10">
        <f t="shared" si="0"/>
        <v>-44.827586206896555</v>
      </c>
      <c r="G29" s="1"/>
      <c r="H29" s="1"/>
      <c r="I29" s="1"/>
    </row>
    <row r="30" spans="1:9" x14ac:dyDescent="0.25">
      <c r="A30" s="11" t="s">
        <v>66</v>
      </c>
      <c r="B30" s="12">
        <v>87</v>
      </c>
      <c r="C30" s="12">
        <v>78</v>
      </c>
      <c r="D30" s="12">
        <v>87</v>
      </c>
      <c r="E30" s="12">
        <v>78</v>
      </c>
      <c r="F30" s="13">
        <f t="shared" si="0"/>
        <v>-10.34482758620689</v>
      </c>
      <c r="G30" s="1"/>
      <c r="H30" s="1"/>
      <c r="I30" s="1"/>
    </row>
    <row r="31" spans="1:9" x14ac:dyDescent="0.25">
      <c r="A31" s="8" t="s">
        <v>67</v>
      </c>
      <c r="B31" s="9">
        <v>241</v>
      </c>
      <c r="C31" s="9">
        <v>185</v>
      </c>
      <c r="D31" s="9">
        <v>241</v>
      </c>
      <c r="E31" s="9">
        <v>185</v>
      </c>
      <c r="F31" s="10">
        <f t="shared" si="0"/>
        <v>-23.236514522821579</v>
      </c>
      <c r="G31" s="1"/>
      <c r="H31" s="1"/>
      <c r="I31" s="1"/>
    </row>
    <row r="32" spans="1:9" x14ac:dyDescent="0.25">
      <c r="A32" s="11" t="s">
        <v>68</v>
      </c>
      <c r="B32" s="12">
        <v>570</v>
      </c>
      <c r="C32" s="12">
        <v>410</v>
      </c>
      <c r="D32" s="12">
        <v>570</v>
      </c>
      <c r="E32" s="12">
        <v>410</v>
      </c>
      <c r="F32" s="13">
        <f t="shared" si="0"/>
        <v>-28.070175438596493</v>
      </c>
      <c r="G32" s="1"/>
      <c r="H32" s="1"/>
      <c r="I32" s="1"/>
    </row>
    <row r="33" spans="1:9" x14ac:dyDescent="0.25">
      <c r="A33" s="8" t="s">
        <v>69</v>
      </c>
      <c r="B33" s="9">
        <v>223</v>
      </c>
      <c r="C33" s="9">
        <v>163</v>
      </c>
      <c r="D33" s="9">
        <v>223</v>
      </c>
      <c r="E33" s="9">
        <v>163</v>
      </c>
      <c r="F33" s="10">
        <f t="shared" si="0"/>
        <v>-26.905829596412559</v>
      </c>
      <c r="G33" s="1"/>
      <c r="H33" s="1"/>
      <c r="I33" s="1"/>
    </row>
    <row r="34" spans="1:9" x14ac:dyDescent="0.25">
      <c r="A34" s="11" t="s">
        <v>70</v>
      </c>
      <c r="B34" s="12">
        <v>26</v>
      </c>
      <c r="C34" s="12">
        <v>17</v>
      </c>
      <c r="D34" s="12">
        <v>26</v>
      </c>
      <c r="E34" s="12">
        <v>17</v>
      </c>
      <c r="F34" s="13">
        <f t="shared" si="0"/>
        <v>-34.615384615384613</v>
      </c>
      <c r="G34" s="1"/>
      <c r="H34" s="1"/>
      <c r="I34" s="1"/>
    </row>
    <row r="35" spans="1:9" x14ac:dyDescent="0.25">
      <c r="A35" s="14" t="s">
        <v>71</v>
      </c>
      <c r="B35" s="15">
        <f>SUM(B7:B34)</f>
        <v>10318</v>
      </c>
      <c r="C35" s="15">
        <f t="shared" ref="C35:E35" si="1">SUM(C7:C34)</f>
        <v>8538</v>
      </c>
      <c r="D35" s="15">
        <f t="shared" si="1"/>
        <v>10318</v>
      </c>
      <c r="E35" s="15">
        <f t="shared" si="1"/>
        <v>8538</v>
      </c>
      <c r="F35" s="16">
        <f t="shared" si="0"/>
        <v>-17.251405311106808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101</v>
      </c>
      <c r="C38" s="41">
        <f>D7</f>
        <v>137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2060</v>
      </c>
      <c r="G38" s="42">
        <f>LOOKUP(E38,$A$38:$A$65,$C$38:$C$65)</f>
        <v>2115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</v>
      </c>
      <c r="C39" s="41">
        <f t="shared" ref="C39:C65" si="5">D8</f>
        <v>74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1064</v>
      </c>
      <c r="G39" s="42">
        <f t="shared" ref="G39:G65" si="8">LOOKUP(E39,$A$38:$A$65,$C$38:$C$65)</f>
        <v>1530</v>
      </c>
    </row>
    <row r="40" spans="1:9" x14ac:dyDescent="0.25">
      <c r="A40" s="42" t="str">
        <f t="shared" si="3"/>
        <v>ALMERIA</v>
      </c>
      <c r="B40" s="41">
        <f t="shared" si="4"/>
        <v>132</v>
      </c>
      <c r="C40" s="41">
        <f t="shared" si="5"/>
        <v>187</v>
      </c>
      <c r="D40" s="41">
        <f t="shared" si="6"/>
        <v>11</v>
      </c>
      <c r="E40" s="42" t="str">
        <f t="shared" si="2"/>
        <v>CEUTA</v>
      </c>
      <c r="F40" s="42">
        <f t="shared" si="7"/>
        <v>1062</v>
      </c>
      <c r="G40" s="42">
        <f t="shared" si="8"/>
        <v>1138</v>
      </c>
    </row>
    <row r="41" spans="1:9" x14ac:dyDescent="0.25">
      <c r="A41" s="42" t="str">
        <f t="shared" si="3"/>
        <v>AVILES</v>
      </c>
      <c r="B41" s="41">
        <f t="shared" si="4"/>
        <v>47</v>
      </c>
      <c r="C41" s="41">
        <f t="shared" si="5"/>
        <v>73</v>
      </c>
      <c r="D41" s="41">
        <f t="shared" si="6"/>
        <v>26</v>
      </c>
      <c r="E41" s="42" t="str">
        <f t="shared" si="2"/>
        <v>LAS PALMAS</v>
      </c>
      <c r="F41" s="42">
        <f t="shared" si="7"/>
        <v>860</v>
      </c>
      <c r="G41" s="42">
        <f t="shared" si="8"/>
        <v>995</v>
      </c>
    </row>
    <row r="42" spans="1:9" x14ac:dyDescent="0.25">
      <c r="A42" s="42" t="str">
        <f t="shared" si="3"/>
        <v>BAHIA DE ALGECIRAS</v>
      </c>
      <c r="B42" s="41">
        <f t="shared" si="4"/>
        <v>2060</v>
      </c>
      <c r="C42" s="41">
        <f t="shared" si="5"/>
        <v>2115</v>
      </c>
      <c r="D42" s="41">
        <f t="shared" si="6"/>
        <v>1</v>
      </c>
      <c r="E42" s="42" t="str">
        <f t="shared" si="2"/>
        <v>BARCELONA</v>
      </c>
      <c r="F42" s="42">
        <f t="shared" si="7"/>
        <v>582</v>
      </c>
      <c r="G42" s="42">
        <f t="shared" si="8"/>
        <v>723</v>
      </c>
    </row>
    <row r="43" spans="1:9" x14ac:dyDescent="0.25">
      <c r="A43" s="42" t="str">
        <f t="shared" si="3"/>
        <v>BAHIA DE CADIZ</v>
      </c>
      <c r="B43" s="41">
        <f t="shared" si="4"/>
        <v>120</v>
      </c>
      <c r="C43" s="41">
        <f t="shared" si="5"/>
        <v>133</v>
      </c>
      <c r="D43" s="41">
        <f t="shared" si="6"/>
        <v>12</v>
      </c>
      <c r="E43" s="42" t="str">
        <f t="shared" si="2"/>
        <v>BALEARES</v>
      </c>
      <c r="F43" s="42">
        <f t="shared" si="7"/>
        <v>520</v>
      </c>
      <c r="G43" s="42">
        <f t="shared" si="8"/>
        <v>699</v>
      </c>
    </row>
    <row r="44" spans="1:9" x14ac:dyDescent="0.25">
      <c r="A44" s="42" t="str">
        <f t="shared" si="3"/>
        <v>BALEARES</v>
      </c>
      <c r="B44" s="41">
        <f t="shared" si="4"/>
        <v>520</v>
      </c>
      <c r="C44" s="41">
        <f t="shared" si="5"/>
        <v>699</v>
      </c>
      <c r="D44" s="41">
        <f t="shared" si="6"/>
        <v>6</v>
      </c>
      <c r="E44" s="42" t="str">
        <f t="shared" si="2"/>
        <v>VALENCIA</v>
      </c>
      <c r="F44" s="42">
        <f t="shared" si="7"/>
        <v>410</v>
      </c>
      <c r="G44" s="42">
        <f t="shared" si="8"/>
        <v>570</v>
      </c>
    </row>
    <row r="45" spans="1:9" x14ac:dyDescent="0.25">
      <c r="A45" s="42" t="str">
        <f t="shared" si="3"/>
        <v>BARCELONA</v>
      </c>
      <c r="B45" s="41">
        <f t="shared" si="4"/>
        <v>582</v>
      </c>
      <c r="C45" s="41">
        <f t="shared" si="5"/>
        <v>723</v>
      </c>
      <c r="D45" s="41">
        <f t="shared" si="6"/>
        <v>5</v>
      </c>
      <c r="E45" s="42" t="str">
        <f t="shared" si="2"/>
        <v>BILBAO</v>
      </c>
      <c r="F45" s="42">
        <f t="shared" si="7"/>
        <v>207</v>
      </c>
      <c r="G45" s="42">
        <f t="shared" si="8"/>
        <v>289</v>
      </c>
    </row>
    <row r="46" spans="1:9" x14ac:dyDescent="0.25">
      <c r="A46" s="42" t="str">
        <f t="shared" si="3"/>
        <v>BILBAO</v>
      </c>
      <c r="B46" s="41">
        <f t="shared" si="4"/>
        <v>207</v>
      </c>
      <c r="C46" s="41">
        <f t="shared" si="5"/>
        <v>289</v>
      </c>
      <c r="D46" s="41">
        <f t="shared" si="6"/>
        <v>8</v>
      </c>
      <c r="E46" s="42" t="str">
        <f t="shared" si="2"/>
        <v>TARRAGONA</v>
      </c>
      <c r="F46" s="42">
        <f t="shared" si="7"/>
        <v>185</v>
      </c>
      <c r="G46" s="42">
        <f t="shared" si="8"/>
        <v>241</v>
      </c>
    </row>
    <row r="47" spans="1:9" x14ac:dyDescent="0.25">
      <c r="A47" s="42" t="str">
        <f t="shared" si="3"/>
        <v>CARTAGENA</v>
      </c>
      <c r="B47" s="41">
        <f t="shared" si="4"/>
        <v>95</v>
      </c>
      <c r="C47" s="41">
        <f t="shared" si="5"/>
        <v>127</v>
      </c>
      <c r="D47" s="41">
        <f t="shared" si="6"/>
        <v>16</v>
      </c>
      <c r="E47" s="42" t="str">
        <f t="shared" si="2"/>
        <v>VIGO</v>
      </c>
      <c r="F47" s="42">
        <f t="shared" si="7"/>
        <v>163</v>
      </c>
      <c r="G47" s="42">
        <f t="shared" si="8"/>
        <v>223</v>
      </c>
    </row>
    <row r="48" spans="1:9" x14ac:dyDescent="0.25">
      <c r="A48" s="42" t="str">
        <f t="shared" si="3"/>
        <v>CASTELLON</v>
      </c>
      <c r="B48" s="41">
        <f t="shared" si="4"/>
        <v>89</v>
      </c>
      <c r="C48" s="41">
        <f t="shared" si="5"/>
        <v>118</v>
      </c>
      <c r="D48" s="41">
        <f t="shared" si="6"/>
        <v>18</v>
      </c>
      <c r="E48" s="42" t="str">
        <f t="shared" si="2"/>
        <v>ALMERIA</v>
      </c>
      <c r="F48" s="42">
        <f t="shared" si="7"/>
        <v>132</v>
      </c>
      <c r="G48" s="42">
        <f t="shared" si="8"/>
        <v>187</v>
      </c>
    </row>
    <row r="49" spans="1:7" x14ac:dyDescent="0.25">
      <c r="A49" s="42" t="str">
        <f t="shared" si="3"/>
        <v>CEUTA</v>
      </c>
      <c r="B49" s="41">
        <f t="shared" si="4"/>
        <v>1062</v>
      </c>
      <c r="C49" s="41">
        <f t="shared" si="5"/>
        <v>1138</v>
      </c>
      <c r="D49" s="41">
        <f t="shared" si="6"/>
        <v>3</v>
      </c>
      <c r="E49" s="42" t="str">
        <f t="shared" si="2"/>
        <v>BAHIA DE CADIZ</v>
      </c>
      <c r="F49" s="42">
        <f t="shared" si="7"/>
        <v>120</v>
      </c>
      <c r="G49" s="42">
        <f t="shared" si="8"/>
        <v>133</v>
      </c>
    </row>
    <row r="50" spans="1:7" x14ac:dyDescent="0.25">
      <c r="A50" s="42" t="str">
        <f t="shared" si="3"/>
        <v>FERROL-SAN CIBRAO</v>
      </c>
      <c r="B50" s="41">
        <f t="shared" si="4"/>
        <v>87</v>
      </c>
      <c r="C50" s="41">
        <f t="shared" si="5"/>
        <v>89</v>
      </c>
      <c r="D50" s="41">
        <f t="shared" si="6"/>
        <v>20</v>
      </c>
      <c r="E50" s="42" t="str">
        <f t="shared" si="2"/>
        <v>MALAGA</v>
      </c>
      <c r="F50" s="42">
        <f t="shared" si="7"/>
        <v>116</v>
      </c>
      <c r="G50" s="42">
        <f t="shared" si="8"/>
        <v>142</v>
      </c>
    </row>
    <row r="51" spans="1:7" x14ac:dyDescent="0.25">
      <c r="A51" s="42" t="str">
        <f t="shared" si="3"/>
        <v>GIJON</v>
      </c>
      <c r="B51" s="41">
        <f t="shared" si="4"/>
        <v>74</v>
      </c>
      <c r="C51" s="41">
        <f t="shared" si="5"/>
        <v>93</v>
      </c>
      <c r="D51" s="41">
        <f t="shared" si="6"/>
        <v>22</v>
      </c>
      <c r="E51" s="42" t="str">
        <f t="shared" si="2"/>
        <v>A CORUÑA</v>
      </c>
      <c r="F51" s="42">
        <f t="shared" si="7"/>
        <v>101</v>
      </c>
      <c r="G51" s="42">
        <f t="shared" si="8"/>
        <v>137</v>
      </c>
    </row>
    <row r="52" spans="1:7" x14ac:dyDescent="0.25">
      <c r="A52" s="42" t="str">
        <f t="shared" si="3"/>
        <v>HUELVA</v>
      </c>
      <c r="B52" s="41">
        <f t="shared" si="4"/>
        <v>96</v>
      </c>
      <c r="C52" s="41">
        <f t="shared" si="5"/>
        <v>113</v>
      </c>
      <c r="D52" s="41">
        <f t="shared" si="6"/>
        <v>15</v>
      </c>
      <c r="E52" s="42" t="str">
        <f t="shared" si="2"/>
        <v>HUELVA</v>
      </c>
      <c r="F52" s="42">
        <f t="shared" si="7"/>
        <v>96</v>
      </c>
      <c r="G52" s="42">
        <f t="shared" si="8"/>
        <v>113</v>
      </c>
    </row>
    <row r="53" spans="1:7" x14ac:dyDescent="0.25">
      <c r="A53" s="42" t="str">
        <f t="shared" si="3"/>
        <v>LAS PALMAS</v>
      </c>
      <c r="B53" s="41">
        <f t="shared" si="4"/>
        <v>860</v>
      </c>
      <c r="C53" s="41">
        <f t="shared" si="5"/>
        <v>995</v>
      </c>
      <c r="D53" s="41">
        <f t="shared" si="6"/>
        <v>4</v>
      </c>
      <c r="E53" s="42" t="str">
        <f t="shared" si="2"/>
        <v>CARTAGENA</v>
      </c>
      <c r="F53" s="42">
        <f t="shared" si="7"/>
        <v>95</v>
      </c>
      <c r="G53" s="42">
        <f t="shared" si="8"/>
        <v>127</v>
      </c>
    </row>
    <row r="54" spans="1:7" x14ac:dyDescent="0.25">
      <c r="A54" s="42" t="str">
        <f t="shared" si="3"/>
        <v>MALAGA</v>
      </c>
      <c r="B54" s="41">
        <f t="shared" si="4"/>
        <v>116</v>
      </c>
      <c r="C54" s="41">
        <f t="shared" si="5"/>
        <v>142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50</v>
      </c>
      <c r="C55" s="41">
        <f t="shared" si="5"/>
        <v>62</v>
      </c>
      <c r="D55" s="41">
        <f t="shared" si="6"/>
        <v>25</v>
      </c>
      <c r="E55" s="42" t="str">
        <f t="shared" si="2"/>
        <v>CASTELLON</v>
      </c>
      <c r="F55" s="42">
        <f t="shared" ref="F55:F65" si="9">LOOKUP(E55,$A$38:$A$65,$B$38:$B$65)</f>
        <v>89</v>
      </c>
      <c r="G55" s="42">
        <f t="shared" si="8"/>
        <v>118</v>
      </c>
    </row>
    <row r="56" spans="1:7" x14ac:dyDescent="0.25">
      <c r="A56" s="42" t="str">
        <f t="shared" si="3"/>
        <v>MELILLA</v>
      </c>
      <c r="B56" s="41">
        <f t="shared" si="4"/>
        <v>89</v>
      </c>
      <c r="C56" s="41">
        <f t="shared" si="5"/>
        <v>86</v>
      </c>
      <c r="D56" s="41">
        <f t="shared" si="6"/>
        <v>18</v>
      </c>
      <c r="E56" s="42" t="str">
        <f t="shared" si="2"/>
        <v>ALICANTE</v>
      </c>
      <c r="F56" s="42">
        <f t="shared" si="9"/>
        <v>88</v>
      </c>
      <c r="G56" s="42">
        <f t="shared" si="8"/>
        <v>74</v>
      </c>
    </row>
    <row r="57" spans="1:7" x14ac:dyDescent="0.25">
      <c r="A57" s="42" t="str">
        <f t="shared" si="3"/>
        <v>MOTRIL</v>
      </c>
      <c r="B57" s="41">
        <f t="shared" si="4"/>
        <v>23</v>
      </c>
      <c r="C57" s="41">
        <f t="shared" si="5"/>
        <v>36</v>
      </c>
      <c r="D57" s="41">
        <f t="shared" si="6"/>
        <v>27</v>
      </c>
      <c r="E57" s="42" t="str">
        <f t="shared" si="2"/>
        <v>FERROL-SAN CIBRAO</v>
      </c>
      <c r="F57" s="42">
        <f t="shared" si="9"/>
        <v>87</v>
      </c>
      <c r="G57" s="42">
        <f t="shared" si="8"/>
        <v>89</v>
      </c>
    </row>
    <row r="58" spans="1:7" x14ac:dyDescent="0.25">
      <c r="A58" s="42" t="str">
        <f t="shared" si="3"/>
        <v>PASAIA</v>
      </c>
      <c r="B58" s="41">
        <f t="shared" si="4"/>
        <v>59</v>
      </c>
      <c r="C58" s="41">
        <f t="shared" si="5"/>
        <v>96</v>
      </c>
      <c r="D58" s="41">
        <f t="shared" si="6"/>
        <v>24</v>
      </c>
      <c r="E58" s="42" t="str">
        <f t="shared" si="2"/>
        <v>SEVILLA</v>
      </c>
      <c r="F58" s="42">
        <f t="shared" si="9"/>
        <v>78</v>
      </c>
      <c r="G58" s="42">
        <f t="shared" si="8"/>
        <v>87</v>
      </c>
    </row>
    <row r="59" spans="1:7" x14ac:dyDescent="0.25">
      <c r="A59" s="42" t="str">
        <f t="shared" si="3"/>
        <v>SANTA CRUZ DE TENERIFE</v>
      </c>
      <c r="B59" s="41">
        <f t="shared" si="4"/>
        <v>1064</v>
      </c>
      <c r="C59" s="41">
        <f t="shared" si="5"/>
        <v>1530</v>
      </c>
      <c r="D59" s="41">
        <f t="shared" si="6"/>
        <v>2</v>
      </c>
      <c r="E59" s="42" t="str">
        <f t="shared" si="2"/>
        <v>GIJON</v>
      </c>
      <c r="F59" s="42">
        <f t="shared" si="9"/>
        <v>74</v>
      </c>
      <c r="G59" s="42">
        <f t="shared" si="8"/>
        <v>93</v>
      </c>
    </row>
    <row r="60" spans="1:7" x14ac:dyDescent="0.25">
      <c r="A60" s="42" t="str">
        <f t="shared" si="3"/>
        <v>SANTANDER</v>
      </c>
      <c r="B60" s="41">
        <f t="shared" si="4"/>
        <v>64</v>
      </c>
      <c r="C60" s="41">
        <f t="shared" si="5"/>
        <v>116</v>
      </c>
      <c r="D60" s="41">
        <f t="shared" si="6"/>
        <v>23</v>
      </c>
      <c r="E60" s="42" t="str">
        <f t="shared" si="2"/>
        <v>SANTANDER</v>
      </c>
      <c r="F60" s="42">
        <f t="shared" si="9"/>
        <v>64</v>
      </c>
      <c r="G60" s="42">
        <f t="shared" si="8"/>
        <v>116</v>
      </c>
    </row>
    <row r="61" spans="1:7" x14ac:dyDescent="0.25">
      <c r="A61" s="42" t="str">
        <f t="shared" si="3"/>
        <v>SEVILLA</v>
      </c>
      <c r="B61" s="41">
        <f t="shared" si="4"/>
        <v>78</v>
      </c>
      <c r="C61" s="41">
        <f t="shared" si="5"/>
        <v>87</v>
      </c>
      <c r="D61" s="41">
        <f t="shared" si="6"/>
        <v>21</v>
      </c>
      <c r="E61" s="42" t="str">
        <f t="shared" si="2"/>
        <v>PASAIA</v>
      </c>
      <c r="F61" s="42">
        <f t="shared" si="9"/>
        <v>59</v>
      </c>
      <c r="G61" s="42">
        <f t="shared" si="8"/>
        <v>96</v>
      </c>
    </row>
    <row r="62" spans="1:7" x14ac:dyDescent="0.25">
      <c r="A62" s="42" t="str">
        <f t="shared" si="3"/>
        <v>TARRAGONA</v>
      </c>
      <c r="B62" s="41">
        <f t="shared" si="4"/>
        <v>185</v>
      </c>
      <c r="C62" s="41">
        <f t="shared" si="5"/>
        <v>241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50</v>
      </c>
      <c r="G62" s="42">
        <f t="shared" si="8"/>
        <v>62</v>
      </c>
    </row>
    <row r="63" spans="1:7" x14ac:dyDescent="0.25">
      <c r="A63" s="42" t="str">
        <f t="shared" si="3"/>
        <v>VALENCIA</v>
      </c>
      <c r="B63" s="41">
        <f t="shared" si="4"/>
        <v>410</v>
      </c>
      <c r="C63" s="41">
        <f t="shared" si="5"/>
        <v>570</v>
      </c>
      <c r="D63" s="41">
        <f t="shared" si="6"/>
        <v>7</v>
      </c>
      <c r="E63" s="42" t="str">
        <f t="shared" si="2"/>
        <v>AVILES</v>
      </c>
      <c r="F63" s="42">
        <f t="shared" si="9"/>
        <v>47</v>
      </c>
      <c r="G63" s="42">
        <f t="shared" si="8"/>
        <v>73</v>
      </c>
    </row>
    <row r="64" spans="1:7" x14ac:dyDescent="0.25">
      <c r="A64" s="42" t="str">
        <f t="shared" si="3"/>
        <v>VIGO</v>
      </c>
      <c r="B64" s="41">
        <f t="shared" si="4"/>
        <v>163</v>
      </c>
      <c r="C64" s="41">
        <f t="shared" si="5"/>
        <v>223</v>
      </c>
      <c r="D64" s="41">
        <f t="shared" si="6"/>
        <v>10</v>
      </c>
      <c r="E64" s="42" t="str">
        <f t="shared" si="2"/>
        <v>MOTRIL</v>
      </c>
      <c r="F64" s="42">
        <f t="shared" si="9"/>
        <v>23</v>
      </c>
      <c r="G64" s="42">
        <f t="shared" si="8"/>
        <v>36</v>
      </c>
    </row>
    <row r="65" spans="1:7" x14ac:dyDescent="0.25">
      <c r="A65" s="42" t="str">
        <f t="shared" si="3"/>
        <v>VILAGARCIA</v>
      </c>
      <c r="B65" s="41">
        <f t="shared" si="4"/>
        <v>17</v>
      </c>
      <c r="C65" s="41">
        <f t="shared" si="5"/>
        <v>26</v>
      </c>
      <c r="D65" s="41">
        <f t="shared" si="6"/>
        <v>28</v>
      </c>
      <c r="E65" s="42" t="str">
        <f t="shared" si="2"/>
        <v>VILAGARCIA</v>
      </c>
      <c r="F65" s="42">
        <f t="shared" si="9"/>
        <v>17</v>
      </c>
      <c r="G65" s="42">
        <f t="shared" si="8"/>
        <v>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1113766</v>
      </c>
      <c r="C7" s="9">
        <v>817492</v>
      </c>
      <c r="D7" s="9">
        <v>1113766</v>
      </c>
      <c r="E7" s="9">
        <v>817492</v>
      </c>
      <c r="F7" s="10">
        <f>((E7*100)/D7)-100</f>
        <v>-26.601099333253131</v>
      </c>
      <c r="G7" s="1"/>
      <c r="H7" s="1"/>
      <c r="I7" s="1"/>
    </row>
    <row r="8" spans="1:12" x14ac:dyDescent="0.25">
      <c r="A8" s="11" t="s">
        <v>44</v>
      </c>
      <c r="B8" s="12">
        <v>819333</v>
      </c>
      <c r="C8" s="12">
        <v>955347</v>
      </c>
      <c r="D8" s="12">
        <v>819333</v>
      </c>
      <c r="E8" s="12">
        <v>955347</v>
      </c>
      <c r="F8" s="13">
        <f t="shared" ref="F8:F35" si="0">((E8*100)/D8)-100</f>
        <v>16.600576322447651</v>
      </c>
      <c r="G8" s="1"/>
      <c r="H8" s="1"/>
      <c r="I8" s="1"/>
    </row>
    <row r="9" spans="1:12" x14ac:dyDescent="0.25">
      <c r="A9" s="8" t="s">
        <v>45</v>
      </c>
      <c r="B9" s="9">
        <v>2324471</v>
      </c>
      <c r="C9" s="9">
        <v>1857475</v>
      </c>
      <c r="D9" s="9">
        <v>2324471</v>
      </c>
      <c r="E9" s="9">
        <v>1857475</v>
      </c>
      <c r="F9" s="10">
        <f t="shared" si="0"/>
        <v>-20.090420573111047</v>
      </c>
      <c r="G9" s="1"/>
      <c r="H9" s="1"/>
      <c r="I9" s="1"/>
    </row>
    <row r="10" spans="1:12" x14ac:dyDescent="0.25">
      <c r="A10" s="11" t="s">
        <v>46</v>
      </c>
      <c r="B10" s="12">
        <v>372187</v>
      </c>
      <c r="C10" s="12">
        <v>301945</v>
      </c>
      <c r="D10" s="12">
        <v>372187</v>
      </c>
      <c r="E10" s="12">
        <v>301945</v>
      </c>
      <c r="F10" s="13">
        <f t="shared" si="0"/>
        <v>-18.872770945788005</v>
      </c>
      <c r="G10" s="1"/>
      <c r="H10" s="1"/>
      <c r="I10" s="1"/>
    </row>
    <row r="11" spans="1:12" x14ac:dyDescent="0.25">
      <c r="A11" s="8" t="s">
        <v>47</v>
      </c>
      <c r="B11" s="9">
        <v>21882276</v>
      </c>
      <c r="C11" s="9">
        <v>23683937</v>
      </c>
      <c r="D11" s="9">
        <v>21882276</v>
      </c>
      <c r="E11" s="9">
        <v>23683937</v>
      </c>
      <c r="F11" s="10">
        <f t="shared" si="0"/>
        <v>8.233425992798928</v>
      </c>
      <c r="G11" s="1"/>
      <c r="H11" s="1"/>
      <c r="I11" s="1"/>
    </row>
    <row r="12" spans="1:12" x14ac:dyDescent="0.25">
      <c r="A12" s="11" t="s">
        <v>48</v>
      </c>
      <c r="B12" s="12">
        <v>1487418</v>
      </c>
      <c r="C12" s="12">
        <v>1125192</v>
      </c>
      <c r="D12" s="12">
        <v>1487418</v>
      </c>
      <c r="E12" s="12">
        <v>1125192</v>
      </c>
      <c r="F12" s="13">
        <f t="shared" si="0"/>
        <v>-24.352670197617613</v>
      </c>
      <c r="G12" s="1"/>
      <c r="H12" s="1"/>
      <c r="I12" s="1"/>
    </row>
    <row r="13" spans="1:12" x14ac:dyDescent="0.25">
      <c r="A13" s="8" t="s">
        <v>49</v>
      </c>
      <c r="B13" s="9">
        <v>8414123</v>
      </c>
      <c r="C13" s="9">
        <v>8041936</v>
      </c>
      <c r="D13" s="9">
        <v>8414123</v>
      </c>
      <c r="E13" s="9">
        <v>8041936</v>
      </c>
      <c r="F13" s="10">
        <f t="shared" si="0"/>
        <v>-4.4233605807759204</v>
      </c>
      <c r="G13" s="1"/>
      <c r="H13" s="1"/>
      <c r="I13" s="1"/>
    </row>
    <row r="14" spans="1:12" x14ac:dyDescent="0.25">
      <c r="A14" s="11" t="s">
        <v>50</v>
      </c>
      <c r="B14" s="12">
        <v>16754041</v>
      </c>
      <c r="C14" s="12">
        <v>16467845</v>
      </c>
      <c r="D14" s="12">
        <v>16754041</v>
      </c>
      <c r="E14" s="12">
        <v>16467845</v>
      </c>
      <c r="F14" s="13">
        <f t="shared" si="0"/>
        <v>-1.7082207211979465</v>
      </c>
      <c r="G14" s="1"/>
      <c r="H14" s="1"/>
      <c r="I14" s="1"/>
    </row>
    <row r="15" spans="1:12" x14ac:dyDescent="0.25">
      <c r="A15" s="8" t="s">
        <v>51</v>
      </c>
      <c r="B15" s="9">
        <v>3653317</v>
      </c>
      <c r="C15" s="9">
        <v>3227642</v>
      </c>
      <c r="D15" s="9">
        <v>3653317</v>
      </c>
      <c r="E15" s="9">
        <v>3227642</v>
      </c>
      <c r="F15" s="10">
        <f t="shared" si="0"/>
        <v>-11.651740048837809</v>
      </c>
      <c r="G15" s="1"/>
      <c r="H15" s="1"/>
      <c r="I15" s="1"/>
    </row>
    <row r="16" spans="1:12" x14ac:dyDescent="0.25">
      <c r="A16" s="11" t="s">
        <v>52</v>
      </c>
      <c r="B16" s="12">
        <v>2796005</v>
      </c>
      <c r="C16" s="12">
        <v>2184958</v>
      </c>
      <c r="D16" s="12">
        <v>2796005</v>
      </c>
      <c r="E16" s="12">
        <v>2184958</v>
      </c>
      <c r="F16" s="13">
        <f t="shared" si="0"/>
        <v>-21.854288529526954</v>
      </c>
      <c r="G16" s="1"/>
      <c r="H16" s="1"/>
      <c r="I16" s="1"/>
    </row>
    <row r="17" spans="1:9" x14ac:dyDescent="0.25">
      <c r="A17" s="8" t="s">
        <v>53</v>
      </c>
      <c r="B17" s="9">
        <v>1186818</v>
      </c>
      <c r="C17" s="9">
        <v>1150626</v>
      </c>
      <c r="D17" s="9">
        <v>1186818</v>
      </c>
      <c r="E17" s="9">
        <v>1150626</v>
      </c>
      <c r="F17" s="10">
        <f t="shared" si="0"/>
        <v>-3.0494987436995444</v>
      </c>
      <c r="G17" s="1"/>
      <c r="H17" s="1"/>
      <c r="I17" s="1"/>
    </row>
    <row r="18" spans="1:9" x14ac:dyDescent="0.25">
      <c r="A18" s="11" t="s">
        <v>54</v>
      </c>
      <c r="B18" s="12">
        <v>6072965</v>
      </c>
      <c r="C18" s="12">
        <v>5573739</v>
      </c>
      <c r="D18" s="12">
        <v>6072965</v>
      </c>
      <c r="E18" s="12">
        <v>5573739</v>
      </c>
      <c r="F18" s="13">
        <f t="shared" si="0"/>
        <v>-8.2204656209940339</v>
      </c>
      <c r="G18" s="1"/>
      <c r="H18" s="1"/>
      <c r="I18" s="1"/>
    </row>
    <row r="19" spans="1:9" x14ac:dyDescent="0.25">
      <c r="A19" s="8" t="s">
        <v>55</v>
      </c>
      <c r="B19" s="9">
        <v>1057731</v>
      </c>
      <c r="C19" s="9">
        <v>1026142</v>
      </c>
      <c r="D19" s="9">
        <v>1057731</v>
      </c>
      <c r="E19" s="9">
        <v>1026142</v>
      </c>
      <c r="F19" s="10">
        <f t="shared" si="0"/>
        <v>-2.9864871125078167</v>
      </c>
      <c r="G19" s="1"/>
      <c r="H19" s="1"/>
      <c r="I19" s="1"/>
    </row>
    <row r="20" spans="1:9" x14ac:dyDescent="0.25">
      <c r="A20" s="11" t="s">
        <v>56</v>
      </c>
      <c r="B20" s="12">
        <v>1236552</v>
      </c>
      <c r="C20" s="12">
        <v>1212162</v>
      </c>
      <c r="D20" s="12">
        <v>1236552</v>
      </c>
      <c r="E20" s="12">
        <v>1212162</v>
      </c>
      <c r="F20" s="13">
        <f t="shared" si="0"/>
        <v>-1.9724200842342299</v>
      </c>
      <c r="G20" s="1"/>
      <c r="H20" s="1"/>
      <c r="I20" s="1"/>
    </row>
    <row r="21" spans="1:9" x14ac:dyDescent="0.25">
      <c r="A21" s="8" t="s">
        <v>57</v>
      </c>
      <c r="B21" s="9">
        <v>1704600</v>
      </c>
      <c r="C21" s="9">
        <v>1266854</v>
      </c>
      <c r="D21" s="9">
        <v>1704600</v>
      </c>
      <c r="E21" s="9">
        <v>1266854</v>
      </c>
      <c r="F21" s="10">
        <f t="shared" si="0"/>
        <v>-25.680276897805939</v>
      </c>
      <c r="G21" s="1"/>
      <c r="H21" s="1"/>
      <c r="I21" s="1"/>
    </row>
    <row r="22" spans="1:9" x14ac:dyDescent="0.25">
      <c r="A22" s="11" t="s">
        <v>58</v>
      </c>
      <c r="B22" s="12">
        <v>14219671</v>
      </c>
      <c r="C22" s="12">
        <v>15164715</v>
      </c>
      <c r="D22" s="12">
        <v>14219671</v>
      </c>
      <c r="E22" s="12">
        <v>15164715</v>
      </c>
      <c r="F22" s="13">
        <f t="shared" si="0"/>
        <v>6.6460328090572602</v>
      </c>
      <c r="G22" s="1"/>
      <c r="H22" s="1"/>
      <c r="I22" s="1"/>
    </row>
    <row r="23" spans="1:9" x14ac:dyDescent="0.25">
      <c r="A23" s="8" t="s">
        <v>59</v>
      </c>
      <c r="B23" s="9">
        <v>3220360</v>
      </c>
      <c r="C23" s="9">
        <v>3205932</v>
      </c>
      <c r="D23" s="9">
        <v>3220360</v>
      </c>
      <c r="E23" s="9">
        <v>3205932</v>
      </c>
      <c r="F23" s="10">
        <f t="shared" si="0"/>
        <v>-0.44802444447203982</v>
      </c>
      <c r="G23" s="1"/>
      <c r="H23" s="1"/>
      <c r="I23" s="1"/>
    </row>
    <row r="24" spans="1:9" x14ac:dyDescent="0.25">
      <c r="A24" s="11" t="s">
        <v>60</v>
      </c>
      <c r="B24" s="12">
        <v>253623</v>
      </c>
      <c r="C24" s="12">
        <v>152540</v>
      </c>
      <c r="D24" s="12">
        <v>253623</v>
      </c>
      <c r="E24" s="12">
        <v>152540</v>
      </c>
      <c r="F24" s="13">
        <f t="shared" si="0"/>
        <v>-39.855612464169262</v>
      </c>
      <c r="G24" s="1"/>
      <c r="H24" s="1"/>
      <c r="I24" s="1"/>
    </row>
    <row r="25" spans="1:9" x14ac:dyDescent="0.25">
      <c r="A25" s="8" t="s">
        <v>61</v>
      </c>
      <c r="B25" s="9">
        <v>1181244</v>
      </c>
      <c r="C25" s="9">
        <v>1205998</v>
      </c>
      <c r="D25" s="9">
        <v>1181244</v>
      </c>
      <c r="E25" s="9">
        <v>1205998</v>
      </c>
      <c r="F25" s="10">
        <f t="shared" si="0"/>
        <v>2.095587363829992</v>
      </c>
      <c r="G25" s="1"/>
      <c r="H25" s="1"/>
      <c r="I25" s="1"/>
    </row>
    <row r="26" spans="1:9" x14ac:dyDescent="0.25">
      <c r="A26" s="11" t="s">
        <v>62</v>
      </c>
      <c r="B26" s="12">
        <v>307152</v>
      </c>
      <c r="C26" s="12">
        <v>272734</v>
      </c>
      <c r="D26" s="12">
        <v>307152</v>
      </c>
      <c r="E26" s="12">
        <v>272734</v>
      </c>
      <c r="F26" s="13">
        <f t="shared" si="0"/>
        <v>-11.205526905245605</v>
      </c>
      <c r="G26" s="1"/>
      <c r="H26" s="1"/>
      <c r="I26" s="1"/>
    </row>
    <row r="27" spans="1:9" x14ac:dyDescent="0.25">
      <c r="A27" s="8" t="s">
        <v>63</v>
      </c>
      <c r="B27" s="9">
        <v>537142</v>
      </c>
      <c r="C27" s="9">
        <v>367948</v>
      </c>
      <c r="D27" s="9">
        <v>537142</v>
      </c>
      <c r="E27" s="9">
        <v>367948</v>
      </c>
      <c r="F27" s="10">
        <f t="shared" si="0"/>
        <v>-31.49893324297858</v>
      </c>
      <c r="G27" s="1"/>
      <c r="H27" s="1"/>
      <c r="I27" s="1"/>
    </row>
    <row r="28" spans="1:9" x14ac:dyDescent="0.25">
      <c r="A28" s="11" t="s">
        <v>64</v>
      </c>
      <c r="B28" s="12">
        <v>15150121</v>
      </c>
      <c r="C28" s="12">
        <v>15576014</v>
      </c>
      <c r="D28" s="12">
        <v>15150121</v>
      </c>
      <c r="E28" s="12">
        <v>15576014</v>
      </c>
      <c r="F28" s="13">
        <f t="shared" si="0"/>
        <v>2.8111524653829463</v>
      </c>
      <c r="G28" s="1"/>
      <c r="H28" s="1"/>
      <c r="I28" s="1"/>
    </row>
    <row r="29" spans="1:9" x14ac:dyDescent="0.25">
      <c r="A29" s="8" t="s">
        <v>65</v>
      </c>
      <c r="B29" s="9">
        <v>1720829</v>
      </c>
      <c r="C29" s="9">
        <v>788247</v>
      </c>
      <c r="D29" s="9">
        <v>1720829</v>
      </c>
      <c r="E29" s="9">
        <v>788247</v>
      </c>
      <c r="F29" s="10">
        <f t="shared" si="0"/>
        <v>-54.193763587201282</v>
      </c>
      <c r="G29" s="1"/>
      <c r="H29" s="1"/>
      <c r="I29" s="1"/>
    </row>
    <row r="30" spans="1:9" x14ac:dyDescent="0.25">
      <c r="A30" s="11" t="s">
        <v>66</v>
      </c>
      <c r="B30" s="12">
        <v>387744</v>
      </c>
      <c r="C30" s="12">
        <v>369999</v>
      </c>
      <c r="D30" s="12">
        <v>387744</v>
      </c>
      <c r="E30" s="12">
        <v>369999</v>
      </c>
      <c r="F30" s="13">
        <f t="shared" si="0"/>
        <v>-4.5764731369150837</v>
      </c>
      <c r="G30" s="1"/>
      <c r="H30" s="1"/>
      <c r="I30" s="1"/>
    </row>
    <row r="31" spans="1:9" x14ac:dyDescent="0.25">
      <c r="A31" s="8" t="s">
        <v>67</v>
      </c>
      <c r="B31" s="9">
        <v>3991356</v>
      </c>
      <c r="C31" s="9">
        <v>2376246</v>
      </c>
      <c r="D31" s="9">
        <v>3991356</v>
      </c>
      <c r="E31" s="9">
        <v>2376246</v>
      </c>
      <c r="F31" s="10">
        <f t="shared" si="0"/>
        <v>-40.465195287015241</v>
      </c>
      <c r="G31" s="1"/>
      <c r="H31" s="1"/>
      <c r="I31" s="1"/>
    </row>
    <row r="32" spans="1:9" x14ac:dyDescent="0.25">
      <c r="A32" s="11" t="s">
        <v>68</v>
      </c>
      <c r="B32" s="12">
        <v>12143335</v>
      </c>
      <c r="C32" s="12">
        <v>11126705</v>
      </c>
      <c r="D32" s="12">
        <v>12143335</v>
      </c>
      <c r="E32" s="12">
        <v>11126705</v>
      </c>
      <c r="F32" s="13">
        <f t="shared" si="0"/>
        <v>-8.3719175992427068</v>
      </c>
      <c r="G32" s="1"/>
      <c r="H32" s="1"/>
      <c r="I32" s="1"/>
    </row>
    <row r="33" spans="1:9" x14ac:dyDescent="0.25">
      <c r="A33" s="8" t="s">
        <v>69</v>
      </c>
      <c r="B33" s="9">
        <v>2501781</v>
      </c>
      <c r="C33" s="9">
        <v>1969904</v>
      </c>
      <c r="D33" s="9">
        <v>2501781</v>
      </c>
      <c r="E33" s="9">
        <v>1969904</v>
      </c>
      <c r="F33" s="10">
        <f t="shared" si="0"/>
        <v>-21.259934422717251</v>
      </c>
      <c r="G33" s="1"/>
      <c r="H33" s="1"/>
      <c r="I33" s="1"/>
    </row>
    <row r="34" spans="1:9" x14ac:dyDescent="0.25">
      <c r="A34" s="11" t="s">
        <v>70</v>
      </c>
      <c r="B34" s="12">
        <v>121862</v>
      </c>
      <c r="C34" s="12">
        <v>125436</v>
      </c>
      <c r="D34" s="12">
        <v>121862</v>
      </c>
      <c r="E34" s="12">
        <v>125436</v>
      </c>
      <c r="F34" s="13">
        <f t="shared" si="0"/>
        <v>2.9328256552493741</v>
      </c>
      <c r="G34" s="1"/>
      <c r="H34" s="1"/>
      <c r="I34" s="1"/>
    </row>
    <row r="35" spans="1:9" x14ac:dyDescent="0.25">
      <c r="A35" s="14" t="s">
        <v>71</v>
      </c>
      <c r="B35" s="15">
        <f>SUM(B7:B34)</f>
        <v>126611823</v>
      </c>
      <c r="C35" s="15">
        <f t="shared" ref="C35:E35" si="1">SUM(C7:C34)</f>
        <v>121595710</v>
      </c>
      <c r="D35" s="15">
        <f t="shared" si="1"/>
        <v>126611823</v>
      </c>
      <c r="E35" s="15">
        <f t="shared" si="1"/>
        <v>121595710</v>
      </c>
      <c r="F35" s="16">
        <f t="shared" si="0"/>
        <v>-3.9618045780764106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817492</v>
      </c>
      <c r="C38" s="41">
        <f>D7</f>
        <v>1113766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23683937</v>
      </c>
      <c r="G38" s="42">
        <f>LOOKUP(E38,$A$38:$A$65,$C$38:$C$65)</f>
        <v>21882276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955347</v>
      </c>
      <c r="C39" s="41">
        <f t="shared" ref="C39:C65" si="5">D8</f>
        <v>819333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16467845</v>
      </c>
      <c r="G39" s="42">
        <f t="shared" ref="G39:G65" si="8">LOOKUP(E39,$A$38:$A$65,$C$38:$C$65)</f>
        <v>16754041</v>
      </c>
    </row>
    <row r="40" spans="1:9" x14ac:dyDescent="0.25">
      <c r="A40" s="42" t="str">
        <f t="shared" si="3"/>
        <v>ALMERIA</v>
      </c>
      <c r="B40" s="41">
        <f t="shared" si="4"/>
        <v>1857475</v>
      </c>
      <c r="C40" s="41">
        <f t="shared" si="5"/>
        <v>2324471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15576014</v>
      </c>
      <c r="G40" s="42">
        <f t="shared" si="8"/>
        <v>15150121</v>
      </c>
    </row>
    <row r="41" spans="1:9" x14ac:dyDescent="0.25">
      <c r="A41" s="42" t="str">
        <f t="shared" si="3"/>
        <v>AVILES</v>
      </c>
      <c r="B41" s="41">
        <f t="shared" si="4"/>
        <v>301945</v>
      </c>
      <c r="C41" s="41">
        <f t="shared" si="5"/>
        <v>372187</v>
      </c>
      <c r="D41" s="41">
        <f t="shared" si="6"/>
        <v>25</v>
      </c>
      <c r="E41" s="42" t="str">
        <f t="shared" si="2"/>
        <v>LAS PALMAS</v>
      </c>
      <c r="F41" s="42">
        <f t="shared" si="7"/>
        <v>15164715</v>
      </c>
      <c r="G41" s="42">
        <f t="shared" si="8"/>
        <v>14219671</v>
      </c>
    </row>
    <row r="42" spans="1:9" x14ac:dyDescent="0.25">
      <c r="A42" s="42" t="str">
        <f t="shared" si="3"/>
        <v>BAHIA DE ALGECIRAS</v>
      </c>
      <c r="B42" s="41">
        <f t="shared" si="4"/>
        <v>23683937</v>
      </c>
      <c r="C42" s="41">
        <f t="shared" si="5"/>
        <v>21882276</v>
      </c>
      <c r="D42" s="41">
        <f t="shared" si="6"/>
        <v>1</v>
      </c>
      <c r="E42" s="42" t="str">
        <f t="shared" si="2"/>
        <v>VALENCIA</v>
      </c>
      <c r="F42" s="42">
        <f t="shared" si="7"/>
        <v>11126705</v>
      </c>
      <c r="G42" s="42">
        <f t="shared" si="8"/>
        <v>12143335</v>
      </c>
    </row>
    <row r="43" spans="1:9" x14ac:dyDescent="0.25">
      <c r="A43" s="42" t="str">
        <f t="shared" si="3"/>
        <v>BAHIA DE CADIZ</v>
      </c>
      <c r="B43" s="41">
        <f t="shared" si="4"/>
        <v>1125192</v>
      </c>
      <c r="C43" s="41">
        <f t="shared" si="5"/>
        <v>1487418</v>
      </c>
      <c r="D43" s="41">
        <f t="shared" si="6"/>
        <v>18</v>
      </c>
      <c r="E43" s="42" t="str">
        <f t="shared" si="2"/>
        <v>BALEARES</v>
      </c>
      <c r="F43" s="42">
        <f t="shared" si="7"/>
        <v>8041936</v>
      </c>
      <c r="G43" s="42">
        <f t="shared" si="8"/>
        <v>8414123</v>
      </c>
    </row>
    <row r="44" spans="1:9" x14ac:dyDescent="0.25">
      <c r="A44" s="42" t="str">
        <f t="shared" si="3"/>
        <v>BALEARES</v>
      </c>
      <c r="B44" s="41">
        <f t="shared" si="4"/>
        <v>8041936</v>
      </c>
      <c r="C44" s="41">
        <f t="shared" si="5"/>
        <v>8414123</v>
      </c>
      <c r="D44" s="41">
        <f t="shared" si="6"/>
        <v>6</v>
      </c>
      <c r="E44" s="42" t="str">
        <f t="shared" si="2"/>
        <v>CEUTA</v>
      </c>
      <c r="F44" s="42">
        <f t="shared" si="7"/>
        <v>5573739</v>
      </c>
      <c r="G44" s="42">
        <f t="shared" si="8"/>
        <v>6072965</v>
      </c>
    </row>
    <row r="45" spans="1:9" x14ac:dyDescent="0.25">
      <c r="A45" s="42" t="str">
        <f t="shared" si="3"/>
        <v>BARCELONA</v>
      </c>
      <c r="B45" s="41">
        <f t="shared" si="4"/>
        <v>16467845</v>
      </c>
      <c r="C45" s="41">
        <f t="shared" si="5"/>
        <v>16754041</v>
      </c>
      <c r="D45" s="41">
        <f t="shared" si="6"/>
        <v>2</v>
      </c>
      <c r="E45" s="42" t="str">
        <f t="shared" si="2"/>
        <v>BILBAO</v>
      </c>
      <c r="F45" s="42">
        <f t="shared" si="7"/>
        <v>3227642</v>
      </c>
      <c r="G45" s="42">
        <f t="shared" si="8"/>
        <v>3653317</v>
      </c>
    </row>
    <row r="46" spans="1:9" x14ac:dyDescent="0.25">
      <c r="A46" s="42" t="str">
        <f t="shared" si="3"/>
        <v>BILBAO</v>
      </c>
      <c r="B46" s="41">
        <f t="shared" si="4"/>
        <v>3227642</v>
      </c>
      <c r="C46" s="41">
        <f t="shared" si="5"/>
        <v>3653317</v>
      </c>
      <c r="D46" s="41">
        <f t="shared" si="6"/>
        <v>8</v>
      </c>
      <c r="E46" s="42" t="str">
        <f t="shared" si="2"/>
        <v>MALAGA</v>
      </c>
      <c r="F46" s="42">
        <f t="shared" si="7"/>
        <v>3205932</v>
      </c>
      <c r="G46" s="42">
        <f t="shared" si="8"/>
        <v>3220360</v>
      </c>
    </row>
    <row r="47" spans="1:9" x14ac:dyDescent="0.25">
      <c r="A47" s="42" t="str">
        <f t="shared" si="3"/>
        <v>CARTAGENA</v>
      </c>
      <c r="B47" s="41">
        <f t="shared" si="4"/>
        <v>2184958</v>
      </c>
      <c r="C47" s="41">
        <f t="shared" si="5"/>
        <v>2796005</v>
      </c>
      <c r="D47" s="41">
        <f t="shared" si="6"/>
        <v>11</v>
      </c>
      <c r="E47" s="42" t="str">
        <f t="shared" si="2"/>
        <v>TARRAGONA</v>
      </c>
      <c r="F47" s="42">
        <f t="shared" si="7"/>
        <v>2376246</v>
      </c>
      <c r="G47" s="42">
        <f t="shared" si="8"/>
        <v>3991356</v>
      </c>
    </row>
    <row r="48" spans="1:9" x14ac:dyDescent="0.25">
      <c r="A48" s="42" t="str">
        <f t="shared" si="3"/>
        <v>CASTELLON</v>
      </c>
      <c r="B48" s="41">
        <f t="shared" si="4"/>
        <v>1150626</v>
      </c>
      <c r="C48" s="41">
        <f t="shared" si="5"/>
        <v>1186818</v>
      </c>
      <c r="D48" s="41">
        <f t="shared" si="6"/>
        <v>17</v>
      </c>
      <c r="E48" s="42" t="str">
        <f t="shared" si="2"/>
        <v>CARTAGENA</v>
      </c>
      <c r="F48" s="42">
        <f t="shared" si="7"/>
        <v>2184958</v>
      </c>
      <c r="G48" s="42">
        <f t="shared" si="8"/>
        <v>2796005</v>
      </c>
    </row>
    <row r="49" spans="1:7" x14ac:dyDescent="0.25">
      <c r="A49" s="42" t="str">
        <f t="shared" si="3"/>
        <v>CEUTA</v>
      </c>
      <c r="B49" s="41">
        <f t="shared" si="4"/>
        <v>5573739</v>
      </c>
      <c r="C49" s="41">
        <f t="shared" si="5"/>
        <v>6072965</v>
      </c>
      <c r="D49" s="41">
        <f t="shared" si="6"/>
        <v>7</v>
      </c>
      <c r="E49" s="42" t="str">
        <f t="shared" si="2"/>
        <v>VIGO</v>
      </c>
      <c r="F49" s="42">
        <f t="shared" si="7"/>
        <v>1969904</v>
      </c>
      <c r="G49" s="42">
        <f t="shared" si="8"/>
        <v>2501781</v>
      </c>
    </row>
    <row r="50" spans="1:7" x14ac:dyDescent="0.25">
      <c r="A50" s="42" t="str">
        <f t="shared" si="3"/>
        <v>FERROL-SAN CIBRAO</v>
      </c>
      <c r="B50" s="41">
        <f t="shared" si="4"/>
        <v>1026142</v>
      </c>
      <c r="C50" s="41">
        <f t="shared" si="5"/>
        <v>1057731</v>
      </c>
      <c r="D50" s="41">
        <f t="shared" si="6"/>
        <v>19</v>
      </c>
      <c r="E50" s="42" t="str">
        <f t="shared" si="2"/>
        <v>ALMERIA</v>
      </c>
      <c r="F50" s="42">
        <f t="shared" si="7"/>
        <v>1857475</v>
      </c>
      <c r="G50" s="42">
        <f t="shared" si="8"/>
        <v>2324471</v>
      </c>
    </row>
    <row r="51" spans="1:7" x14ac:dyDescent="0.25">
      <c r="A51" s="42" t="str">
        <f t="shared" si="3"/>
        <v>GIJON</v>
      </c>
      <c r="B51" s="41">
        <f t="shared" si="4"/>
        <v>1212162</v>
      </c>
      <c r="C51" s="41">
        <f t="shared" si="5"/>
        <v>1236552</v>
      </c>
      <c r="D51" s="41">
        <f t="shared" si="6"/>
        <v>15</v>
      </c>
      <c r="E51" s="42" t="str">
        <f t="shared" si="2"/>
        <v>HUELVA</v>
      </c>
      <c r="F51" s="42">
        <f t="shared" si="7"/>
        <v>1266854</v>
      </c>
      <c r="G51" s="42">
        <f t="shared" si="8"/>
        <v>1704600</v>
      </c>
    </row>
    <row r="52" spans="1:7" x14ac:dyDescent="0.25">
      <c r="A52" s="42" t="str">
        <f t="shared" si="3"/>
        <v>HUELVA</v>
      </c>
      <c r="B52" s="41">
        <f t="shared" si="4"/>
        <v>1266854</v>
      </c>
      <c r="C52" s="41">
        <f t="shared" si="5"/>
        <v>1704600</v>
      </c>
      <c r="D52" s="41">
        <f t="shared" si="6"/>
        <v>14</v>
      </c>
      <c r="E52" s="42" t="str">
        <f t="shared" si="2"/>
        <v>GIJON</v>
      </c>
      <c r="F52" s="42">
        <f t="shared" si="7"/>
        <v>1212162</v>
      </c>
      <c r="G52" s="42">
        <f t="shared" si="8"/>
        <v>1236552</v>
      </c>
    </row>
    <row r="53" spans="1:7" x14ac:dyDescent="0.25">
      <c r="A53" s="42" t="str">
        <f t="shared" si="3"/>
        <v>LAS PALMAS</v>
      </c>
      <c r="B53" s="41">
        <f t="shared" si="4"/>
        <v>15164715</v>
      </c>
      <c r="C53" s="41">
        <f t="shared" si="5"/>
        <v>14219671</v>
      </c>
      <c r="D53" s="41">
        <f t="shared" si="6"/>
        <v>4</v>
      </c>
      <c r="E53" s="42" t="str">
        <f t="shared" si="2"/>
        <v>MELILLA</v>
      </c>
      <c r="F53" s="42">
        <f t="shared" si="7"/>
        <v>1205998</v>
      </c>
      <c r="G53" s="42">
        <f t="shared" si="8"/>
        <v>1181244</v>
      </c>
    </row>
    <row r="54" spans="1:7" x14ac:dyDescent="0.25">
      <c r="A54" s="42" t="str">
        <f t="shared" si="3"/>
        <v>MALAGA</v>
      </c>
      <c r="B54" s="41">
        <f t="shared" si="4"/>
        <v>3205932</v>
      </c>
      <c r="C54" s="41">
        <f t="shared" si="5"/>
        <v>3220360</v>
      </c>
      <c r="D54" s="41">
        <f t="shared" si="6"/>
        <v>9</v>
      </c>
      <c r="E54" s="42" t="str">
        <f t="shared" si="2"/>
        <v>CASTELLON</v>
      </c>
      <c r="F54" s="42">
        <f t="shared" si="7"/>
        <v>1150626</v>
      </c>
      <c r="G54" s="42">
        <f t="shared" si="8"/>
        <v>1186818</v>
      </c>
    </row>
    <row r="55" spans="1:7" x14ac:dyDescent="0.25">
      <c r="A55" s="42" t="str">
        <f t="shared" si="3"/>
        <v>MARIN Y RIA DE PONTEVEDRA</v>
      </c>
      <c r="B55" s="41">
        <f t="shared" si="4"/>
        <v>152540</v>
      </c>
      <c r="C55" s="41">
        <f t="shared" si="5"/>
        <v>253623</v>
      </c>
      <c r="D55" s="41">
        <f t="shared" si="6"/>
        <v>27</v>
      </c>
      <c r="E55" s="42" t="str">
        <f t="shared" si="2"/>
        <v>BAHIA DE CADIZ</v>
      </c>
      <c r="F55" s="42">
        <f t="shared" ref="F55:F65" si="9">LOOKUP(E55,$A$38:$A$65,$B$38:$B$65)</f>
        <v>1125192</v>
      </c>
      <c r="G55" s="42">
        <f t="shared" si="8"/>
        <v>1487418</v>
      </c>
    </row>
    <row r="56" spans="1:7" x14ac:dyDescent="0.25">
      <c r="A56" s="42" t="str">
        <f t="shared" si="3"/>
        <v>MELILLA</v>
      </c>
      <c r="B56" s="41">
        <f t="shared" si="4"/>
        <v>1205998</v>
      </c>
      <c r="C56" s="41">
        <f t="shared" si="5"/>
        <v>1181244</v>
      </c>
      <c r="D56" s="41">
        <f t="shared" si="6"/>
        <v>16</v>
      </c>
      <c r="E56" s="42" t="str">
        <f t="shared" si="2"/>
        <v>FERROL-SAN CIBRAO</v>
      </c>
      <c r="F56" s="42">
        <f t="shared" si="9"/>
        <v>1026142</v>
      </c>
      <c r="G56" s="42">
        <f t="shared" si="8"/>
        <v>1057731</v>
      </c>
    </row>
    <row r="57" spans="1:7" x14ac:dyDescent="0.25">
      <c r="A57" s="42" t="str">
        <f t="shared" si="3"/>
        <v>MOTRIL</v>
      </c>
      <c r="B57" s="41">
        <f t="shared" si="4"/>
        <v>272734</v>
      </c>
      <c r="C57" s="41">
        <f t="shared" si="5"/>
        <v>307152</v>
      </c>
      <c r="D57" s="41">
        <f t="shared" si="6"/>
        <v>26</v>
      </c>
      <c r="E57" s="42" t="str">
        <f t="shared" si="2"/>
        <v>ALICANTE</v>
      </c>
      <c r="F57" s="42">
        <f t="shared" si="9"/>
        <v>955347</v>
      </c>
      <c r="G57" s="42">
        <f t="shared" si="8"/>
        <v>819333</v>
      </c>
    </row>
    <row r="58" spans="1:7" x14ac:dyDescent="0.25">
      <c r="A58" s="42" t="str">
        <f t="shared" si="3"/>
        <v>PASAIA</v>
      </c>
      <c r="B58" s="41">
        <f t="shared" si="4"/>
        <v>367948</v>
      </c>
      <c r="C58" s="41">
        <f t="shared" si="5"/>
        <v>537142</v>
      </c>
      <c r="D58" s="41">
        <f t="shared" si="6"/>
        <v>24</v>
      </c>
      <c r="E58" s="42" t="str">
        <f t="shared" si="2"/>
        <v>A CORUÑA</v>
      </c>
      <c r="F58" s="42">
        <f t="shared" si="9"/>
        <v>817492</v>
      </c>
      <c r="G58" s="42">
        <f t="shared" si="8"/>
        <v>1113766</v>
      </c>
    </row>
    <row r="59" spans="1:7" x14ac:dyDescent="0.25">
      <c r="A59" s="42" t="str">
        <f t="shared" si="3"/>
        <v>SANTA CRUZ DE TENERIFE</v>
      </c>
      <c r="B59" s="41">
        <f t="shared" si="4"/>
        <v>15576014</v>
      </c>
      <c r="C59" s="41">
        <f t="shared" si="5"/>
        <v>15150121</v>
      </c>
      <c r="D59" s="41">
        <f t="shared" si="6"/>
        <v>3</v>
      </c>
      <c r="E59" s="42" t="str">
        <f t="shared" si="2"/>
        <v>SANTANDER</v>
      </c>
      <c r="F59" s="42">
        <f t="shared" si="9"/>
        <v>788247</v>
      </c>
      <c r="G59" s="42">
        <f t="shared" si="8"/>
        <v>1720829</v>
      </c>
    </row>
    <row r="60" spans="1:7" x14ac:dyDescent="0.25">
      <c r="A60" s="42" t="str">
        <f t="shared" si="3"/>
        <v>SANTANDER</v>
      </c>
      <c r="B60" s="41">
        <f t="shared" si="4"/>
        <v>788247</v>
      </c>
      <c r="C60" s="41">
        <f t="shared" si="5"/>
        <v>1720829</v>
      </c>
      <c r="D60" s="41">
        <f t="shared" si="6"/>
        <v>22</v>
      </c>
      <c r="E60" s="42" t="str">
        <f t="shared" si="2"/>
        <v>SEVILLA</v>
      </c>
      <c r="F60" s="42">
        <f t="shared" si="9"/>
        <v>369999</v>
      </c>
      <c r="G60" s="42">
        <f t="shared" si="8"/>
        <v>387744</v>
      </c>
    </row>
    <row r="61" spans="1:7" x14ac:dyDescent="0.25">
      <c r="A61" s="42" t="str">
        <f t="shared" si="3"/>
        <v>SEVILLA</v>
      </c>
      <c r="B61" s="41">
        <f t="shared" si="4"/>
        <v>369999</v>
      </c>
      <c r="C61" s="41">
        <f t="shared" si="5"/>
        <v>387744</v>
      </c>
      <c r="D61" s="41">
        <f t="shared" si="6"/>
        <v>23</v>
      </c>
      <c r="E61" s="42" t="str">
        <f t="shared" si="2"/>
        <v>PASAIA</v>
      </c>
      <c r="F61" s="42">
        <f t="shared" si="9"/>
        <v>367948</v>
      </c>
      <c r="G61" s="42">
        <f t="shared" si="8"/>
        <v>537142</v>
      </c>
    </row>
    <row r="62" spans="1:7" x14ac:dyDescent="0.25">
      <c r="A62" s="42" t="str">
        <f t="shared" si="3"/>
        <v>TARRAGONA</v>
      </c>
      <c r="B62" s="41">
        <f t="shared" si="4"/>
        <v>2376246</v>
      </c>
      <c r="C62" s="41">
        <f t="shared" si="5"/>
        <v>3991356</v>
      </c>
      <c r="D62" s="41">
        <f t="shared" si="6"/>
        <v>10</v>
      </c>
      <c r="E62" s="42" t="str">
        <f t="shared" si="2"/>
        <v>AVILES</v>
      </c>
      <c r="F62" s="42">
        <f t="shared" si="9"/>
        <v>301945</v>
      </c>
      <c r="G62" s="42">
        <f t="shared" si="8"/>
        <v>372187</v>
      </c>
    </row>
    <row r="63" spans="1:7" x14ac:dyDescent="0.25">
      <c r="A63" s="42" t="str">
        <f t="shared" si="3"/>
        <v>VALENCIA</v>
      </c>
      <c r="B63" s="41">
        <f t="shared" si="4"/>
        <v>11126705</v>
      </c>
      <c r="C63" s="41">
        <f t="shared" si="5"/>
        <v>12143335</v>
      </c>
      <c r="D63" s="41">
        <f t="shared" si="6"/>
        <v>5</v>
      </c>
      <c r="E63" s="42" t="str">
        <f t="shared" si="2"/>
        <v>MOTRIL</v>
      </c>
      <c r="F63" s="42">
        <f t="shared" si="9"/>
        <v>272734</v>
      </c>
      <c r="G63" s="42">
        <f t="shared" si="8"/>
        <v>307152</v>
      </c>
    </row>
    <row r="64" spans="1:7" x14ac:dyDescent="0.25">
      <c r="A64" s="42" t="str">
        <f t="shared" si="3"/>
        <v>VIGO</v>
      </c>
      <c r="B64" s="41">
        <f t="shared" si="4"/>
        <v>1969904</v>
      </c>
      <c r="C64" s="41">
        <f t="shared" si="5"/>
        <v>2501781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152540</v>
      </c>
      <c r="G64" s="42">
        <f t="shared" si="8"/>
        <v>253623</v>
      </c>
    </row>
    <row r="65" spans="1:7" x14ac:dyDescent="0.25">
      <c r="A65" s="42" t="str">
        <f t="shared" si="3"/>
        <v>VILAGARCIA</v>
      </c>
      <c r="B65" s="41">
        <f t="shared" si="4"/>
        <v>125436</v>
      </c>
      <c r="C65" s="41">
        <f t="shared" si="5"/>
        <v>121862</v>
      </c>
      <c r="D65" s="41">
        <f t="shared" si="6"/>
        <v>28</v>
      </c>
      <c r="E65" s="42" t="str">
        <f t="shared" si="2"/>
        <v>VILAGARCIA</v>
      </c>
      <c r="F65" s="42">
        <f t="shared" si="9"/>
        <v>125436</v>
      </c>
      <c r="G65" s="42">
        <f t="shared" si="8"/>
        <v>121862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39888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</v>
      </c>
      <c r="C7" s="9">
        <v>3</v>
      </c>
      <c r="D7" s="9">
        <v>2</v>
      </c>
      <c r="E7" s="9">
        <v>3</v>
      </c>
      <c r="F7" s="10">
        <f>((E7*100)/D7)-100</f>
        <v>50</v>
      </c>
      <c r="G7" s="1"/>
      <c r="H7" s="1"/>
      <c r="I7" s="1"/>
    </row>
    <row r="8" spans="1:12" x14ac:dyDescent="0.25">
      <c r="A8" s="11" t="s">
        <v>44</v>
      </c>
      <c r="B8" s="12">
        <v>2</v>
      </c>
      <c r="C8" s="12">
        <v>1</v>
      </c>
      <c r="D8" s="12">
        <v>2</v>
      </c>
      <c r="E8" s="12">
        <v>1</v>
      </c>
      <c r="F8" s="13">
        <f t="shared" ref="F8:F35" si="0">((E8*100)/D8)-100</f>
        <v>-50</v>
      </c>
      <c r="G8" s="1"/>
      <c r="H8" s="1"/>
      <c r="I8" s="1"/>
    </row>
    <row r="9" spans="1:12" x14ac:dyDescent="0.25">
      <c r="A9" s="8" t="s">
        <v>45</v>
      </c>
      <c r="B9" s="9">
        <v>1</v>
      </c>
      <c r="C9" s="9">
        <v>1</v>
      </c>
      <c r="D9" s="9">
        <v>1</v>
      </c>
      <c r="E9" s="9">
        <v>1</v>
      </c>
      <c r="F9" s="10">
        <f t="shared" si="0"/>
        <v>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1</v>
      </c>
      <c r="C11" s="9">
        <v>0</v>
      </c>
      <c r="D11" s="9">
        <v>1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</v>
      </c>
      <c r="C12" s="12">
        <v>2</v>
      </c>
      <c r="D12" s="12">
        <v>1</v>
      </c>
      <c r="E12" s="12">
        <v>2</v>
      </c>
      <c r="F12" s="13">
        <f t="shared" si="0"/>
        <v>100</v>
      </c>
      <c r="G12" s="1"/>
      <c r="H12" s="1"/>
      <c r="I12" s="1"/>
    </row>
    <row r="13" spans="1:12" x14ac:dyDescent="0.25">
      <c r="A13" s="8" t="s">
        <v>49</v>
      </c>
      <c r="B13" s="9">
        <v>1</v>
      </c>
      <c r="C13" s="9">
        <v>6</v>
      </c>
      <c r="D13" s="9">
        <v>1</v>
      </c>
      <c r="E13" s="9">
        <v>6</v>
      </c>
      <c r="F13" s="10">
        <f t="shared" si="0"/>
        <v>500</v>
      </c>
      <c r="G13" s="1"/>
      <c r="H13" s="1"/>
      <c r="I13" s="1"/>
    </row>
    <row r="14" spans="1:12" x14ac:dyDescent="0.25">
      <c r="A14" s="11" t="s">
        <v>50</v>
      </c>
      <c r="B14" s="12">
        <v>9</v>
      </c>
      <c r="C14" s="12">
        <v>16</v>
      </c>
      <c r="D14" s="12">
        <v>9</v>
      </c>
      <c r="E14" s="12">
        <v>16</v>
      </c>
      <c r="F14" s="13">
        <f t="shared" si="0"/>
        <v>77.777777777777771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1</v>
      </c>
      <c r="D15" s="9">
        <v>0</v>
      </c>
      <c r="E15" s="9">
        <v>1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2</v>
      </c>
      <c r="D16" s="12">
        <v>0</v>
      </c>
      <c r="E16" s="12">
        <v>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60</v>
      </c>
      <c r="C22" s="12">
        <v>42</v>
      </c>
      <c r="D22" s="12">
        <v>60</v>
      </c>
      <c r="E22" s="12">
        <v>42</v>
      </c>
      <c r="F22" s="13">
        <f t="shared" si="0"/>
        <v>-30</v>
      </c>
      <c r="G22" s="1"/>
      <c r="H22" s="1"/>
      <c r="I22" s="1"/>
    </row>
    <row r="23" spans="1:9" x14ac:dyDescent="0.25">
      <c r="A23" s="8" t="s">
        <v>59</v>
      </c>
      <c r="B23" s="9">
        <v>9</v>
      </c>
      <c r="C23" s="9">
        <v>15</v>
      </c>
      <c r="D23" s="9">
        <v>9</v>
      </c>
      <c r="E23" s="9">
        <v>15</v>
      </c>
      <c r="F23" s="10">
        <f t="shared" si="0"/>
        <v>66.666666666666657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1</v>
      </c>
      <c r="C26" s="12">
        <v>0</v>
      </c>
      <c r="D26" s="12">
        <v>1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32</v>
      </c>
      <c r="C28" s="12">
        <v>33</v>
      </c>
      <c r="D28" s="12">
        <v>32</v>
      </c>
      <c r="E28" s="12">
        <v>33</v>
      </c>
      <c r="F28" s="13">
        <f t="shared" si="0"/>
        <v>3.125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1</v>
      </c>
      <c r="D30" s="12">
        <v>0</v>
      </c>
      <c r="E30" s="12">
        <v>1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0</v>
      </c>
      <c r="C32" s="12">
        <v>2</v>
      </c>
      <c r="D32" s="12">
        <v>0</v>
      </c>
      <c r="E32" s="12">
        <v>2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1</v>
      </c>
      <c r="D33" s="9">
        <v>0</v>
      </c>
      <c r="E33" s="9">
        <v>1</v>
      </c>
      <c r="F33" s="10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119</v>
      </c>
      <c r="C35" s="15">
        <f t="shared" ref="C35:E35" si="1">SUM(C7:C34)</f>
        <v>126</v>
      </c>
      <c r="D35" s="15">
        <f t="shared" si="1"/>
        <v>119</v>
      </c>
      <c r="E35" s="15">
        <f t="shared" si="1"/>
        <v>126</v>
      </c>
      <c r="F35" s="16">
        <f t="shared" si="0"/>
        <v>5.8823529411764639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</v>
      </c>
      <c r="C38" s="41">
        <f>D7</f>
        <v>2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LAS PALMAS</v>
      </c>
      <c r="F38" s="42">
        <f>LOOKUP(E38,$A$38:$A$65,$B$38:$B$65)</f>
        <v>42</v>
      </c>
      <c r="G38" s="42">
        <f>LOOKUP(E38,$A$38:$A$65,$C$38:$C$65)</f>
        <v>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</v>
      </c>
      <c r="C39" s="41">
        <f t="shared" ref="C39:C65" si="5">D8</f>
        <v>2</v>
      </c>
      <c r="D39" s="41">
        <f t="shared" ref="D39:D65" si="6">_xlfn.RANK.EQ(B39,$B$38:$B$65)+COUNTIF($B$38:$B$65,B39)-1</f>
        <v>14</v>
      </c>
      <c r="E39" s="42" t="str">
        <f t="shared" si="2"/>
        <v>SANTA CRUZ DE TENERIFE</v>
      </c>
      <c r="F39" s="42">
        <f t="shared" ref="F39:F54" si="7">LOOKUP(E39,$A$38:$A$65,$B$38:$B$65)</f>
        <v>33</v>
      </c>
      <c r="G39" s="42">
        <f t="shared" ref="G39:G65" si="8">LOOKUP(E39,$A$38:$A$65,$C$38:$C$65)</f>
        <v>32</v>
      </c>
    </row>
    <row r="40" spans="1:9" x14ac:dyDescent="0.25">
      <c r="A40" s="42" t="str">
        <f t="shared" si="3"/>
        <v>ALMERIA</v>
      </c>
      <c r="B40" s="41">
        <f t="shared" si="4"/>
        <v>1</v>
      </c>
      <c r="C40" s="41">
        <f t="shared" si="5"/>
        <v>1</v>
      </c>
      <c r="D40" s="41">
        <f t="shared" si="6"/>
        <v>14</v>
      </c>
      <c r="E40" s="42" t="str">
        <f t="shared" si="2"/>
        <v>BARCELONA</v>
      </c>
      <c r="F40" s="42">
        <f t="shared" si="7"/>
        <v>16</v>
      </c>
      <c r="G40" s="42">
        <f t="shared" si="8"/>
        <v>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15</v>
      </c>
      <c r="G41" s="42">
        <f t="shared" si="8"/>
        <v>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</v>
      </c>
      <c r="D42" s="41">
        <f t="shared" si="6"/>
        <v>28</v>
      </c>
      <c r="E42" s="42" t="str">
        <f t="shared" si="2"/>
        <v>BALEARES</v>
      </c>
      <c r="F42" s="42">
        <f t="shared" si="7"/>
        <v>6</v>
      </c>
      <c r="G42" s="42">
        <f t="shared" si="8"/>
        <v>1</v>
      </c>
    </row>
    <row r="43" spans="1:9" x14ac:dyDescent="0.25">
      <c r="A43" s="42" t="str">
        <f t="shared" si="3"/>
        <v>BAHIA DE CADIZ</v>
      </c>
      <c r="B43" s="41">
        <f t="shared" si="4"/>
        <v>2</v>
      </c>
      <c r="C43" s="41">
        <f t="shared" si="5"/>
        <v>1</v>
      </c>
      <c r="D43" s="41">
        <f t="shared" si="6"/>
        <v>9</v>
      </c>
      <c r="E43" s="42" t="str">
        <f t="shared" si="2"/>
        <v>A CORUÑA</v>
      </c>
      <c r="F43" s="42">
        <f t="shared" si="7"/>
        <v>3</v>
      </c>
      <c r="G43" s="42">
        <f t="shared" si="8"/>
        <v>2</v>
      </c>
    </row>
    <row r="44" spans="1:9" x14ac:dyDescent="0.25">
      <c r="A44" s="42" t="str">
        <f t="shared" si="3"/>
        <v>BALEARES</v>
      </c>
      <c r="B44" s="41">
        <f t="shared" si="4"/>
        <v>6</v>
      </c>
      <c r="C44" s="41">
        <f t="shared" si="5"/>
        <v>1</v>
      </c>
      <c r="D44" s="41">
        <f t="shared" si="6"/>
        <v>5</v>
      </c>
      <c r="E44" s="42" t="e">
        <f t="shared" si="2"/>
        <v>#N/A</v>
      </c>
      <c r="F44" s="42" t="e">
        <f t="shared" si="7"/>
        <v>#N/A</v>
      </c>
      <c r="G44" s="42" t="e">
        <f t="shared" si="8"/>
        <v>#N/A</v>
      </c>
    </row>
    <row r="45" spans="1:9" x14ac:dyDescent="0.25">
      <c r="A45" s="42" t="str">
        <f t="shared" si="3"/>
        <v>BARCELONA</v>
      </c>
      <c r="B45" s="41">
        <f t="shared" si="4"/>
        <v>16</v>
      </c>
      <c r="C45" s="41">
        <f t="shared" si="5"/>
        <v>9</v>
      </c>
      <c r="D45" s="41">
        <f t="shared" si="6"/>
        <v>3</v>
      </c>
      <c r="E45" s="42" t="e">
        <f t="shared" si="2"/>
        <v>#N/A</v>
      </c>
      <c r="F45" s="42" t="e">
        <f t="shared" si="7"/>
        <v>#N/A</v>
      </c>
      <c r="G45" s="42" t="e">
        <f t="shared" si="8"/>
        <v>#N/A</v>
      </c>
    </row>
    <row r="46" spans="1:9" x14ac:dyDescent="0.25">
      <c r="A46" s="42" t="str">
        <f t="shared" si="3"/>
        <v>BILBAO</v>
      </c>
      <c r="B46" s="41">
        <f t="shared" si="4"/>
        <v>1</v>
      </c>
      <c r="C46" s="41">
        <f t="shared" si="5"/>
        <v>0</v>
      </c>
      <c r="D46" s="41">
        <f t="shared" si="6"/>
        <v>14</v>
      </c>
      <c r="E46" s="42" t="str">
        <f t="shared" si="2"/>
        <v>BAHIA DE CADIZ</v>
      </c>
      <c r="F46" s="42">
        <f t="shared" si="7"/>
        <v>2</v>
      </c>
      <c r="G46" s="42">
        <f t="shared" si="8"/>
        <v>1</v>
      </c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0</v>
      </c>
      <c r="D47" s="41">
        <f t="shared" si="6"/>
        <v>9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ALICANTE</v>
      </c>
      <c r="F51" s="42">
        <f t="shared" si="7"/>
        <v>1</v>
      </c>
      <c r="G51" s="42">
        <f t="shared" si="8"/>
        <v>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42</v>
      </c>
      <c r="C53" s="41">
        <f t="shared" si="5"/>
        <v>60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15</v>
      </c>
      <c r="C54" s="41">
        <f t="shared" si="5"/>
        <v>9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33</v>
      </c>
      <c r="C59" s="41">
        <f t="shared" si="5"/>
        <v>32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</v>
      </c>
      <c r="C63" s="41">
        <f t="shared" si="5"/>
        <v>0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</v>
      </c>
      <c r="C64" s="41">
        <f t="shared" si="5"/>
        <v>0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A6A65E3C-6396-4C6C-BCA1-DB8C7DCA1458}"/>
</file>

<file path=customXml/itemProps2.xml><?xml version="1.0" encoding="utf-8"?>
<ds:datastoreItem xmlns:ds="http://schemas.openxmlformats.org/officeDocument/2006/customXml" ds:itemID="{F6EB359A-288C-4EB7-A06A-A954B60D6862}"/>
</file>

<file path=customXml/itemProps3.xml><?xml version="1.0" encoding="utf-8"?>
<ds:datastoreItem xmlns:ds="http://schemas.openxmlformats.org/officeDocument/2006/customXml" ds:itemID="{BE31CE43-D2A3-4AD9-A066-0481E5649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