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D53" i="28" s="1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E65" i="27"/>
  <c r="G65" i="27" s="1"/>
  <c r="E65" i="28"/>
  <c r="G65" i="28" s="1"/>
  <c r="E55" i="27"/>
  <c r="F55" i="27" s="1"/>
  <c r="E63" i="27"/>
  <c r="G63" i="27" s="1"/>
  <c r="E46" i="27"/>
  <c r="G46" i="27" s="1"/>
  <c r="G63" i="28"/>
  <c r="F63" i="28"/>
  <c r="E51" i="28"/>
  <c r="F65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G55" i="27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46" i="27" l="1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<sst xmlns="http://schemas.openxmlformats.org/spreadsheetml/2006/main" count="721" uniqueCount="96">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</sst>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10887054</c:v>
                </c:pt>
                <c:pt idx="1">
                  <c:v>8871000</c:v>
                </c:pt>
                <c:pt idx="2">
                  <c:v>6584116</c:v>
                </c:pt>
                <c:pt idx="3">
                  <c:v>5121075</c:v>
                </c:pt>
                <c:pt idx="4">
                  <c:v>4513864</c:v>
                </c:pt>
                <c:pt idx="5">
                  <c:v>3787010</c:v>
                </c:pt>
                <c:pt idx="6">
                  <c:v>3518691</c:v>
                </c:pt>
                <c:pt idx="7">
                  <c:v>2499537</c:v>
                </c:pt>
                <c:pt idx="8">
                  <c:v>2489075</c:v>
                </c:pt>
                <c:pt idx="9">
                  <c:v>2120985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12322375</c:v>
                </c:pt>
                <c:pt idx="1">
                  <c:v>9037203</c:v>
                </c:pt>
                <c:pt idx="2">
                  <c:v>8337875</c:v>
                </c:pt>
                <c:pt idx="3">
                  <c:v>6219197</c:v>
                </c:pt>
                <c:pt idx="4">
                  <c:v>5758876</c:v>
                </c:pt>
                <c:pt idx="5">
                  <c:v>4884502</c:v>
                </c:pt>
                <c:pt idx="6">
                  <c:v>4321657</c:v>
                </c:pt>
                <c:pt idx="7">
                  <c:v>3399262</c:v>
                </c:pt>
                <c:pt idx="8">
                  <c:v>3201847</c:v>
                </c:pt>
                <c:pt idx="9">
                  <c:v>2919707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9978872</c:v>
                </c:pt>
                <c:pt idx="1">
                  <c:v>8817050</c:v>
                </c:pt>
                <c:pt idx="2">
                  <c:v>6414800</c:v>
                </c:pt>
                <c:pt idx="3">
                  <c:v>5015842</c:v>
                </c:pt>
                <c:pt idx="4">
                  <c:v>4495291</c:v>
                </c:pt>
                <c:pt idx="5">
                  <c:v>3778914</c:v>
                </c:pt>
                <c:pt idx="6">
                  <c:v>3146002</c:v>
                </c:pt>
                <c:pt idx="7">
                  <c:v>2479038</c:v>
                </c:pt>
                <c:pt idx="8">
                  <c:v>2309214</c:v>
                </c:pt>
                <c:pt idx="9">
                  <c:v>2112105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11506185</c:v>
                </c:pt>
                <c:pt idx="1">
                  <c:v>8986820</c:v>
                </c:pt>
                <c:pt idx="2">
                  <c:v>8201828</c:v>
                </c:pt>
                <c:pt idx="3">
                  <c:v>6050389</c:v>
                </c:pt>
                <c:pt idx="4">
                  <c:v>5726449</c:v>
                </c:pt>
                <c:pt idx="5">
                  <c:v>4871511</c:v>
                </c:pt>
                <c:pt idx="6">
                  <c:v>3932095</c:v>
                </c:pt>
                <c:pt idx="7">
                  <c:v>3381233</c:v>
                </c:pt>
                <c:pt idx="8">
                  <c:v>2969252</c:v>
                </c:pt>
                <c:pt idx="9">
                  <c:v>2912016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3658743</c:v>
                </c:pt>
                <c:pt idx="1">
                  <c:v>3582842</c:v>
                </c:pt>
                <c:pt idx="2">
                  <c:v>3208995</c:v>
                </c:pt>
                <c:pt idx="3">
                  <c:v>2646485</c:v>
                </c:pt>
                <c:pt idx="4">
                  <c:v>2029647</c:v>
                </c:pt>
                <c:pt idx="5">
                  <c:v>1639523</c:v>
                </c:pt>
                <c:pt idx="6">
                  <c:v>1491691</c:v>
                </c:pt>
                <c:pt idx="7">
                  <c:v>1317233</c:v>
                </c:pt>
                <c:pt idx="8">
                  <c:v>1275221</c:v>
                </c:pt>
                <c:pt idx="9">
                  <c:v>1060274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3796753</c:v>
                </c:pt>
                <c:pt idx="1">
                  <c:v>3028976</c:v>
                </c:pt>
                <c:pt idx="2">
                  <c:v>3630027</c:v>
                </c:pt>
                <c:pt idx="3">
                  <c:v>3173936</c:v>
                </c:pt>
                <c:pt idx="4">
                  <c:v>2016623</c:v>
                </c:pt>
                <c:pt idx="5">
                  <c:v>2139236</c:v>
                </c:pt>
                <c:pt idx="6">
                  <c:v>1416385</c:v>
                </c:pt>
                <c:pt idx="7">
                  <c:v>1510524</c:v>
                </c:pt>
                <c:pt idx="8">
                  <c:v>1321094</c:v>
                </c:pt>
                <c:pt idx="9">
                  <c:v>1002217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CARTAGENA</c:v>
                </c:pt>
                <c:pt idx="6">
                  <c:v>BARCELONA</c:v>
                </c:pt>
                <c:pt idx="7">
                  <c:v>BILBAO</c:v>
                </c:pt>
                <c:pt idx="8">
                  <c:v>HUELVA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2183703</c:v>
                </c:pt>
                <c:pt idx="1">
                  <c:v>1633012</c:v>
                </c:pt>
                <c:pt idx="2">
                  <c:v>1298821</c:v>
                </c:pt>
                <c:pt idx="3">
                  <c:v>704602</c:v>
                </c:pt>
                <c:pt idx="4">
                  <c:v>519132</c:v>
                </c:pt>
                <c:pt idx="5">
                  <c:v>498955</c:v>
                </c:pt>
                <c:pt idx="6">
                  <c:v>460789</c:v>
                </c:pt>
                <c:pt idx="7">
                  <c:v>423237</c:v>
                </c:pt>
                <c:pt idx="8">
                  <c:v>413332</c:v>
                </c:pt>
                <c:pt idx="9">
                  <c:v>393476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CARTAGENA</c:v>
                </c:pt>
                <c:pt idx="6">
                  <c:v>BARCELONA</c:v>
                </c:pt>
                <c:pt idx="7">
                  <c:v>BILBAO</c:v>
                </c:pt>
                <c:pt idx="8">
                  <c:v>HUELVA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2957649</c:v>
                </c:pt>
                <c:pt idx="1">
                  <c:v>2240646</c:v>
                </c:pt>
                <c:pt idx="2">
                  <c:v>1558881</c:v>
                </c:pt>
                <c:pt idx="3">
                  <c:v>941165</c:v>
                </c:pt>
                <c:pt idx="4">
                  <c:v>836111</c:v>
                </c:pt>
                <c:pt idx="5">
                  <c:v>1115830</c:v>
                </c:pt>
                <c:pt idx="6">
                  <c:v>584947</c:v>
                </c:pt>
                <c:pt idx="7">
                  <c:v>869129</c:v>
                </c:pt>
                <c:pt idx="8">
                  <c:v>697030</c:v>
                </c:pt>
                <c:pt idx="9">
                  <c:v>488116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7052174</c:v>
                </c:pt>
                <c:pt idx="1">
                  <c:v>6034466</c:v>
                </c:pt>
                <c:pt idx="2">
                  <c:v>3924364</c:v>
                </c:pt>
                <c:pt idx="3">
                  <c:v>2166643</c:v>
                </c:pt>
                <c:pt idx="4">
                  <c:v>1080114</c:v>
                </c:pt>
                <c:pt idx="5">
                  <c:v>933862</c:v>
                </c:pt>
                <c:pt idx="6">
                  <c:v>883952</c:v>
                </c:pt>
                <c:pt idx="7">
                  <c:v>404677</c:v>
                </c:pt>
                <c:pt idx="8">
                  <c:v>317885</c:v>
                </c:pt>
                <c:pt idx="9">
                  <c:v>302426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7043438</c:v>
                </c:pt>
                <c:pt idx="1">
                  <c:v>8001798</c:v>
                </c:pt>
                <c:pt idx="2">
                  <c:v>5600258</c:v>
                </c:pt>
                <c:pt idx="3">
                  <c:v>2889026</c:v>
                </c:pt>
                <c:pt idx="4">
                  <c:v>1425092</c:v>
                </c:pt>
                <c:pt idx="5">
                  <c:v>1384507</c:v>
                </c:pt>
                <c:pt idx="6">
                  <c:v>1109465</c:v>
                </c:pt>
                <c:pt idx="7">
                  <c:v>645509</c:v>
                </c:pt>
                <c:pt idx="8">
                  <c:v>436756</c:v>
                </c:pt>
                <c:pt idx="9">
                  <c:v>273360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GIJON</c:v>
                </c:pt>
                <c:pt idx="3">
                  <c:v>AVILES</c:v>
                </c:pt>
                <c:pt idx="4">
                  <c:v>SANTANDER</c:v>
                </c:pt>
                <c:pt idx="5">
                  <c:v>PASAIA</c:v>
                </c:pt>
                <c:pt idx="6">
                  <c:v>BAHIA DE CADIZ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8782</c:v>
                </c:pt>
                <c:pt idx="1">
                  <c:v>5800</c:v>
                </c:pt>
                <c:pt idx="2">
                  <c:v>3181</c:v>
                </c:pt>
                <c:pt idx="3">
                  <c:v>2971</c:v>
                </c:pt>
                <c:pt idx="4">
                  <c:v>2568</c:v>
                </c:pt>
                <c:pt idx="5">
                  <c:v>1961</c:v>
                </c:pt>
                <c:pt idx="6">
                  <c:v>1661</c:v>
                </c:pt>
                <c:pt idx="7">
                  <c:v>418</c:v>
                </c:pt>
                <c:pt idx="8">
                  <c:v>414</c:v>
                </c:pt>
                <c:pt idx="9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GIJON</c:v>
                </c:pt>
                <c:pt idx="3">
                  <c:v>AVILES</c:v>
                </c:pt>
                <c:pt idx="4">
                  <c:v>SANTANDER</c:v>
                </c:pt>
                <c:pt idx="5">
                  <c:v>PASAIA</c:v>
                </c:pt>
                <c:pt idx="6">
                  <c:v>BAHIA DE CADIZ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9545</c:v>
                </c:pt>
                <c:pt idx="1">
                  <c:v>4811</c:v>
                </c:pt>
                <c:pt idx="2">
                  <c:v>695</c:v>
                </c:pt>
                <c:pt idx="3">
                  <c:v>2798</c:v>
                </c:pt>
                <c:pt idx="4">
                  <c:v>1530</c:v>
                </c:pt>
                <c:pt idx="5">
                  <c:v>2038</c:v>
                </c:pt>
                <c:pt idx="6">
                  <c:v>2584</c:v>
                </c:pt>
                <c:pt idx="7">
                  <c:v>723</c:v>
                </c:pt>
                <c:pt idx="8">
                  <c:v>571</c:v>
                </c:pt>
                <c:pt idx="9">
                  <c:v>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631304</c:v>
                </c:pt>
                <c:pt idx="1">
                  <c:v>372381</c:v>
                </c:pt>
                <c:pt idx="2">
                  <c:v>179152</c:v>
                </c:pt>
                <c:pt idx="3">
                  <c:v>169266</c:v>
                </c:pt>
                <c:pt idx="4">
                  <c:v>100150</c:v>
                </c:pt>
                <c:pt idx="5">
                  <c:v>57195</c:v>
                </c:pt>
                <c:pt idx="6">
                  <c:v>53760</c:v>
                </c:pt>
                <c:pt idx="7">
                  <c:v>20292</c:v>
                </c:pt>
                <c:pt idx="8">
                  <c:v>19185</c:v>
                </c:pt>
                <c:pt idx="9">
                  <c:v>18250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459751</c:v>
                </c:pt>
                <c:pt idx="1">
                  <c:v>389233</c:v>
                </c:pt>
                <c:pt idx="2">
                  <c:v>169838</c:v>
                </c:pt>
                <c:pt idx="3">
                  <c:v>136047</c:v>
                </c:pt>
                <c:pt idx="4">
                  <c:v>88503</c:v>
                </c:pt>
                <c:pt idx="5">
                  <c:v>66511</c:v>
                </c:pt>
                <c:pt idx="6">
                  <c:v>50196</c:v>
                </c:pt>
                <c:pt idx="7">
                  <c:v>8629</c:v>
                </c:pt>
                <c:pt idx="8">
                  <c:v>24495</c:v>
                </c:pt>
                <c:pt idx="9">
                  <c:v>32046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5021542</c:v>
                </c:pt>
                <c:pt idx="1">
                  <c:v>3994466</c:v>
                </c:pt>
                <c:pt idx="2">
                  <c:v>1293512</c:v>
                </c:pt>
                <c:pt idx="3">
                  <c:v>1204888</c:v>
                </c:pt>
                <c:pt idx="4">
                  <c:v>650338</c:v>
                </c:pt>
                <c:pt idx="5">
                  <c:v>172287</c:v>
                </c:pt>
                <c:pt idx="6">
                  <c:v>128562</c:v>
                </c:pt>
                <c:pt idx="7">
                  <c:v>124084</c:v>
                </c:pt>
                <c:pt idx="8">
                  <c:v>47681</c:v>
                </c:pt>
                <c:pt idx="9">
                  <c:v>35344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6771298</c:v>
                </c:pt>
                <c:pt idx="1">
                  <c:v>2858293</c:v>
                </c:pt>
                <c:pt idx="2">
                  <c:v>1767255</c:v>
                </c:pt>
                <c:pt idx="3">
                  <c:v>1985540</c:v>
                </c:pt>
                <c:pt idx="4">
                  <c:v>652168</c:v>
                </c:pt>
                <c:pt idx="5">
                  <c:v>164558</c:v>
                </c:pt>
                <c:pt idx="6">
                  <c:v>88154</c:v>
                </c:pt>
                <c:pt idx="7">
                  <c:v>754783</c:v>
                </c:pt>
                <c:pt idx="8">
                  <c:v>27260</c:v>
                </c:pt>
                <c:pt idx="9">
                  <c:v>32431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5017766</c:v>
                </c:pt>
                <c:pt idx="1">
                  <c:v>3993393</c:v>
                </c:pt>
                <c:pt idx="2">
                  <c:v>1282468</c:v>
                </c:pt>
                <c:pt idx="3">
                  <c:v>1135997</c:v>
                </c:pt>
                <c:pt idx="4">
                  <c:v>124084</c:v>
                </c:pt>
                <c:pt idx="5">
                  <c:v>28048</c:v>
                </c:pt>
                <c:pt idx="6">
                  <c:v>13980</c:v>
                </c:pt>
                <c:pt idx="7">
                  <c:v>11133</c:v>
                </c:pt>
                <c:pt idx="8">
                  <c:v>3809</c:v>
                </c:pt>
                <c:pt idx="9">
                  <c:v>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6761813</c:v>
                </c:pt>
                <c:pt idx="1">
                  <c:v>2853701</c:v>
                </c:pt>
                <c:pt idx="2">
                  <c:v>1741341</c:v>
                </c:pt>
                <c:pt idx="3">
                  <c:v>1897641</c:v>
                </c:pt>
                <c:pt idx="4">
                  <c:v>754004</c:v>
                </c:pt>
                <c:pt idx="5">
                  <c:v>22125</c:v>
                </c:pt>
                <c:pt idx="6">
                  <c:v>24725</c:v>
                </c:pt>
                <c:pt idx="7">
                  <c:v>5669</c:v>
                </c:pt>
                <c:pt idx="8">
                  <c:v>0</c:v>
                </c:pt>
                <c:pt idx="9">
                  <c:v>1214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BAHIA DE CADIZ</c:v>
                </c:pt>
                <c:pt idx="8">
                  <c:v>SEVILLA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6287967</c:v>
                </c:pt>
                <c:pt idx="1">
                  <c:v>5233606</c:v>
                </c:pt>
                <c:pt idx="2">
                  <c:v>2752777</c:v>
                </c:pt>
                <c:pt idx="3">
                  <c:v>1746670</c:v>
                </c:pt>
                <c:pt idx="4">
                  <c:v>651088</c:v>
                </c:pt>
                <c:pt idx="5">
                  <c:v>412006</c:v>
                </c:pt>
                <c:pt idx="6">
                  <c:v>270470</c:v>
                </c:pt>
                <c:pt idx="7">
                  <c:v>150288</c:v>
                </c:pt>
                <c:pt idx="8">
                  <c:v>144052</c:v>
                </c:pt>
                <c:pt idx="9">
                  <c:v>143370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BAHIA DE CADIZ</c:v>
                </c:pt>
                <c:pt idx="8">
                  <c:v>SEVILLA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5755661</c:v>
                </c:pt>
                <c:pt idx="1">
                  <c:v>7090406</c:v>
                </c:pt>
                <c:pt idx="2">
                  <c:v>4015438</c:v>
                </c:pt>
                <c:pt idx="3">
                  <c:v>2361447</c:v>
                </c:pt>
                <c:pt idx="4">
                  <c:v>871389</c:v>
                </c:pt>
                <c:pt idx="5">
                  <c:v>530818</c:v>
                </c:pt>
                <c:pt idx="6">
                  <c:v>387197</c:v>
                </c:pt>
                <c:pt idx="7">
                  <c:v>225190</c:v>
                </c:pt>
                <c:pt idx="8">
                  <c:v>140514</c:v>
                </c:pt>
                <c:pt idx="9">
                  <c:v>766039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1165977</c:v>
                </c:pt>
                <c:pt idx="1">
                  <c:v>1065878</c:v>
                </c:pt>
                <c:pt idx="2">
                  <c:v>788332</c:v>
                </c:pt>
                <c:pt idx="3">
                  <c:v>624435</c:v>
                </c:pt>
                <c:pt idx="4">
                  <c:v>507811</c:v>
                </c:pt>
                <c:pt idx="5">
                  <c:v>340711</c:v>
                </c:pt>
                <c:pt idx="6">
                  <c:v>193536</c:v>
                </c:pt>
                <c:pt idx="7">
                  <c:v>142984</c:v>
                </c:pt>
                <c:pt idx="8">
                  <c:v>132809</c:v>
                </c:pt>
                <c:pt idx="9">
                  <c:v>83443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1678723</c:v>
                </c:pt>
                <c:pt idx="1">
                  <c:v>1396606</c:v>
                </c:pt>
                <c:pt idx="2">
                  <c:v>852911</c:v>
                </c:pt>
                <c:pt idx="3">
                  <c:v>804958</c:v>
                </c:pt>
                <c:pt idx="4">
                  <c:v>600281</c:v>
                </c:pt>
                <c:pt idx="5">
                  <c:v>419439</c:v>
                </c:pt>
                <c:pt idx="6">
                  <c:v>220024</c:v>
                </c:pt>
                <c:pt idx="7">
                  <c:v>156068</c:v>
                </c:pt>
                <c:pt idx="8">
                  <c:v>230760</c:v>
                </c:pt>
                <c:pt idx="9">
                  <c:v>74483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566904</c:v>
                </c:pt>
                <c:pt idx="1">
                  <c:v>457334</c:v>
                </c:pt>
                <c:pt idx="2">
                  <c:v>294661</c:v>
                </c:pt>
                <c:pt idx="3">
                  <c:v>158365</c:v>
                </c:pt>
                <c:pt idx="4">
                  <c:v>58185</c:v>
                </c:pt>
                <c:pt idx="5">
                  <c:v>50845</c:v>
                </c:pt>
                <c:pt idx="6">
                  <c:v>43005</c:v>
                </c:pt>
                <c:pt idx="7">
                  <c:v>28355</c:v>
                </c:pt>
                <c:pt idx="8">
                  <c:v>19399</c:v>
                </c:pt>
                <c:pt idx="9">
                  <c:v>19007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540036</c:v>
                </c:pt>
                <c:pt idx="1">
                  <c:v>537783</c:v>
                </c:pt>
                <c:pt idx="2">
                  <c:v>406587</c:v>
                </c:pt>
                <c:pt idx="3">
                  <c:v>214161</c:v>
                </c:pt>
                <c:pt idx="4">
                  <c:v>82497.5</c:v>
                </c:pt>
                <c:pt idx="5">
                  <c:v>69975</c:v>
                </c:pt>
                <c:pt idx="6">
                  <c:v>82570</c:v>
                </c:pt>
                <c:pt idx="7">
                  <c:v>43472</c:v>
                </c:pt>
                <c:pt idx="8">
                  <c:v>26012</c:v>
                </c:pt>
                <c:pt idx="9">
                  <c:v>19524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BILBAO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439600</c:v>
                </c:pt>
                <c:pt idx="1">
                  <c:v>276833</c:v>
                </c:pt>
                <c:pt idx="2">
                  <c:v>100744.5</c:v>
                </c:pt>
                <c:pt idx="3">
                  <c:v>96111</c:v>
                </c:pt>
                <c:pt idx="4">
                  <c:v>40658</c:v>
                </c:pt>
                <c:pt idx="5">
                  <c:v>1959</c:v>
                </c:pt>
                <c:pt idx="6">
                  <c:v>802</c:v>
                </c:pt>
                <c:pt idx="7">
                  <c:v>799</c:v>
                </c:pt>
                <c:pt idx="8">
                  <c:v>341</c:v>
                </c:pt>
                <c:pt idx="9">
                  <c:v>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BILBAO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511437</c:v>
                </c:pt>
                <c:pt idx="1">
                  <c:v>192525</c:v>
                </c:pt>
                <c:pt idx="2">
                  <c:v>159086.5</c:v>
                </c:pt>
                <c:pt idx="3">
                  <c:v>127703</c:v>
                </c:pt>
                <c:pt idx="4">
                  <c:v>80706</c:v>
                </c:pt>
                <c:pt idx="5">
                  <c:v>1898</c:v>
                </c:pt>
                <c:pt idx="6">
                  <c:v>420</c:v>
                </c:pt>
                <c:pt idx="7">
                  <c:v>1492</c:v>
                </c:pt>
                <c:pt idx="8">
                  <c:v>22</c:v>
                </c:pt>
                <c:pt idx="9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48522</c:v>
                </c:pt>
                <c:pt idx="1">
                  <c:v>43088</c:v>
                </c:pt>
                <c:pt idx="2">
                  <c:v>32200.5</c:v>
                </c:pt>
                <c:pt idx="3">
                  <c:v>22764</c:v>
                </c:pt>
                <c:pt idx="4">
                  <c:v>19361</c:v>
                </c:pt>
                <c:pt idx="5">
                  <c:v>17240</c:v>
                </c:pt>
                <c:pt idx="6">
                  <c:v>17096</c:v>
                </c:pt>
                <c:pt idx="7">
                  <c:v>7580</c:v>
                </c:pt>
                <c:pt idx="8">
                  <c:v>7317</c:v>
                </c:pt>
                <c:pt idx="9">
                  <c:v>5278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66807</c:v>
                </c:pt>
                <c:pt idx="1">
                  <c:v>59231</c:v>
                </c:pt>
                <c:pt idx="2">
                  <c:v>45500.5</c:v>
                </c:pt>
                <c:pt idx="3">
                  <c:v>29063</c:v>
                </c:pt>
                <c:pt idx="4">
                  <c:v>25957</c:v>
                </c:pt>
                <c:pt idx="5">
                  <c:v>22153</c:v>
                </c:pt>
                <c:pt idx="6">
                  <c:v>17802</c:v>
                </c:pt>
                <c:pt idx="7">
                  <c:v>10900.5</c:v>
                </c:pt>
                <c:pt idx="8">
                  <c:v>12396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267307</c:v>
                </c:pt>
                <c:pt idx="1">
                  <c:v>161716</c:v>
                </c:pt>
                <c:pt idx="2">
                  <c:v>50069</c:v>
                </c:pt>
                <c:pt idx="3">
                  <c:v>23192</c:v>
                </c:pt>
                <c:pt idx="4">
                  <c:v>16172</c:v>
                </c:pt>
                <c:pt idx="5">
                  <c:v>13732</c:v>
                </c:pt>
                <c:pt idx="6">
                  <c:v>10685</c:v>
                </c:pt>
                <c:pt idx="7">
                  <c:v>8368</c:v>
                </c:pt>
                <c:pt idx="8">
                  <c:v>7533</c:v>
                </c:pt>
                <c:pt idx="9">
                  <c:v>5798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318448</c:v>
                </c:pt>
                <c:pt idx="1">
                  <c:v>202000</c:v>
                </c:pt>
                <c:pt idx="2">
                  <c:v>68609.5</c:v>
                </c:pt>
                <c:pt idx="3">
                  <c:v>34532</c:v>
                </c:pt>
                <c:pt idx="4">
                  <c:v>24271</c:v>
                </c:pt>
                <c:pt idx="5">
                  <c:v>19651</c:v>
                </c:pt>
                <c:pt idx="6">
                  <c:v>3893</c:v>
                </c:pt>
                <c:pt idx="7">
                  <c:v>12467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632641</c:v>
                </c:pt>
                <c:pt idx="1">
                  <c:v>615902</c:v>
                </c:pt>
                <c:pt idx="2">
                  <c:v>282262</c:v>
                </c:pt>
                <c:pt idx="3">
                  <c:v>232977</c:v>
                </c:pt>
                <c:pt idx="4">
                  <c:v>226077</c:v>
                </c:pt>
                <c:pt idx="5">
                  <c:v>167213</c:v>
                </c:pt>
                <c:pt idx="6">
                  <c:v>97618</c:v>
                </c:pt>
                <c:pt idx="7">
                  <c:v>86495</c:v>
                </c:pt>
                <c:pt idx="8">
                  <c:v>79307</c:v>
                </c:pt>
                <c:pt idx="9">
                  <c:v>57894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738545</c:v>
                </c:pt>
                <c:pt idx="1">
                  <c:v>595890</c:v>
                </c:pt>
                <c:pt idx="2">
                  <c:v>329734</c:v>
                </c:pt>
                <c:pt idx="3">
                  <c:v>272996</c:v>
                </c:pt>
                <c:pt idx="4">
                  <c:v>182129</c:v>
                </c:pt>
                <c:pt idx="5">
                  <c:v>100639</c:v>
                </c:pt>
                <c:pt idx="6">
                  <c:v>113734</c:v>
                </c:pt>
                <c:pt idx="7">
                  <c:v>91603</c:v>
                </c:pt>
                <c:pt idx="8">
                  <c:v>66747</c:v>
                </c:pt>
                <c:pt idx="9">
                  <c:v>56517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147137</c:v>
                </c:pt>
                <c:pt idx="1">
                  <c:v>116218</c:v>
                </c:pt>
                <c:pt idx="2">
                  <c:v>93023</c:v>
                </c:pt>
                <c:pt idx="3">
                  <c:v>49783</c:v>
                </c:pt>
                <c:pt idx="4">
                  <c:v>16539</c:v>
                </c:pt>
                <c:pt idx="5">
                  <c:v>6179</c:v>
                </c:pt>
                <c:pt idx="6">
                  <c:v>4004</c:v>
                </c:pt>
                <c:pt idx="7">
                  <c:v>3295</c:v>
                </c:pt>
                <c:pt idx="8">
                  <c:v>2526</c:v>
                </c:pt>
                <c:pt idx="9">
                  <c:v>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116111</c:v>
                </c:pt>
                <c:pt idx="1">
                  <c:v>132615</c:v>
                </c:pt>
                <c:pt idx="2">
                  <c:v>28959</c:v>
                </c:pt>
                <c:pt idx="3">
                  <c:v>34463</c:v>
                </c:pt>
                <c:pt idx="4">
                  <c:v>883</c:v>
                </c:pt>
                <c:pt idx="5">
                  <c:v>1077</c:v>
                </c:pt>
                <c:pt idx="6">
                  <c:v>0</c:v>
                </c:pt>
                <c:pt idx="7">
                  <c:v>0</c:v>
                </c:pt>
                <c:pt idx="8">
                  <c:v>2463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158186</c:v>
                </c:pt>
                <c:pt idx="1">
                  <c:v>85155</c:v>
                </c:pt>
                <c:pt idx="2">
                  <c:v>66153</c:v>
                </c:pt>
                <c:pt idx="3">
                  <c:v>33992</c:v>
                </c:pt>
                <c:pt idx="4">
                  <c:v>23325</c:v>
                </c:pt>
                <c:pt idx="5">
                  <c:v>17718</c:v>
                </c:pt>
                <c:pt idx="6">
                  <c:v>17507</c:v>
                </c:pt>
                <c:pt idx="7">
                  <c:v>9022</c:v>
                </c:pt>
                <c:pt idx="8">
                  <c:v>6321</c:v>
                </c:pt>
                <c:pt idx="9">
                  <c:v>4773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164406</c:v>
                </c:pt>
                <c:pt idx="1">
                  <c:v>94759</c:v>
                </c:pt>
                <c:pt idx="2">
                  <c:v>102425</c:v>
                </c:pt>
                <c:pt idx="3">
                  <c:v>44610</c:v>
                </c:pt>
                <c:pt idx="4">
                  <c:v>23186</c:v>
                </c:pt>
                <c:pt idx="5">
                  <c:v>18696</c:v>
                </c:pt>
                <c:pt idx="6">
                  <c:v>18370</c:v>
                </c:pt>
                <c:pt idx="7">
                  <c:v>9427</c:v>
                </c:pt>
                <c:pt idx="8">
                  <c:v>8419</c:v>
                </c:pt>
                <c:pt idx="9">
                  <c:v>4715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4120</c:v>
                </c:pt>
                <c:pt idx="1">
                  <c:v>2069</c:v>
                </c:pt>
                <c:pt idx="2">
                  <c:v>2010</c:v>
                </c:pt>
                <c:pt idx="3">
                  <c:v>1664</c:v>
                </c:pt>
                <c:pt idx="4">
                  <c:v>1138</c:v>
                </c:pt>
                <c:pt idx="5">
                  <c:v>979</c:v>
                </c:pt>
                <c:pt idx="6">
                  <c:v>971</c:v>
                </c:pt>
                <c:pt idx="7">
                  <c:v>444</c:v>
                </c:pt>
                <c:pt idx="8">
                  <c:v>379</c:v>
                </c:pt>
                <c:pt idx="9">
                  <c:v>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3654</c:v>
                </c:pt>
                <c:pt idx="1">
                  <c:v>2967</c:v>
                </c:pt>
                <c:pt idx="2">
                  <c:v>1870</c:v>
                </c:pt>
                <c:pt idx="3">
                  <c:v>1915</c:v>
                </c:pt>
                <c:pt idx="4">
                  <c:v>1386</c:v>
                </c:pt>
                <c:pt idx="5">
                  <c:v>1098</c:v>
                </c:pt>
                <c:pt idx="6">
                  <c:v>1292</c:v>
                </c:pt>
                <c:pt idx="7">
                  <c:v>578</c:v>
                </c:pt>
                <c:pt idx="8">
                  <c:v>459</c:v>
                </c:pt>
                <c:pt idx="9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47367874</c:v>
                </c:pt>
                <c:pt idx="1">
                  <c:v>31887343</c:v>
                </c:pt>
                <c:pt idx="2">
                  <c:v>29894278</c:v>
                </c:pt>
                <c:pt idx="3">
                  <c:v>29609132</c:v>
                </c:pt>
                <c:pt idx="4">
                  <c:v>26145136</c:v>
                </c:pt>
                <c:pt idx="5">
                  <c:v>15473434</c:v>
                </c:pt>
                <c:pt idx="6">
                  <c:v>10271008</c:v>
                </c:pt>
                <c:pt idx="7">
                  <c:v>6717075</c:v>
                </c:pt>
                <c:pt idx="8">
                  <c:v>5254350</c:v>
                </c:pt>
                <c:pt idx="9">
                  <c:v>4787760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40377128</c:v>
                </c:pt>
                <c:pt idx="1">
                  <c:v>32878678</c:v>
                </c:pt>
                <c:pt idx="2">
                  <c:v>28104684</c:v>
                </c:pt>
                <c:pt idx="3">
                  <c:v>29397744</c:v>
                </c:pt>
                <c:pt idx="4">
                  <c:v>23711152</c:v>
                </c:pt>
                <c:pt idx="5">
                  <c:v>16227078</c:v>
                </c:pt>
                <c:pt idx="6">
                  <c:v>10061484</c:v>
                </c:pt>
                <c:pt idx="7">
                  <c:v>7574668</c:v>
                </c:pt>
                <c:pt idx="8">
                  <c:v>5657306</c:v>
                </c:pt>
                <c:pt idx="9">
                  <c:v>6938515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SEVILLA</c:v>
                </c:pt>
                <c:pt idx="7">
                  <c:v>#N/A</c:v>
                </c:pt>
                <c:pt idx="8">
                  <c:v>#N/A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79</c:v>
                </c:pt>
                <c:pt idx="1">
                  <c:v>63</c:v>
                </c:pt>
                <c:pt idx="2">
                  <c:v>31</c:v>
                </c:pt>
                <c:pt idx="3">
                  <c:v>24</c:v>
                </c:pt>
                <c:pt idx="4">
                  <c:v>8</c:v>
                </c:pt>
                <c:pt idx="5">
                  <c:v>7</c:v>
                </c:pt>
                <c:pt idx="6">
                  <c:v>5</c:v>
                </c:pt>
                <c:pt idx="7">
                  <c:v>#N/A</c:v>
                </c:pt>
                <c:pt idx="8">
                  <c:v>#N/A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SEVILLA</c:v>
                </c:pt>
                <c:pt idx="7">
                  <c:v>#N/A</c:v>
                </c:pt>
                <c:pt idx="8">
                  <c:v>#N/A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104</c:v>
                </c:pt>
                <c:pt idx="1">
                  <c:v>57</c:v>
                </c:pt>
                <c:pt idx="2">
                  <c:v>13</c:v>
                </c:pt>
                <c:pt idx="3">
                  <c:v>14</c:v>
                </c:pt>
                <c:pt idx="4">
                  <c:v>1</c:v>
                </c:pt>
                <c:pt idx="5">
                  <c:v>4</c:v>
                </c:pt>
                <c:pt idx="6">
                  <c:v>2</c:v>
                </c:pt>
                <c:pt idx="7">
                  <c:v>#N/A</c:v>
                </c:pt>
                <c:pt idx="8">
                  <c:v>#N/A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D21" sqref="D21:H33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39903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11605035</v>
      </c>
      <c r="E8" s="61">
        <v>12154734</v>
      </c>
      <c r="F8" s="61">
        <v>25442483</v>
      </c>
      <c r="G8" s="61">
        <v>24407080</v>
      </c>
      <c r="H8" s="61">
        <v>-1035403</v>
      </c>
      <c r="I8" s="62">
        <f>((G8*100/F8)-100)</f>
        <v>-4.069583145638731</v>
      </c>
    </row>
    <row r="9" spans="1:9" x14ac:dyDescent="0.25">
      <c r="A9" s="63"/>
      <c r="B9" s="64"/>
      <c r="C9" s="60" t="s">
        <v>15</v>
      </c>
      <c r="D9" s="61">
        <v>8236024</v>
      </c>
      <c r="E9" s="61">
        <v>5856527</v>
      </c>
      <c r="F9" s="61">
        <v>17648800</v>
      </c>
      <c r="G9" s="61">
        <v>11802084</v>
      </c>
      <c r="H9" s="61">
        <v>-5846716</v>
      </c>
      <c r="I9" s="62">
        <f t="shared" ref="I9:I19" si="0">((G9*100/F9)-100)</f>
        <v>-33.128122025293507</v>
      </c>
    </row>
    <row r="10" spans="1:9" x14ac:dyDescent="0.25">
      <c r="A10" s="63"/>
      <c r="B10" s="59" t="s">
        <v>16</v>
      </c>
      <c r="C10" s="60" t="s">
        <v>17</v>
      </c>
      <c r="D10" s="61">
        <v>4836964</v>
      </c>
      <c r="E10" s="61">
        <v>3737166</v>
      </c>
      <c r="F10" s="61">
        <v>9606820</v>
      </c>
      <c r="G10" s="61">
        <v>7029563</v>
      </c>
      <c r="H10" s="61">
        <v>-2577257</v>
      </c>
      <c r="I10" s="62">
        <f t="shared" si="0"/>
        <v>-26.827368473646843</v>
      </c>
    </row>
    <row r="11" spans="1:9" x14ac:dyDescent="0.25">
      <c r="A11" s="63"/>
      <c r="B11" s="63"/>
      <c r="C11" s="60" t="s">
        <v>18</v>
      </c>
      <c r="D11" s="61">
        <v>11516347</v>
      </c>
      <c r="E11" s="61">
        <v>9464258</v>
      </c>
      <c r="F11" s="61">
        <v>22947576</v>
      </c>
      <c r="G11" s="61">
        <v>18461519</v>
      </c>
      <c r="H11" s="61">
        <v>-4486057</v>
      </c>
      <c r="I11" s="62">
        <f t="shared" si="0"/>
        <v>-19.54915412416544</v>
      </c>
    </row>
    <row r="12" spans="1:9" x14ac:dyDescent="0.25">
      <c r="A12" s="64"/>
      <c r="B12" s="64"/>
      <c r="C12" s="60" t="s">
        <v>2</v>
      </c>
      <c r="D12" s="61">
        <v>16353311</v>
      </c>
      <c r="E12" s="61">
        <v>13201424</v>
      </c>
      <c r="F12" s="61">
        <v>32554396</v>
      </c>
      <c r="G12" s="61">
        <v>25491082</v>
      </c>
      <c r="H12" s="61">
        <v>-7063314</v>
      </c>
      <c r="I12" s="62">
        <f t="shared" si="0"/>
        <v>-21.696959144933913</v>
      </c>
    </row>
    <row r="13" spans="1:9" x14ac:dyDescent="0.25">
      <c r="A13" s="65"/>
      <c r="B13" s="65"/>
      <c r="C13" s="66" t="s">
        <v>2</v>
      </c>
      <c r="D13" s="67">
        <v>36194370</v>
      </c>
      <c r="E13" s="67">
        <v>31212685</v>
      </c>
      <c r="F13" s="67">
        <v>75645679</v>
      </c>
      <c r="G13" s="67">
        <v>61700246</v>
      </c>
      <c r="H13" s="67">
        <v>-13945433</v>
      </c>
      <c r="I13" s="68">
        <f t="shared" si="0"/>
        <v>-18.435201037722194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16742</v>
      </c>
      <c r="E14" s="61">
        <v>20094</v>
      </c>
      <c r="F14" s="61">
        <v>29123</v>
      </c>
      <c r="G14" s="61">
        <v>30309</v>
      </c>
      <c r="H14" s="61">
        <v>1186</v>
      </c>
      <c r="I14" s="62">
        <f t="shared" si="0"/>
        <v>4.0723826528860343</v>
      </c>
    </row>
    <row r="15" spans="1:9" x14ac:dyDescent="0.25">
      <c r="A15" s="63"/>
      <c r="B15" s="59" t="s">
        <v>7</v>
      </c>
      <c r="C15" s="60" t="s">
        <v>8</v>
      </c>
      <c r="D15" s="61">
        <v>578398</v>
      </c>
      <c r="E15" s="61">
        <v>652611</v>
      </c>
      <c r="F15" s="61">
        <v>1154151</v>
      </c>
      <c r="G15" s="61">
        <v>1341147</v>
      </c>
      <c r="H15" s="61">
        <v>186996</v>
      </c>
      <c r="I15" s="62">
        <f t="shared" si="0"/>
        <v>16.202039421184921</v>
      </c>
    </row>
    <row r="16" spans="1:9" x14ac:dyDescent="0.25">
      <c r="A16" s="63"/>
      <c r="B16" s="64"/>
      <c r="C16" s="60" t="s">
        <v>9</v>
      </c>
      <c r="D16" s="61">
        <v>194385</v>
      </c>
      <c r="E16" s="61">
        <v>185101</v>
      </c>
      <c r="F16" s="61">
        <v>402634</v>
      </c>
      <c r="G16" s="61">
        <v>391452</v>
      </c>
      <c r="H16" s="61">
        <v>-11182</v>
      </c>
      <c r="I16" s="62">
        <f t="shared" si="0"/>
        <v>-2.7772120585941593</v>
      </c>
    </row>
    <row r="17" spans="1:9" x14ac:dyDescent="0.25">
      <c r="A17" s="64"/>
      <c r="B17" s="69" t="s">
        <v>10</v>
      </c>
      <c r="C17" s="60" t="s">
        <v>11</v>
      </c>
      <c r="D17" s="61">
        <v>324131</v>
      </c>
      <c r="E17" s="61">
        <v>246874</v>
      </c>
      <c r="F17" s="61">
        <v>616877</v>
      </c>
      <c r="G17" s="61">
        <v>415529</v>
      </c>
      <c r="H17" s="61">
        <v>-201348</v>
      </c>
      <c r="I17" s="62">
        <f t="shared" si="0"/>
        <v>-32.639894176634883</v>
      </c>
    </row>
    <row r="18" spans="1:9" x14ac:dyDescent="0.25">
      <c r="A18" s="70"/>
      <c r="B18" s="70"/>
      <c r="C18" s="66" t="s">
        <v>2</v>
      </c>
      <c r="D18" s="67">
        <v>1113656</v>
      </c>
      <c r="E18" s="67">
        <v>1104680</v>
      </c>
      <c r="F18" s="67">
        <v>2202785</v>
      </c>
      <c r="G18" s="67">
        <v>2178437</v>
      </c>
      <c r="H18" s="67">
        <v>-24348</v>
      </c>
      <c r="I18" s="68">
        <f t="shared" si="0"/>
        <v>-1.1053280279282802</v>
      </c>
    </row>
    <row r="19" spans="1:9" x14ac:dyDescent="0.25">
      <c r="A19" s="71"/>
      <c r="B19" s="71"/>
      <c r="C19" s="72" t="s">
        <v>1</v>
      </c>
      <c r="D19" s="73">
        <f>+D13+D18</f>
        <v>37308026</v>
      </c>
      <c r="E19" s="73">
        <f t="shared" ref="E19:G19" si="1">+E13+E18</f>
        <v>32317365</v>
      </c>
      <c r="F19" s="73">
        <f t="shared" si="1"/>
        <v>77848464</v>
      </c>
      <c r="G19" s="73">
        <f t="shared" si="1"/>
        <v>63878683</v>
      </c>
      <c r="H19" s="73">
        <f t="shared" ref="H19" si="2">G19-F19</f>
        <v>-13969781</v>
      </c>
      <c r="I19" s="74">
        <f t="shared" si="0"/>
        <v>-17.944838320766351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7471641</v>
      </c>
      <c r="E21" s="61">
        <v>6265523</v>
      </c>
      <c r="F21" s="61">
        <v>15284792</v>
      </c>
      <c r="G21" s="61">
        <v>12739480</v>
      </c>
      <c r="H21" s="61">
        <v>-2545312</v>
      </c>
      <c r="I21" s="62">
        <f t="shared" ref="I21:I33" si="3">((G21*100/F21)-100)</f>
        <v>-16.652578589227772</v>
      </c>
    </row>
    <row r="22" spans="1:9" x14ac:dyDescent="0.25">
      <c r="A22" s="63"/>
      <c r="B22" s="64"/>
      <c r="C22" s="60" t="s">
        <v>22</v>
      </c>
      <c r="D22" s="61">
        <v>6853912</v>
      </c>
      <c r="E22" s="61">
        <v>5805365</v>
      </c>
      <c r="F22" s="61">
        <v>14063349</v>
      </c>
      <c r="G22" s="61">
        <v>11618283</v>
      </c>
      <c r="H22" s="61">
        <v>-2445066</v>
      </c>
      <c r="I22" s="62">
        <f t="shared" si="3"/>
        <v>-17.38608634401379</v>
      </c>
    </row>
    <row r="23" spans="1:9" x14ac:dyDescent="0.25">
      <c r="A23" s="63"/>
      <c r="B23" s="69" t="s">
        <v>23</v>
      </c>
      <c r="C23" s="60" t="s">
        <v>24</v>
      </c>
      <c r="D23" s="61">
        <v>3646684</v>
      </c>
      <c r="E23" s="61">
        <v>2890862</v>
      </c>
      <c r="F23" s="61">
        <v>7157273</v>
      </c>
      <c r="G23" s="61">
        <v>5563781</v>
      </c>
      <c r="H23" s="61">
        <v>-1593492</v>
      </c>
      <c r="I23" s="62">
        <f t="shared" si="3"/>
        <v>-22.263954441866332</v>
      </c>
    </row>
    <row r="24" spans="1:9" x14ac:dyDescent="0.25">
      <c r="A24" s="63"/>
      <c r="B24" s="59" t="s">
        <v>25</v>
      </c>
      <c r="C24" s="60" t="s">
        <v>26</v>
      </c>
      <c r="D24" s="61">
        <v>1056764</v>
      </c>
      <c r="E24" s="61">
        <v>901745</v>
      </c>
      <c r="F24" s="61">
        <v>2116453</v>
      </c>
      <c r="G24" s="61">
        <v>1776862</v>
      </c>
      <c r="H24" s="61">
        <v>-339591</v>
      </c>
      <c r="I24" s="62">
        <f t="shared" si="3"/>
        <v>-16.045288981139677</v>
      </c>
    </row>
    <row r="25" spans="1:9" x14ac:dyDescent="0.25">
      <c r="A25" s="63"/>
      <c r="B25" s="76"/>
      <c r="C25" s="60" t="s">
        <v>21</v>
      </c>
      <c r="D25" s="61">
        <v>522982</v>
      </c>
      <c r="E25" s="61">
        <v>475553.5</v>
      </c>
      <c r="F25" s="61">
        <v>1075930.5</v>
      </c>
      <c r="G25" s="61">
        <v>958506.5</v>
      </c>
      <c r="H25" s="61">
        <v>-117424</v>
      </c>
      <c r="I25" s="62">
        <f t="shared" si="3"/>
        <v>-10.913716081103757</v>
      </c>
    </row>
    <row r="26" spans="1:9" x14ac:dyDescent="0.25">
      <c r="A26" s="63"/>
      <c r="B26" s="76"/>
      <c r="C26" s="60" t="s">
        <v>27</v>
      </c>
      <c r="D26" s="61">
        <v>169655.5</v>
      </c>
      <c r="E26" s="61">
        <v>128285.5</v>
      </c>
      <c r="F26" s="61">
        <v>323635</v>
      </c>
      <c r="G26" s="61">
        <v>238875.5</v>
      </c>
      <c r="H26" s="61">
        <v>-84759.5</v>
      </c>
      <c r="I26" s="62">
        <f t="shared" si="3"/>
        <v>-26.18984349653158</v>
      </c>
    </row>
    <row r="27" spans="1:9" x14ac:dyDescent="0.25">
      <c r="A27" s="63"/>
      <c r="B27" s="77"/>
      <c r="C27" s="60" t="s">
        <v>28</v>
      </c>
      <c r="D27" s="61">
        <v>364126.5</v>
      </c>
      <c r="E27" s="61">
        <v>297906</v>
      </c>
      <c r="F27" s="61">
        <v>716887.5</v>
      </c>
      <c r="G27" s="61">
        <v>579480</v>
      </c>
      <c r="H27" s="61">
        <v>-137407.5</v>
      </c>
      <c r="I27" s="62">
        <f t="shared" si="3"/>
        <v>-19.167233352513463</v>
      </c>
    </row>
    <row r="28" spans="1:9" x14ac:dyDescent="0.25">
      <c r="A28" s="63"/>
      <c r="B28" s="59" t="s">
        <v>29</v>
      </c>
      <c r="C28" s="60" t="s">
        <v>30</v>
      </c>
      <c r="D28" s="61">
        <v>1200323</v>
      </c>
      <c r="E28" s="61">
        <v>1231623</v>
      </c>
      <c r="F28" s="61">
        <v>2612002</v>
      </c>
      <c r="G28" s="61">
        <v>2550493</v>
      </c>
      <c r="H28" s="61">
        <v>-61509</v>
      </c>
      <c r="I28" s="62">
        <f t="shared" si="3"/>
        <v>-2.3548603714698544</v>
      </c>
    </row>
    <row r="29" spans="1:9" x14ac:dyDescent="0.25">
      <c r="A29" s="63"/>
      <c r="B29" s="64"/>
      <c r="C29" s="60" t="s">
        <v>31</v>
      </c>
      <c r="D29" s="61">
        <v>142449</v>
      </c>
      <c r="E29" s="61">
        <v>201588</v>
      </c>
      <c r="F29" s="61">
        <v>320348</v>
      </c>
      <c r="G29" s="61">
        <v>444923</v>
      </c>
      <c r="H29" s="61">
        <v>124575</v>
      </c>
      <c r="I29" s="62">
        <f t="shared" si="3"/>
        <v>38.887397455267404</v>
      </c>
    </row>
    <row r="30" spans="1:9" x14ac:dyDescent="0.25">
      <c r="A30" s="63"/>
      <c r="B30" s="69" t="s">
        <v>32</v>
      </c>
      <c r="C30" s="60" t="s">
        <v>33</v>
      </c>
      <c r="D30" s="61">
        <v>220752</v>
      </c>
      <c r="E30" s="61">
        <v>204144</v>
      </c>
      <c r="F30" s="61">
        <v>497125</v>
      </c>
      <c r="G30" s="61">
        <v>429364</v>
      </c>
      <c r="H30" s="61">
        <v>-67761</v>
      </c>
      <c r="I30" s="62">
        <f t="shared" si="3"/>
        <v>-13.630575810912745</v>
      </c>
    </row>
    <row r="31" spans="1:9" x14ac:dyDescent="0.25">
      <c r="A31" s="63"/>
      <c r="B31" s="59" t="s">
        <v>34</v>
      </c>
      <c r="C31" s="60" t="s">
        <v>35</v>
      </c>
      <c r="D31" s="61">
        <v>8831</v>
      </c>
      <c r="E31" s="61">
        <v>8500</v>
      </c>
      <c r="F31" s="61">
        <v>19149</v>
      </c>
      <c r="G31" s="61">
        <v>17025</v>
      </c>
      <c r="H31" s="61">
        <v>-2124</v>
      </c>
      <c r="I31" s="62">
        <f t="shared" si="3"/>
        <v>-11.091963026789912</v>
      </c>
    </row>
    <row r="32" spans="1:9" x14ac:dyDescent="0.25">
      <c r="A32" s="63"/>
      <c r="B32" s="63"/>
      <c r="C32" s="60" t="s">
        <v>36</v>
      </c>
      <c r="D32" s="61">
        <v>115419287</v>
      </c>
      <c r="E32" s="61">
        <v>120254186</v>
      </c>
      <c r="F32" s="61">
        <v>242031110</v>
      </c>
      <c r="G32" s="61">
        <v>241847336</v>
      </c>
      <c r="H32" s="61">
        <v>-183774</v>
      </c>
      <c r="I32" s="62">
        <f t="shared" si="3"/>
        <v>-7.5929908349380071E-2</v>
      </c>
    </row>
    <row r="33" spans="1:9" x14ac:dyDescent="0.25">
      <c r="A33" s="78"/>
      <c r="B33" s="79"/>
      <c r="C33" s="60" t="s">
        <v>37</v>
      </c>
      <c r="D33" s="61">
        <v>84</v>
      </c>
      <c r="E33" s="61">
        <v>104</v>
      </c>
      <c r="F33" s="61">
        <v>203</v>
      </c>
      <c r="G33" s="61">
        <v>230</v>
      </c>
      <c r="H33" s="61">
        <v>27</v>
      </c>
      <c r="I33" s="62">
        <f t="shared" si="3"/>
        <v>13.300492610837438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3"/>
    <mergeCell ref="B21:B22"/>
    <mergeCell ref="B28:B29"/>
    <mergeCell ref="B31:B33"/>
    <mergeCell ref="B24:B27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1104265</v>
      </c>
      <c r="C7" s="37">
        <v>1020634</v>
      </c>
      <c r="D7" s="37">
        <v>2190905</v>
      </c>
      <c r="E7" s="37">
        <v>1887495</v>
      </c>
      <c r="F7" s="10">
        <f>((E7*100)/D7)-100</f>
        <v>-13.848615070028146</v>
      </c>
      <c r="G7" s="1"/>
      <c r="H7" s="1"/>
      <c r="I7" s="1"/>
    </row>
    <row r="8" spans="1:12" x14ac:dyDescent="0.25">
      <c r="A8" s="11" t="s">
        <v>44</v>
      </c>
      <c r="B8" s="38">
        <v>227729</v>
      </c>
      <c r="C8" s="38">
        <v>260703</v>
      </c>
      <c r="D8" s="38">
        <v>495726</v>
      </c>
      <c r="E8" s="38">
        <v>451794</v>
      </c>
      <c r="F8" s="13">
        <f t="shared" ref="F8:F35" si="0">((E8*100)/D8)-100</f>
        <v>-8.8621536897398983</v>
      </c>
      <c r="G8" s="1"/>
      <c r="H8" s="1"/>
      <c r="I8" s="1"/>
    </row>
    <row r="9" spans="1:12" x14ac:dyDescent="0.25">
      <c r="A9" s="8" t="s">
        <v>45</v>
      </c>
      <c r="B9" s="37">
        <v>435889</v>
      </c>
      <c r="C9" s="37">
        <v>333349</v>
      </c>
      <c r="D9" s="37">
        <v>976110</v>
      </c>
      <c r="E9" s="37">
        <v>609475</v>
      </c>
      <c r="F9" s="10">
        <f t="shared" si="0"/>
        <v>-37.560828185347965</v>
      </c>
      <c r="G9" s="1"/>
      <c r="H9" s="1"/>
      <c r="I9" s="1"/>
    </row>
    <row r="10" spans="1:12" x14ac:dyDescent="0.25">
      <c r="A10" s="11" t="s">
        <v>46</v>
      </c>
      <c r="B10" s="38">
        <v>454747</v>
      </c>
      <c r="C10" s="38">
        <v>358589</v>
      </c>
      <c r="D10" s="38">
        <v>842981</v>
      </c>
      <c r="E10" s="38">
        <v>645234</v>
      </c>
      <c r="F10" s="13">
        <f t="shared" si="0"/>
        <v>-23.458061332343192</v>
      </c>
      <c r="G10" s="1"/>
      <c r="H10" s="1"/>
      <c r="I10" s="1"/>
    </row>
    <row r="11" spans="1:12" x14ac:dyDescent="0.25">
      <c r="A11" s="8" t="s">
        <v>47</v>
      </c>
      <c r="B11" s="37">
        <v>5974769</v>
      </c>
      <c r="C11" s="37">
        <v>5443527</v>
      </c>
      <c r="D11" s="37">
        <v>12322375</v>
      </c>
      <c r="E11" s="37">
        <v>10887054</v>
      </c>
      <c r="F11" s="10">
        <f t="shared" si="0"/>
        <v>-11.648087320828978</v>
      </c>
      <c r="G11" s="1"/>
      <c r="H11" s="1"/>
      <c r="I11" s="1"/>
    </row>
    <row r="12" spans="1:12" x14ac:dyDescent="0.25">
      <c r="A12" s="11" t="s">
        <v>48</v>
      </c>
      <c r="B12" s="38">
        <v>427212</v>
      </c>
      <c r="C12" s="38">
        <v>320976</v>
      </c>
      <c r="D12" s="38">
        <v>912518</v>
      </c>
      <c r="E12" s="38">
        <v>558640</v>
      </c>
      <c r="F12" s="13">
        <f t="shared" si="0"/>
        <v>-38.78038570198067</v>
      </c>
      <c r="G12" s="1"/>
      <c r="H12" s="1"/>
      <c r="I12" s="1"/>
    </row>
    <row r="13" spans="1:12" x14ac:dyDescent="0.25">
      <c r="A13" s="8" t="s">
        <v>49</v>
      </c>
      <c r="B13" s="37">
        <v>1084982</v>
      </c>
      <c r="C13" s="37">
        <v>859976</v>
      </c>
      <c r="D13" s="37">
        <v>2029017</v>
      </c>
      <c r="E13" s="37">
        <v>1662462</v>
      </c>
      <c r="F13" s="10">
        <f t="shared" si="0"/>
        <v>-18.065644595387809</v>
      </c>
      <c r="G13" s="1"/>
      <c r="H13" s="1"/>
      <c r="I13" s="1"/>
    </row>
    <row r="14" spans="1:12" x14ac:dyDescent="0.25">
      <c r="A14" s="11" t="s">
        <v>50</v>
      </c>
      <c r="B14" s="38">
        <v>3951801</v>
      </c>
      <c r="C14" s="38">
        <v>3220101</v>
      </c>
      <c r="D14" s="38">
        <v>8337875</v>
      </c>
      <c r="E14" s="38">
        <v>6584116</v>
      </c>
      <c r="F14" s="13">
        <f t="shared" si="0"/>
        <v>-21.033644663658308</v>
      </c>
      <c r="G14" s="1"/>
      <c r="H14" s="1"/>
      <c r="I14" s="1"/>
    </row>
    <row r="15" spans="1:12" x14ac:dyDescent="0.25">
      <c r="A15" s="8" t="s">
        <v>51</v>
      </c>
      <c r="B15" s="37">
        <v>3264191</v>
      </c>
      <c r="C15" s="37">
        <v>2946617</v>
      </c>
      <c r="D15" s="37">
        <v>6219197</v>
      </c>
      <c r="E15" s="37">
        <v>5121075</v>
      </c>
      <c r="F15" s="10">
        <f t="shared" si="0"/>
        <v>-17.656974043433578</v>
      </c>
      <c r="G15" s="1"/>
      <c r="H15" s="1"/>
      <c r="I15" s="1"/>
    </row>
    <row r="16" spans="1:12" x14ac:dyDescent="0.25">
      <c r="A16" s="11" t="s">
        <v>52</v>
      </c>
      <c r="B16" s="38">
        <v>2096590</v>
      </c>
      <c r="C16" s="38">
        <v>1867860</v>
      </c>
      <c r="D16" s="38">
        <v>4884502</v>
      </c>
      <c r="E16" s="38">
        <v>3787010</v>
      </c>
      <c r="F16" s="13">
        <f t="shared" si="0"/>
        <v>-22.468861718144453</v>
      </c>
      <c r="G16" s="1"/>
      <c r="H16" s="1"/>
      <c r="I16" s="1"/>
    </row>
    <row r="17" spans="1:9" x14ac:dyDescent="0.25">
      <c r="A17" s="8" t="s">
        <v>53</v>
      </c>
      <c r="B17" s="37">
        <v>1104319</v>
      </c>
      <c r="C17" s="37">
        <v>957686</v>
      </c>
      <c r="D17" s="37">
        <v>2307015</v>
      </c>
      <c r="E17" s="37">
        <v>1936115</v>
      </c>
      <c r="F17" s="10">
        <f t="shared" si="0"/>
        <v>-16.077051948080097</v>
      </c>
      <c r="G17" s="1"/>
      <c r="H17" s="1"/>
      <c r="I17" s="1"/>
    </row>
    <row r="18" spans="1:9" x14ac:dyDescent="0.25">
      <c r="A18" s="11" t="s">
        <v>54</v>
      </c>
      <c r="B18" s="38">
        <v>197119</v>
      </c>
      <c r="C18" s="38">
        <v>185547</v>
      </c>
      <c r="D18" s="38">
        <v>432765</v>
      </c>
      <c r="E18" s="38">
        <v>434842</v>
      </c>
      <c r="F18" s="13">
        <f t="shared" si="0"/>
        <v>0.47993714833685885</v>
      </c>
      <c r="G18" s="1"/>
      <c r="H18" s="1"/>
      <c r="I18" s="1"/>
    </row>
    <row r="19" spans="1:9" x14ac:dyDescent="0.25">
      <c r="A19" s="8" t="s">
        <v>55</v>
      </c>
      <c r="B19" s="37">
        <v>898267</v>
      </c>
      <c r="C19" s="37">
        <v>880788</v>
      </c>
      <c r="D19" s="37">
        <v>1942359</v>
      </c>
      <c r="E19" s="37">
        <v>1806273</v>
      </c>
      <c r="F19" s="10">
        <f t="shared" si="0"/>
        <v>-7.0062228455192894</v>
      </c>
      <c r="G19" s="1"/>
      <c r="H19" s="1"/>
      <c r="I19" s="1"/>
    </row>
    <row r="20" spans="1:9" x14ac:dyDescent="0.25">
      <c r="A20" s="11" t="s">
        <v>56</v>
      </c>
      <c r="B20" s="38">
        <v>1782094</v>
      </c>
      <c r="C20" s="38">
        <v>953999</v>
      </c>
      <c r="D20" s="38">
        <v>3399262</v>
      </c>
      <c r="E20" s="38">
        <v>2499537</v>
      </c>
      <c r="F20" s="13">
        <f t="shared" si="0"/>
        <v>-26.468245166156649</v>
      </c>
      <c r="G20" s="1"/>
      <c r="H20" s="1"/>
      <c r="I20" s="1"/>
    </row>
    <row r="21" spans="1:9" x14ac:dyDescent="0.25">
      <c r="A21" s="8" t="s">
        <v>57</v>
      </c>
      <c r="B21" s="37">
        <v>1407525</v>
      </c>
      <c r="C21" s="37">
        <v>1074042</v>
      </c>
      <c r="D21" s="37">
        <v>2919707</v>
      </c>
      <c r="E21" s="37">
        <v>2120985</v>
      </c>
      <c r="F21" s="10">
        <f t="shared" si="0"/>
        <v>-27.356238143073952</v>
      </c>
      <c r="G21" s="1"/>
      <c r="H21" s="1"/>
      <c r="I21" s="1"/>
    </row>
    <row r="22" spans="1:9" x14ac:dyDescent="0.25">
      <c r="A22" s="11" t="s">
        <v>58</v>
      </c>
      <c r="B22" s="38">
        <v>2071755</v>
      </c>
      <c r="C22" s="38">
        <v>1791698</v>
      </c>
      <c r="D22" s="38">
        <v>4321657</v>
      </c>
      <c r="E22" s="38">
        <v>3518691</v>
      </c>
      <c r="F22" s="13">
        <f t="shared" si="0"/>
        <v>-18.580049272767369</v>
      </c>
      <c r="G22" s="1"/>
      <c r="H22" s="1"/>
      <c r="I22" s="1"/>
    </row>
    <row r="23" spans="1:9" x14ac:dyDescent="0.25">
      <c r="A23" s="8" t="s">
        <v>59</v>
      </c>
      <c r="B23" s="37">
        <v>450698</v>
      </c>
      <c r="C23" s="37">
        <v>155242</v>
      </c>
      <c r="D23" s="37">
        <v>1168967</v>
      </c>
      <c r="E23" s="37">
        <v>396957</v>
      </c>
      <c r="F23" s="10">
        <f t="shared" si="0"/>
        <v>-66.042069622153576</v>
      </c>
      <c r="G23" s="1"/>
      <c r="H23" s="1"/>
      <c r="I23" s="1"/>
    </row>
    <row r="24" spans="1:9" x14ac:dyDescent="0.25">
      <c r="A24" s="11" t="s">
        <v>60</v>
      </c>
      <c r="B24" s="38">
        <v>76485</v>
      </c>
      <c r="C24" s="38">
        <v>112828</v>
      </c>
      <c r="D24" s="38">
        <v>230583</v>
      </c>
      <c r="E24" s="38">
        <v>196521</v>
      </c>
      <c r="F24" s="13">
        <f t="shared" si="0"/>
        <v>-14.772121101729098</v>
      </c>
      <c r="G24" s="1"/>
      <c r="H24" s="1"/>
      <c r="I24" s="1"/>
    </row>
    <row r="25" spans="1:9" x14ac:dyDescent="0.25">
      <c r="A25" s="8" t="s">
        <v>61</v>
      </c>
      <c r="B25" s="37">
        <v>62922</v>
      </c>
      <c r="C25" s="37">
        <v>59743</v>
      </c>
      <c r="D25" s="37">
        <v>123517</v>
      </c>
      <c r="E25" s="37">
        <v>120358</v>
      </c>
      <c r="F25" s="10">
        <f t="shared" si="0"/>
        <v>-2.5575426864318302</v>
      </c>
      <c r="G25" s="1"/>
      <c r="H25" s="1"/>
      <c r="I25" s="1"/>
    </row>
    <row r="26" spans="1:9" x14ac:dyDescent="0.25">
      <c r="A26" s="11" t="s">
        <v>62</v>
      </c>
      <c r="B26" s="38">
        <v>246326</v>
      </c>
      <c r="C26" s="38">
        <v>209484</v>
      </c>
      <c r="D26" s="38">
        <v>472787</v>
      </c>
      <c r="E26" s="38">
        <v>379081</v>
      </c>
      <c r="F26" s="13">
        <f t="shared" si="0"/>
        <v>-19.819918906399707</v>
      </c>
      <c r="G26" s="1"/>
      <c r="H26" s="1"/>
      <c r="I26" s="1"/>
    </row>
    <row r="27" spans="1:9" x14ac:dyDescent="0.25">
      <c r="A27" s="8" t="s">
        <v>63</v>
      </c>
      <c r="B27" s="37">
        <v>403404</v>
      </c>
      <c r="C27" s="37">
        <v>217867</v>
      </c>
      <c r="D27" s="37">
        <v>717933</v>
      </c>
      <c r="E27" s="37">
        <v>466238</v>
      </c>
      <c r="F27" s="10">
        <f t="shared" si="0"/>
        <v>-35.058285383176425</v>
      </c>
      <c r="G27" s="1"/>
      <c r="H27" s="1"/>
      <c r="I27" s="1"/>
    </row>
    <row r="28" spans="1:9" x14ac:dyDescent="0.25">
      <c r="A28" s="11" t="s">
        <v>64</v>
      </c>
      <c r="B28" s="38">
        <v>1449288</v>
      </c>
      <c r="C28" s="38">
        <v>1196677</v>
      </c>
      <c r="D28" s="38">
        <v>3201847</v>
      </c>
      <c r="E28" s="38">
        <v>2489075</v>
      </c>
      <c r="F28" s="13">
        <f t="shared" si="0"/>
        <v>-22.261276069718505</v>
      </c>
      <c r="G28" s="1"/>
      <c r="H28" s="1"/>
      <c r="I28" s="1"/>
    </row>
    <row r="29" spans="1:9" x14ac:dyDescent="0.25">
      <c r="A29" s="8" t="s">
        <v>65</v>
      </c>
      <c r="B29" s="37">
        <v>428084</v>
      </c>
      <c r="C29" s="37">
        <v>294151</v>
      </c>
      <c r="D29" s="37">
        <v>958225</v>
      </c>
      <c r="E29" s="37">
        <v>558967</v>
      </c>
      <c r="F29" s="10">
        <f t="shared" si="0"/>
        <v>-41.666414464243786</v>
      </c>
      <c r="G29" s="1"/>
      <c r="H29" s="1"/>
      <c r="I29" s="1"/>
    </row>
    <row r="30" spans="1:9" x14ac:dyDescent="0.25">
      <c r="A30" s="11" t="s">
        <v>66</v>
      </c>
      <c r="B30" s="38">
        <v>406277</v>
      </c>
      <c r="C30" s="38">
        <v>374569</v>
      </c>
      <c r="D30" s="38">
        <v>705888</v>
      </c>
      <c r="E30" s="38">
        <v>674929</v>
      </c>
      <c r="F30" s="13">
        <f t="shared" si="0"/>
        <v>-4.3858232467473641</v>
      </c>
      <c r="G30" s="1"/>
      <c r="H30" s="1"/>
      <c r="I30" s="1"/>
    </row>
    <row r="31" spans="1:9" x14ac:dyDescent="0.25">
      <c r="A31" s="8" t="s">
        <v>67</v>
      </c>
      <c r="B31" s="37">
        <v>2330936</v>
      </c>
      <c r="C31" s="37">
        <v>2361633</v>
      </c>
      <c r="D31" s="37">
        <v>5758876</v>
      </c>
      <c r="E31" s="37">
        <v>4513864</v>
      </c>
      <c r="F31" s="10">
        <f t="shared" si="0"/>
        <v>-21.61901037633038</v>
      </c>
      <c r="G31" s="1"/>
      <c r="H31" s="1"/>
      <c r="I31" s="1"/>
    </row>
    <row r="32" spans="1:9" x14ac:dyDescent="0.25">
      <c r="A32" s="11" t="s">
        <v>68</v>
      </c>
      <c r="B32" s="38">
        <v>4503810</v>
      </c>
      <c r="C32" s="38">
        <v>4468714</v>
      </c>
      <c r="D32" s="38">
        <v>9037203</v>
      </c>
      <c r="E32" s="38">
        <v>8871000</v>
      </c>
      <c r="F32" s="13">
        <f t="shared" si="0"/>
        <v>-1.839097782798504</v>
      </c>
      <c r="G32" s="1"/>
      <c r="H32" s="1"/>
      <c r="I32" s="1"/>
    </row>
    <row r="33" spans="1:9" x14ac:dyDescent="0.25">
      <c r="A33" s="8" t="s">
        <v>69</v>
      </c>
      <c r="B33" s="37">
        <v>404540</v>
      </c>
      <c r="C33" s="37">
        <v>273889</v>
      </c>
      <c r="D33" s="37">
        <v>795682</v>
      </c>
      <c r="E33" s="37">
        <v>543483</v>
      </c>
      <c r="F33" s="10">
        <f t="shared" si="0"/>
        <v>-31.69595391123589</v>
      </c>
      <c r="G33" s="1"/>
      <c r="H33" s="1"/>
      <c r="I33" s="1"/>
    </row>
    <row r="34" spans="1:9" x14ac:dyDescent="0.25">
      <c r="A34" s="11" t="s">
        <v>70</v>
      </c>
      <c r="B34" s="38">
        <v>62002</v>
      </c>
      <c r="C34" s="38">
        <v>116476</v>
      </c>
      <c r="D34" s="38">
        <v>142985</v>
      </c>
      <c r="E34" s="38">
        <v>157412</v>
      </c>
      <c r="F34" s="13">
        <f t="shared" si="0"/>
        <v>10.089869566737775</v>
      </c>
      <c r="G34" s="1"/>
      <c r="H34" s="1"/>
      <c r="I34" s="1"/>
    </row>
    <row r="35" spans="1:9" x14ac:dyDescent="0.25">
      <c r="A35" s="14" t="s">
        <v>71</v>
      </c>
      <c r="B35" s="15">
        <f>SUM(B7:B34)</f>
        <v>37308026</v>
      </c>
      <c r="C35" s="15">
        <f t="shared" ref="C35:E35" si="1">SUM(C7:C34)</f>
        <v>32317365</v>
      </c>
      <c r="D35" s="15">
        <f t="shared" si="1"/>
        <v>77848464</v>
      </c>
      <c r="E35" s="15">
        <f t="shared" si="1"/>
        <v>63878683</v>
      </c>
      <c r="F35" s="16">
        <f t="shared" si="0"/>
        <v>-17.944838320766351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1887495</v>
      </c>
      <c r="C38" s="41">
        <f>D7</f>
        <v>2190905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10887054</v>
      </c>
      <c r="G38" s="42">
        <f>LOOKUP(E38,$A$38:$A$65,$C$38:$C$65)</f>
        <v>12322375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451794</v>
      </c>
      <c r="C39" s="41">
        <f t="shared" ref="C39:C65" si="5">D8</f>
        <v>495726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65" si="7">LOOKUP(E39,$A$38:$A$65,$B$38:$B$65)</f>
        <v>8871000</v>
      </c>
      <c r="G39" s="42">
        <f t="shared" ref="G39:G65" si="8">LOOKUP(E39,$A$38:$A$65,$C$38:$C$65)</f>
        <v>9037203</v>
      </c>
    </row>
    <row r="40" spans="1:9" x14ac:dyDescent="0.25">
      <c r="A40" s="42" t="str">
        <f t="shared" si="3"/>
        <v>ALMERIA</v>
      </c>
      <c r="B40" s="41">
        <f t="shared" si="4"/>
        <v>609475</v>
      </c>
      <c r="C40" s="41">
        <f t="shared" si="5"/>
        <v>976110</v>
      </c>
      <c r="D40" s="41">
        <f t="shared" si="6"/>
        <v>17</v>
      </c>
      <c r="E40" s="42" t="str">
        <f t="shared" si="2"/>
        <v>BARCELONA</v>
      </c>
      <c r="F40" s="42">
        <f t="shared" si="7"/>
        <v>6584116</v>
      </c>
      <c r="G40" s="42">
        <f t="shared" si="8"/>
        <v>8337875</v>
      </c>
    </row>
    <row r="41" spans="1:9" x14ac:dyDescent="0.25">
      <c r="A41" s="42" t="str">
        <f t="shared" si="3"/>
        <v>AVILES</v>
      </c>
      <c r="B41" s="41">
        <f t="shared" si="4"/>
        <v>645234</v>
      </c>
      <c r="C41" s="41">
        <f t="shared" si="5"/>
        <v>842981</v>
      </c>
      <c r="D41" s="41">
        <f t="shared" si="6"/>
        <v>16</v>
      </c>
      <c r="E41" s="42" t="str">
        <f t="shared" si="2"/>
        <v>BILBAO</v>
      </c>
      <c r="F41" s="42">
        <f t="shared" si="7"/>
        <v>5121075</v>
      </c>
      <c r="G41" s="42">
        <f t="shared" si="8"/>
        <v>6219197</v>
      </c>
    </row>
    <row r="42" spans="1:9" x14ac:dyDescent="0.25">
      <c r="A42" s="42" t="str">
        <f t="shared" si="3"/>
        <v>BAHIA DE ALGECIRAS</v>
      </c>
      <c r="B42" s="41">
        <f t="shared" si="4"/>
        <v>10887054</v>
      </c>
      <c r="C42" s="41">
        <f t="shared" si="5"/>
        <v>12322375</v>
      </c>
      <c r="D42" s="41">
        <f t="shared" si="6"/>
        <v>1</v>
      </c>
      <c r="E42" s="42" t="str">
        <f t="shared" si="2"/>
        <v>TARRAGONA</v>
      </c>
      <c r="F42" s="42">
        <f t="shared" si="7"/>
        <v>4513864</v>
      </c>
      <c r="G42" s="42">
        <f t="shared" si="8"/>
        <v>5758876</v>
      </c>
    </row>
    <row r="43" spans="1:9" x14ac:dyDescent="0.25">
      <c r="A43" s="42" t="str">
        <f t="shared" si="3"/>
        <v>BAHIA DE CADIZ</v>
      </c>
      <c r="B43" s="41">
        <f t="shared" si="4"/>
        <v>558640</v>
      </c>
      <c r="C43" s="41">
        <f t="shared" si="5"/>
        <v>912518</v>
      </c>
      <c r="D43" s="41">
        <f t="shared" si="6"/>
        <v>19</v>
      </c>
      <c r="E43" s="42" t="str">
        <f t="shared" si="2"/>
        <v>CARTAGENA</v>
      </c>
      <c r="F43" s="42">
        <f t="shared" si="7"/>
        <v>3787010</v>
      </c>
      <c r="G43" s="42">
        <f t="shared" si="8"/>
        <v>4884502</v>
      </c>
    </row>
    <row r="44" spans="1:9" x14ac:dyDescent="0.25">
      <c r="A44" s="42" t="str">
        <f t="shared" si="3"/>
        <v>BALEARES</v>
      </c>
      <c r="B44" s="41">
        <f t="shared" si="4"/>
        <v>1662462</v>
      </c>
      <c r="C44" s="41">
        <f t="shared" si="5"/>
        <v>2029017</v>
      </c>
      <c r="D44" s="41">
        <f t="shared" si="6"/>
        <v>14</v>
      </c>
      <c r="E44" s="42" t="str">
        <f t="shared" si="2"/>
        <v>LAS PALMAS</v>
      </c>
      <c r="F44" s="42">
        <f t="shared" si="7"/>
        <v>3518691</v>
      </c>
      <c r="G44" s="42">
        <f t="shared" si="8"/>
        <v>4321657</v>
      </c>
    </row>
    <row r="45" spans="1:9" x14ac:dyDescent="0.25">
      <c r="A45" s="42" t="str">
        <f t="shared" si="3"/>
        <v>BARCELONA</v>
      </c>
      <c r="B45" s="41">
        <f t="shared" si="4"/>
        <v>6584116</v>
      </c>
      <c r="C45" s="41">
        <f t="shared" si="5"/>
        <v>8337875</v>
      </c>
      <c r="D45" s="41">
        <f t="shared" si="6"/>
        <v>3</v>
      </c>
      <c r="E45" s="42" t="str">
        <f t="shared" si="2"/>
        <v>GIJON</v>
      </c>
      <c r="F45" s="42">
        <f t="shared" si="7"/>
        <v>2499537</v>
      </c>
      <c r="G45" s="42">
        <f t="shared" si="8"/>
        <v>3399262</v>
      </c>
    </row>
    <row r="46" spans="1:9" x14ac:dyDescent="0.25">
      <c r="A46" s="42" t="str">
        <f t="shared" si="3"/>
        <v>BILBAO</v>
      </c>
      <c r="B46" s="41">
        <f t="shared" si="4"/>
        <v>5121075</v>
      </c>
      <c r="C46" s="41">
        <f t="shared" si="5"/>
        <v>6219197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2489075</v>
      </c>
      <c r="G46" s="42">
        <f t="shared" si="8"/>
        <v>3201847</v>
      </c>
    </row>
    <row r="47" spans="1:9" x14ac:dyDescent="0.25">
      <c r="A47" s="42" t="str">
        <f t="shared" si="3"/>
        <v>CARTAGENA</v>
      </c>
      <c r="B47" s="41">
        <f t="shared" si="4"/>
        <v>3787010</v>
      </c>
      <c r="C47" s="41">
        <f t="shared" si="5"/>
        <v>4884502</v>
      </c>
      <c r="D47" s="41">
        <f t="shared" si="6"/>
        <v>6</v>
      </c>
      <c r="E47" s="42" t="str">
        <f t="shared" si="2"/>
        <v>HUELVA</v>
      </c>
      <c r="F47" s="42">
        <f t="shared" si="7"/>
        <v>2120985</v>
      </c>
      <c r="G47" s="42">
        <f t="shared" si="8"/>
        <v>2919707</v>
      </c>
    </row>
    <row r="48" spans="1:9" x14ac:dyDescent="0.25">
      <c r="A48" s="42" t="str">
        <f t="shared" si="3"/>
        <v>CASTELLON</v>
      </c>
      <c r="B48" s="41">
        <f t="shared" si="4"/>
        <v>1936115</v>
      </c>
      <c r="C48" s="41">
        <f t="shared" si="5"/>
        <v>2307015</v>
      </c>
      <c r="D48" s="41">
        <f t="shared" si="6"/>
        <v>11</v>
      </c>
      <c r="E48" s="42" t="str">
        <f t="shared" si="2"/>
        <v>CASTELLON</v>
      </c>
      <c r="F48" s="42">
        <f t="shared" si="7"/>
        <v>1936115</v>
      </c>
      <c r="G48" s="42">
        <f t="shared" si="8"/>
        <v>2307015</v>
      </c>
    </row>
    <row r="49" spans="1:7" x14ac:dyDescent="0.25">
      <c r="A49" s="42" t="str">
        <f t="shared" si="3"/>
        <v>CEUTA</v>
      </c>
      <c r="B49" s="41">
        <f t="shared" si="4"/>
        <v>434842</v>
      </c>
      <c r="C49" s="41">
        <f t="shared" si="5"/>
        <v>432765</v>
      </c>
      <c r="D49" s="41">
        <f t="shared" si="6"/>
        <v>23</v>
      </c>
      <c r="E49" s="42" t="str">
        <f t="shared" si="2"/>
        <v>A CORUÑA</v>
      </c>
      <c r="F49" s="42">
        <f t="shared" si="7"/>
        <v>1887495</v>
      </c>
      <c r="G49" s="42">
        <f t="shared" si="8"/>
        <v>2190905</v>
      </c>
    </row>
    <row r="50" spans="1:7" x14ac:dyDescent="0.25">
      <c r="A50" s="42" t="str">
        <f t="shared" si="3"/>
        <v>FERROL-SAN CIBRAO</v>
      </c>
      <c r="B50" s="41">
        <f t="shared" si="4"/>
        <v>1806273</v>
      </c>
      <c r="C50" s="41">
        <f t="shared" si="5"/>
        <v>1942359</v>
      </c>
      <c r="D50" s="41">
        <f t="shared" si="6"/>
        <v>13</v>
      </c>
      <c r="E50" s="42" t="str">
        <f t="shared" si="2"/>
        <v>FERROL-SAN CIBRAO</v>
      </c>
      <c r="F50" s="42">
        <f t="shared" si="7"/>
        <v>1806273</v>
      </c>
      <c r="G50" s="42">
        <f t="shared" si="8"/>
        <v>1942359</v>
      </c>
    </row>
    <row r="51" spans="1:7" x14ac:dyDescent="0.25">
      <c r="A51" s="42" t="str">
        <f t="shared" si="3"/>
        <v>GIJON</v>
      </c>
      <c r="B51" s="41">
        <f t="shared" si="4"/>
        <v>2499537</v>
      </c>
      <c r="C51" s="41">
        <f t="shared" si="5"/>
        <v>3399262</v>
      </c>
      <c r="D51" s="41">
        <f t="shared" si="6"/>
        <v>8</v>
      </c>
      <c r="E51" s="42" t="str">
        <f t="shared" si="2"/>
        <v>BALEARES</v>
      </c>
      <c r="F51" s="42">
        <f t="shared" si="7"/>
        <v>1662462</v>
      </c>
      <c r="G51" s="42">
        <f t="shared" si="8"/>
        <v>2029017</v>
      </c>
    </row>
    <row r="52" spans="1:7" x14ac:dyDescent="0.25">
      <c r="A52" s="42" t="str">
        <f t="shared" si="3"/>
        <v>HUELVA</v>
      </c>
      <c r="B52" s="41">
        <f t="shared" si="4"/>
        <v>2120985</v>
      </c>
      <c r="C52" s="41">
        <f t="shared" si="5"/>
        <v>2919707</v>
      </c>
      <c r="D52" s="41">
        <f t="shared" si="6"/>
        <v>10</v>
      </c>
      <c r="E52" s="42" t="str">
        <f t="shared" si="2"/>
        <v>SEVILLA</v>
      </c>
      <c r="F52" s="42">
        <f t="shared" si="7"/>
        <v>674929</v>
      </c>
      <c r="G52" s="42">
        <f t="shared" si="8"/>
        <v>705888</v>
      </c>
    </row>
    <row r="53" spans="1:7" x14ac:dyDescent="0.25">
      <c r="A53" s="42" t="str">
        <f t="shared" si="3"/>
        <v>LAS PALMAS</v>
      </c>
      <c r="B53" s="41">
        <f t="shared" si="4"/>
        <v>3518691</v>
      </c>
      <c r="C53" s="41">
        <f t="shared" si="5"/>
        <v>4321657</v>
      </c>
      <c r="D53" s="41">
        <f t="shared" si="6"/>
        <v>7</v>
      </c>
      <c r="E53" s="42" t="str">
        <f t="shared" si="2"/>
        <v>AVILES</v>
      </c>
      <c r="F53" s="42">
        <f t="shared" si="7"/>
        <v>645234</v>
      </c>
      <c r="G53" s="42">
        <f t="shared" si="8"/>
        <v>842981</v>
      </c>
    </row>
    <row r="54" spans="1:7" x14ac:dyDescent="0.25">
      <c r="A54" s="42" t="str">
        <f t="shared" si="3"/>
        <v>MALAGA</v>
      </c>
      <c r="B54" s="41">
        <f t="shared" si="4"/>
        <v>396957</v>
      </c>
      <c r="C54" s="41">
        <f t="shared" si="5"/>
        <v>1168967</v>
      </c>
      <c r="D54" s="41">
        <f t="shared" si="6"/>
        <v>24</v>
      </c>
      <c r="E54" s="42" t="str">
        <f t="shared" si="2"/>
        <v>ALMERIA</v>
      </c>
      <c r="F54" s="42">
        <f t="shared" si="7"/>
        <v>609475</v>
      </c>
      <c r="G54" s="42">
        <f t="shared" si="8"/>
        <v>976110</v>
      </c>
    </row>
    <row r="55" spans="1:7" x14ac:dyDescent="0.25">
      <c r="A55" s="42" t="str">
        <f t="shared" si="3"/>
        <v>MARIN Y RIA DE PONTEVEDRA</v>
      </c>
      <c r="B55" s="41">
        <f t="shared" si="4"/>
        <v>196521</v>
      </c>
      <c r="C55" s="41">
        <f t="shared" si="5"/>
        <v>230583</v>
      </c>
      <c r="D55" s="41">
        <f t="shared" si="6"/>
        <v>26</v>
      </c>
      <c r="E55" s="42" t="str">
        <f t="shared" si="2"/>
        <v>SANTANDER</v>
      </c>
      <c r="F55" s="42">
        <f t="shared" si="7"/>
        <v>558967</v>
      </c>
      <c r="G55" s="42">
        <f t="shared" si="8"/>
        <v>958225</v>
      </c>
    </row>
    <row r="56" spans="1:7" x14ac:dyDescent="0.25">
      <c r="A56" s="42" t="str">
        <f t="shared" si="3"/>
        <v>MELILLA</v>
      </c>
      <c r="B56" s="41">
        <f t="shared" si="4"/>
        <v>120358</v>
      </c>
      <c r="C56" s="41">
        <f t="shared" si="5"/>
        <v>123517</v>
      </c>
      <c r="D56" s="41">
        <f t="shared" si="6"/>
        <v>28</v>
      </c>
      <c r="E56" s="42" t="str">
        <f t="shared" si="2"/>
        <v>BAHIA DE CADIZ</v>
      </c>
      <c r="F56" s="42">
        <f t="shared" si="7"/>
        <v>558640</v>
      </c>
      <c r="G56" s="42">
        <f t="shared" si="8"/>
        <v>912518</v>
      </c>
    </row>
    <row r="57" spans="1:7" x14ac:dyDescent="0.25">
      <c r="A57" s="42" t="str">
        <f t="shared" si="3"/>
        <v>MOTRIL</v>
      </c>
      <c r="B57" s="41">
        <f t="shared" si="4"/>
        <v>379081</v>
      </c>
      <c r="C57" s="41">
        <f t="shared" si="5"/>
        <v>472787</v>
      </c>
      <c r="D57" s="41">
        <f t="shared" si="6"/>
        <v>25</v>
      </c>
      <c r="E57" s="42" t="str">
        <f t="shared" si="2"/>
        <v>VIGO</v>
      </c>
      <c r="F57" s="42">
        <f t="shared" si="7"/>
        <v>543483</v>
      </c>
      <c r="G57" s="42">
        <f t="shared" si="8"/>
        <v>795682</v>
      </c>
    </row>
    <row r="58" spans="1:7" x14ac:dyDescent="0.25">
      <c r="A58" s="42" t="str">
        <f t="shared" si="3"/>
        <v>PASAIA</v>
      </c>
      <c r="B58" s="41">
        <f t="shared" si="4"/>
        <v>466238</v>
      </c>
      <c r="C58" s="41">
        <f t="shared" si="5"/>
        <v>717933</v>
      </c>
      <c r="D58" s="41">
        <f t="shared" si="6"/>
        <v>21</v>
      </c>
      <c r="E58" s="42" t="str">
        <f t="shared" si="2"/>
        <v>PASAIA</v>
      </c>
      <c r="F58" s="42">
        <f t="shared" si="7"/>
        <v>466238</v>
      </c>
      <c r="G58" s="42">
        <f t="shared" si="8"/>
        <v>717933</v>
      </c>
    </row>
    <row r="59" spans="1:7" x14ac:dyDescent="0.25">
      <c r="A59" s="42" t="str">
        <f t="shared" si="3"/>
        <v>SANTA CRUZ DE TENERIFE</v>
      </c>
      <c r="B59" s="41">
        <f t="shared" si="4"/>
        <v>2489075</v>
      </c>
      <c r="C59" s="41">
        <f t="shared" si="5"/>
        <v>3201847</v>
      </c>
      <c r="D59" s="41">
        <f t="shared" si="6"/>
        <v>9</v>
      </c>
      <c r="E59" s="42" t="str">
        <f t="shared" si="2"/>
        <v>ALICANTE</v>
      </c>
      <c r="F59" s="42">
        <f t="shared" si="7"/>
        <v>451794</v>
      </c>
      <c r="G59" s="42">
        <f t="shared" si="8"/>
        <v>495726</v>
      </c>
    </row>
    <row r="60" spans="1:7" x14ac:dyDescent="0.25">
      <c r="A60" s="42" t="str">
        <f t="shared" si="3"/>
        <v>SANTANDER</v>
      </c>
      <c r="B60" s="41">
        <f t="shared" si="4"/>
        <v>558967</v>
      </c>
      <c r="C60" s="41">
        <f t="shared" si="5"/>
        <v>958225</v>
      </c>
      <c r="D60" s="41">
        <f t="shared" si="6"/>
        <v>18</v>
      </c>
      <c r="E60" s="42" t="str">
        <f t="shared" si="2"/>
        <v>CEUTA</v>
      </c>
      <c r="F60" s="42">
        <f t="shared" si="7"/>
        <v>434842</v>
      </c>
      <c r="G60" s="42">
        <f t="shared" si="8"/>
        <v>432765</v>
      </c>
    </row>
    <row r="61" spans="1:7" x14ac:dyDescent="0.25">
      <c r="A61" s="42" t="str">
        <f t="shared" si="3"/>
        <v>SEVILLA</v>
      </c>
      <c r="B61" s="41">
        <f t="shared" si="4"/>
        <v>674929</v>
      </c>
      <c r="C61" s="41">
        <f t="shared" si="5"/>
        <v>705888</v>
      </c>
      <c r="D61" s="41">
        <f t="shared" si="6"/>
        <v>15</v>
      </c>
      <c r="E61" s="42" t="str">
        <f t="shared" si="2"/>
        <v>MALAGA</v>
      </c>
      <c r="F61" s="42">
        <f t="shared" si="7"/>
        <v>396957</v>
      </c>
      <c r="G61" s="42">
        <f t="shared" si="8"/>
        <v>1168967</v>
      </c>
    </row>
    <row r="62" spans="1:7" x14ac:dyDescent="0.25">
      <c r="A62" s="42" t="str">
        <f t="shared" si="3"/>
        <v>TARRAGONA</v>
      </c>
      <c r="B62" s="41">
        <f t="shared" si="4"/>
        <v>4513864</v>
      </c>
      <c r="C62" s="41">
        <f t="shared" si="5"/>
        <v>5758876</v>
      </c>
      <c r="D62" s="41">
        <f t="shared" si="6"/>
        <v>5</v>
      </c>
      <c r="E62" s="42" t="str">
        <f t="shared" si="2"/>
        <v>MOTRIL</v>
      </c>
      <c r="F62" s="42">
        <f t="shared" si="7"/>
        <v>379081</v>
      </c>
      <c r="G62" s="42">
        <f t="shared" si="8"/>
        <v>472787</v>
      </c>
    </row>
    <row r="63" spans="1:7" x14ac:dyDescent="0.25">
      <c r="A63" s="42" t="str">
        <f t="shared" si="3"/>
        <v>VALENCIA</v>
      </c>
      <c r="B63" s="41">
        <f t="shared" si="4"/>
        <v>8871000</v>
      </c>
      <c r="C63" s="41">
        <f t="shared" si="5"/>
        <v>9037203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196521</v>
      </c>
      <c r="G63" s="42">
        <f t="shared" si="8"/>
        <v>230583</v>
      </c>
    </row>
    <row r="64" spans="1:7" x14ac:dyDescent="0.25">
      <c r="A64" s="42" t="str">
        <f t="shared" si="3"/>
        <v>VIGO</v>
      </c>
      <c r="B64" s="41">
        <f t="shared" si="4"/>
        <v>543483</v>
      </c>
      <c r="C64" s="41">
        <f t="shared" si="5"/>
        <v>795682</v>
      </c>
      <c r="D64" s="41">
        <f t="shared" si="6"/>
        <v>20</v>
      </c>
      <c r="E64" s="42" t="str">
        <f t="shared" si="2"/>
        <v>VILAGARCIA</v>
      </c>
      <c r="F64" s="42">
        <f t="shared" si="7"/>
        <v>157412</v>
      </c>
      <c r="G64" s="42">
        <f t="shared" si="8"/>
        <v>142985</v>
      </c>
    </row>
    <row r="65" spans="1:7" x14ac:dyDescent="0.25">
      <c r="A65" s="42" t="str">
        <f t="shared" si="3"/>
        <v>VILAGARCIA</v>
      </c>
      <c r="B65" s="41">
        <f t="shared" si="4"/>
        <v>157412</v>
      </c>
      <c r="C65" s="41">
        <f t="shared" si="5"/>
        <v>142985</v>
      </c>
      <c r="D65" s="41">
        <f t="shared" si="6"/>
        <v>27</v>
      </c>
      <c r="E65" s="42" t="str">
        <f t="shared" si="2"/>
        <v>MELILLA</v>
      </c>
      <c r="F65" s="42">
        <f t="shared" si="7"/>
        <v>120358</v>
      </c>
      <c r="G65" s="42">
        <f t="shared" si="8"/>
        <v>123517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1069595</v>
      </c>
      <c r="C7" s="37">
        <v>987203</v>
      </c>
      <c r="D7" s="37">
        <v>2119586</v>
      </c>
      <c r="E7" s="37">
        <v>1821567</v>
      </c>
      <c r="F7" s="10">
        <f>((E7*100)/D7)-100</f>
        <v>-14.060245727231646</v>
      </c>
      <c r="G7" s="1"/>
      <c r="H7" s="1"/>
      <c r="I7" s="1"/>
    </row>
    <row r="8" spans="1:12" x14ac:dyDescent="0.25">
      <c r="A8" s="11" t="s">
        <v>44</v>
      </c>
      <c r="B8" s="38">
        <v>225424</v>
      </c>
      <c r="C8" s="38">
        <v>257482</v>
      </c>
      <c r="D8" s="38">
        <v>491303</v>
      </c>
      <c r="E8" s="38">
        <v>442948</v>
      </c>
      <c r="F8" s="13">
        <f t="shared" ref="F8:F35" si="0">((E8*100)/D8)-100</f>
        <v>-9.8421951423052576</v>
      </c>
      <c r="G8" s="1"/>
      <c r="H8" s="1"/>
      <c r="I8" s="1"/>
    </row>
    <row r="9" spans="1:12" x14ac:dyDescent="0.25">
      <c r="A9" s="8" t="s">
        <v>45</v>
      </c>
      <c r="B9" s="37">
        <v>428340</v>
      </c>
      <c r="C9" s="37">
        <v>326687</v>
      </c>
      <c r="D9" s="37">
        <v>958936</v>
      </c>
      <c r="E9" s="37">
        <v>593665</v>
      </c>
      <c r="F9" s="10">
        <f t="shared" si="0"/>
        <v>-38.091280335705406</v>
      </c>
      <c r="G9" s="1"/>
      <c r="H9" s="1"/>
      <c r="I9" s="1"/>
    </row>
    <row r="10" spans="1:12" x14ac:dyDescent="0.25">
      <c r="A10" s="11" t="s">
        <v>46</v>
      </c>
      <c r="B10" s="38">
        <v>448063</v>
      </c>
      <c r="C10" s="38">
        <v>352846</v>
      </c>
      <c r="D10" s="38">
        <v>831978</v>
      </c>
      <c r="E10" s="38">
        <v>636312</v>
      </c>
      <c r="F10" s="13">
        <f t="shared" si="0"/>
        <v>-23.518169951609295</v>
      </c>
      <c r="G10" s="1"/>
      <c r="H10" s="1"/>
      <c r="I10" s="1"/>
    </row>
    <row r="11" spans="1:12" x14ac:dyDescent="0.25">
      <c r="A11" s="8" t="s">
        <v>47</v>
      </c>
      <c r="B11" s="37">
        <v>5561817</v>
      </c>
      <c r="C11" s="37">
        <v>4989436</v>
      </c>
      <c r="D11" s="37">
        <v>11506185</v>
      </c>
      <c r="E11" s="37">
        <v>9978872</v>
      </c>
      <c r="F11" s="10">
        <f t="shared" si="0"/>
        <v>-13.273843589339123</v>
      </c>
      <c r="G11" s="1"/>
      <c r="H11" s="1"/>
      <c r="I11" s="1"/>
    </row>
    <row r="12" spans="1:12" x14ac:dyDescent="0.25">
      <c r="A12" s="11" t="s">
        <v>48</v>
      </c>
      <c r="B12" s="38">
        <v>420840</v>
      </c>
      <c r="C12" s="38">
        <v>313301</v>
      </c>
      <c r="D12" s="38">
        <v>901305</v>
      </c>
      <c r="E12" s="38">
        <v>536626</v>
      </c>
      <c r="F12" s="13">
        <f t="shared" si="0"/>
        <v>-40.4612201197153</v>
      </c>
      <c r="G12" s="1"/>
      <c r="H12" s="1"/>
      <c r="I12" s="1"/>
    </row>
    <row r="13" spans="1:12" x14ac:dyDescent="0.25">
      <c r="A13" s="8" t="s">
        <v>49</v>
      </c>
      <c r="B13" s="37">
        <v>1083595</v>
      </c>
      <c r="C13" s="37">
        <v>858572</v>
      </c>
      <c r="D13" s="37">
        <v>2025976</v>
      </c>
      <c r="E13" s="37">
        <v>1658152</v>
      </c>
      <c r="F13" s="10">
        <f t="shared" si="0"/>
        <v>-18.155397694740714</v>
      </c>
      <c r="G13" s="1"/>
      <c r="H13" s="1"/>
      <c r="I13" s="1"/>
    </row>
    <row r="14" spans="1:12" x14ac:dyDescent="0.25">
      <c r="A14" s="11" t="s">
        <v>50</v>
      </c>
      <c r="B14" s="38">
        <v>3879286</v>
      </c>
      <c r="C14" s="38">
        <v>3154874</v>
      </c>
      <c r="D14" s="38">
        <v>8201828</v>
      </c>
      <c r="E14" s="38">
        <v>6414800</v>
      </c>
      <c r="F14" s="13">
        <f t="shared" si="0"/>
        <v>-21.788167223209271</v>
      </c>
      <c r="G14" s="1"/>
      <c r="H14" s="1"/>
      <c r="I14" s="1"/>
    </row>
    <row r="15" spans="1:12" x14ac:dyDescent="0.25">
      <c r="A15" s="8" t="s">
        <v>51</v>
      </c>
      <c r="B15" s="37">
        <v>3152152</v>
      </c>
      <c r="C15" s="37">
        <v>2850409</v>
      </c>
      <c r="D15" s="37">
        <v>6050389</v>
      </c>
      <c r="E15" s="37">
        <v>5015842</v>
      </c>
      <c r="F15" s="10">
        <f t="shared" si="0"/>
        <v>-17.098850999497714</v>
      </c>
      <c r="G15" s="1"/>
      <c r="H15" s="1"/>
      <c r="I15" s="1"/>
    </row>
    <row r="16" spans="1:12" x14ac:dyDescent="0.25">
      <c r="A16" s="11" t="s">
        <v>52</v>
      </c>
      <c r="B16" s="38">
        <v>2088857</v>
      </c>
      <c r="C16" s="38">
        <v>1863007</v>
      </c>
      <c r="D16" s="38">
        <v>4871511</v>
      </c>
      <c r="E16" s="38">
        <v>3778914</v>
      </c>
      <c r="F16" s="13">
        <f t="shared" si="0"/>
        <v>-22.428297914137929</v>
      </c>
      <c r="G16" s="1"/>
      <c r="H16" s="1"/>
      <c r="I16" s="1"/>
    </row>
    <row r="17" spans="1:9" x14ac:dyDescent="0.25">
      <c r="A17" s="8" t="s">
        <v>53</v>
      </c>
      <c r="B17" s="37">
        <v>1100021</v>
      </c>
      <c r="C17" s="37">
        <v>954903</v>
      </c>
      <c r="D17" s="37">
        <v>2298813</v>
      </c>
      <c r="E17" s="37">
        <v>1929942</v>
      </c>
      <c r="F17" s="10">
        <f t="shared" si="0"/>
        <v>-16.046150774334407</v>
      </c>
      <c r="G17" s="1"/>
      <c r="H17" s="1"/>
      <c r="I17" s="1"/>
    </row>
    <row r="18" spans="1:9" x14ac:dyDescent="0.25">
      <c r="A18" s="11" t="s">
        <v>54</v>
      </c>
      <c r="B18" s="38">
        <v>143373</v>
      </c>
      <c r="C18" s="38">
        <v>134470</v>
      </c>
      <c r="D18" s="38">
        <v>344022</v>
      </c>
      <c r="E18" s="38">
        <v>334655</v>
      </c>
      <c r="F18" s="13">
        <f t="shared" si="0"/>
        <v>-2.722790984297518</v>
      </c>
      <c r="G18" s="1"/>
      <c r="H18" s="1"/>
      <c r="I18" s="1"/>
    </row>
    <row r="19" spans="1:9" x14ac:dyDescent="0.25">
      <c r="A19" s="8" t="s">
        <v>55</v>
      </c>
      <c r="B19" s="37">
        <v>895188</v>
      </c>
      <c r="C19" s="37">
        <v>879280</v>
      </c>
      <c r="D19" s="37">
        <v>1937314</v>
      </c>
      <c r="E19" s="37">
        <v>1803125</v>
      </c>
      <c r="F19" s="10">
        <f t="shared" si="0"/>
        <v>-6.9265488196544283</v>
      </c>
      <c r="G19" s="1"/>
      <c r="H19" s="1"/>
      <c r="I19" s="1"/>
    </row>
    <row r="20" spans="1:9" x14ac:dyDescent="0.25">
      <c r="A20" s="11" t="s">
        <v>56</v>
      </c>
      <c r="B20" s="38">
        <v>1780043</v>
      </c>
      <c r="C20" s="38">
        <v>945274</v>
      </c>
      <c r="D20" s="38">
        <v>3381233</v>
      </c>
      <c r="E20" s="38">
        <v>2479038</v>
      </c>
      <c r="F20" s="13">
        <f t="shared" si="0"/>
        <v>-26.682426203695513</v>
      </c>
      <c r="G20" s="1"/>
      <c r="H20" s="1"/>
      <c r="I20" s="1"/>
    </row>
    <row r="21" spans="1:9" x14ac:dyDescent="0.25">
      <c r="A21" s="8" t="s">
        <v>57</v>
      </c>
      <c r="B21" s="37">
        <v>1404097</v>
      </c>
      <c r="C21" s="37">
        <v>1072126</v>
      </c>
      <c r="D21" s="37">
        <v>2912016</v>
      </c>
      <c r="E21" s="37">
        <v>2112105</v>
      </c>
      <c r="F21" s="10">
        <f t="shared" si="0"/>
        <v>-27.469320223515254</v>
      </c>
      <c r="G21" s="1"/>
      <c r="H21" s="1"/>
      <c r="I21" s="1"/>
    </row>
    <row r="22" spans="1:9" x14ac:dyDescent="0.25">
      <c r="A22" s="11" t="s">
        <v>58</v>
      </c>
      <c r="B22" s="38">
        <v>1863020</v>
      </c>
      <c r="C22" s="38">
        <v>1603198</v>
      </c>
      <c r="D22" s="38">
        <v>3932095</v>
      </c>
      <c r="E22" s="38">
        <v>3146002</v>
      </c>
      <c r="F22" s="13">
        <f t="shared" si="0"/>
        <v>-19.991709254227075</v>
      </c>
      <c r="G22" s="1"/>
      <c r="H22" s="1"/>
      <c r="I22" s="1"/>
    </row>
    <row r="23" spans="1:9" x14ac:dyDescent="0.25">
      <c r="A23" s="8" t="s">
        <v>59</v>
      </c>
      <c r="B23" s="37">
        <v>448751</v>
      </c>
      <c r="C23" s="37">
        <v>151467</v>
      </c>
      <c r="D23" s="37">
        <v>1162207</v>
      </c>
      <c r="E23" s="37">
        <v>389698</v>
      </c>
      <c r="F23" s="10">
        <f t="shared" si="0"/>
        <v>-66.469140178987047</v>
      </c>
      <c r="G23" s="1"/>
      <c r="H23" s="1"/>
      <c r="I23" s="1"/>
    </row>
    <row r="24" spans="1:9" x14ac:dyDescent="0.25">
      <c r="A24" s="11" t="s">
        <v>60</v>
      </c>
      <c r="B24" s="38">
        <v>73617</v>
      </c>
      <c r="C24" s="38">
        <v>110710</v>
      </c>
      <c r="D24" s="38">
        <v>222826</v>
      </c>
      <c r="E24" s="38">
        <v>191263</v>
      </c>
      <c r="F24" s="13">
        <f t="shared" si="0"/>
        <v>-14.164864064337195</v>
      </c>
      <c r="G24" s="1"/>
      <c r="H24" s="1"/>
      <c r="I24" s="1"/>
    </row>
    <row r="25" spans="1:9" x14ac:dyDescent="0.25">
      <c r="A25" s="8" t="s">
        <v>61</v>
      </c>
      <c r="B25" s="37">
        <v>61891</v>
      </c>
      <c r="C25" s="37">
        <v>59743</v>
      </c>
      <c r="D25" s="37">
        <v>120748</v>
      </c>
      <c r="E25" s="37">
        <v>120279</v>
      </c>
      <c r="F25" s="10">
        <f t="shared" si="0"/>
        <v>-0.38841223043031903</v>
      </c>
      <c r="G25" s="1"/>
      <c r="H25" s="1"/>
      <c r="I25" s="1"/>
    </row>
    <row r="26" spans="1:9" x14ac:dyDescent="0.25">
      <c r="A26" s="11" t="s">
        <v>62</v>
      </c>
      <c r="B26" s="38">
        <v>245163</v>
      </c>
      <c r="C26" s="38">
        <v>208637</v>
      </c>
      <c r="D26" s="38">
        <v>469989</v>
      </c>
      <c r="E26" s="38">
        <v>377164</v>
      </c>
      <c r="F26" s="13">
        <f t="shared" si="0"/>
        <v>-19.750462244861055</v>
      </c>
      <c r="G26" s="1"/>
      <c r="H26" s="1"/>
      <c r="I26" s="1"/>
    </row>
    <row r="27" spans="1:9" x14ac:dyDescent="0.25">
      <c r="A27" s="8" t="s">
        <v>63</v>
      </c>
      <c r="B27" s="37">
        <v>398584</v>
      </c>
      <c r="C27" s="37">
        <v>212979</v>
      </c>
      <c r="D27" s="37">
        <v>709624</v>
      </c>
      <c r="E27" s="37">
        <v>458781</v>
      </c>
      <c r="F27" s="10">
        <f t="shared" si="0"/>
        <v>-35.348719885460469</v>
      </c>
      <c r="G27" s="1"/>
      <c r="H27" s="1"/>
      <c r="I27" s="1"/>
    </row>
    <row r="28" spans="1:9" x14ac:dyDescent="0.25">
      <c r="A28" s="11" t="s">
        <v>64</v>
      </c>
      <c r="B28" s="38">
        <v>1375620</v>
      </c>
      <c r="C28" s="38">
        <v>1112567</v>
      </c>
      <c r="D28" s="38">
        <v>2969252</v>
      </c>
      <c r="E28" s="38">
        <v>2309214</v>
      </c>
      <c r="F28" s="13">
        <f t="shared" si="0"/>
        <v>-22.229100123532803</v>
      </c>
      <c r="G28" s="1"/>
      <c r="H28" s="1"/>
      <c r="I28" s="1"/>
    </row>
    <row r="29" spans="1:9" x14ac:dyDescent="0.25">
      <c r="A29" s="8" t="s">
        <v>65</v>
      </c>
      <c r="B29" s="37">
        <v>422373</v>
      </c>
      <c r="C29" s="37">
        <v>287540</v>
      </c>
      <c r="D29" s="37">
        <v>945356</v>
      </c>
      <c r="E29" s="37">
        <v>549774</v>
      </c>
      <c r="F29" s="10">
        <f t="shared" si="0"/>
        <v>-41.844765358235414</v>
      </c>
      <c r="G29" s="1"/>
      <c r="H29" s="1"/>
      <c r="I29" s="1"/>
    </row>
    <row r="30" spans="1:9" x14ac:dyDescent="0.25">
      <c r="A30" s="11" t="s">
        <v>66</v>
      </c>
      <c r="B30" s="38">
        <v>406277</v>
      </c>
      <c r="C30" s="38">
        <v>374569</v>
      </c>
      <c r="D30" s="38">
        <v>705888</v>
      </c>
      <c r="E30" s="38">
        <v>674929</v>
      </c>
      <c r="F30" s="13">
        <f t="shared" si="0"/>
        <v>-4.3858232467473641</v>
      </c>
      <c r="G30" s="1"/>
      <c r="H30" s="1"/>
      <c r="I30" s="1"/>
    </row>
    <row r="31" spans="1:9" x14ac:dyDescent="0.25">
      <c r="A31" s="8" t="s">
        <v>67</v>
      </c>
      <c r="B31" s="37">
        <v>2316639</v>
      </c>
      <c r="C31" s="37">
        <v>2351748</v>
      </c>
      <c r="D31" s="37">
        <v>5726449</v>
      </c>
      <c r="E31" s="37">
        <v>4495291</v>
      </c>
      <c r="F31" s="10">
        <f t="shared" si="0"/>
        <v>-21.499501698172807</v>
      </c>
      <c r="G31" s="1"/>
      <c r="H31" s="1"/>
      <c r="I31" s="1"/>
    </row>
    <row r="32" spans="1:9" x14ac:dyDescent="0.25">
      <c r="A32" s="11" t="s">
        <v>68</v>
      </c>
      <c r="B32" s="38">
        <v>4474090</v>
      </c>
      <c r="C32" s="38">
        <v>4441234</v>
      </c>
      <c r="D32" s="38">
        <v>8986820</v>
      </c>
      <c r="E32" s="38">
        <v>8817050</v>
      </c>
      <c r="F32" s="13">
        <f t="shared" si="0"/>
        <v>-1.889099815062508</v>
      </c>
      <c r="G32" s="1"/>
      <c r="H32" s="1"/>
      <c r="I32" s="1"/>
    </row>
    <row r="33" spans="1:9" x14ac:dyDescent="0.25">
      <c r="A33" s="8" t="s">
        <v>69</v>
      </c>
      <c r="B33" s="37">
        <v>366017</v>
      </c>
      <c r="C33" s="37">
        <v>242115</v>
      </c>
      <c r="D33" s="37">
        <v>719535</v>
      </c>
      <c r="E33" s="37">
        <v>477360</v>
      </c>
      <c r="F33" s="10">
        <f t="shared" si="0"/>
        <v>-33.657153578352691</v>
      </c>
      <c r="G33" s="1"/>
      <c r="H33" s="1"/>
      <c r="I33" s="1"/>
    </row>
    <row r="34" spans="1:9" x14ac:dyDescent="0.25">
      <c r="A34" s="11" t="s">
        <v>70</v>
      </c>
      <c r="B34" s="38">
        <v>61637</v>
      </c>
      <c r="C34" s="38">
        <v>116308</v>
      </c>
      <c r="D34" s="38">
        <v>142495</v>
      </c>
      <c r="E34" s="38">
        <v>156878</v>
      </c>
      <c r="F34" s="13">
        <f t="shared" si="0"/>
        <v>10.09368749780694</v>
      </c>
      <c r="G34" s="1"/>
      <c r="H34" s="1"/>
      <c r="I34" s="1"/>
    </row>
    <row r="35" spans="1:9" x14ac:dyDescent="0.25">
      <c r="A35" s="14" t="s">
        <v>71</v>
      </c>
      <c r="B35" s="15">
        <f>SUM(B7:B34)</f>
        <v>36194370</v>
      </c>
      <c r="C35" s="15">
        <f t="shared" ref="C35:E35" si="1">SUM(C7:C34)</f>
        <v>31212685</v>
      </c>
      <c r="D35" s="15">
        <f t="shared" si="1"/>
        <v>75645679</v>
      </c>
      <c r="E35" s="15">
        <f t="shared" si="1"/>
        <v>61700246</v>
      </c>
      <c r="F35" s="16">
        <f t="shared" si="0"/>
        <v>-18.435201037722194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1821567</v>
      </c>
      <c r="C38" s="41">
        <f>D7</f>
        <v>2119586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9978872</v>
      </c>
      <c r="G38" s="42">
        <f>LOOKUP(E38,$A$38:$A$65,$C$38:$C$65)</f>
        <v>11506185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442948</v>
      </c>
      <c r="C39" s="41">
        <f t="shared" ref="C39:C65" si="5">D8</f>
        <v>491303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8817050</v>
      </c>
      <c r="G39" s="42">
        <f t="shared" ref="G39:G65" si="8">LOOKUP(E39,$A$38:$A$65,$C$38:$C$65)</f>
        <v>8986820</v>
      </c>
    </row>
    <row r="40" spans="1:9" x14ac:dyDescent="0.25">
      <c r="A40" s="42" t="str">
        <f t="shared" si="3"/>
        <v>ALMERIA</v>
      </c>
      <c r="B40" s="41">
        <f t="shared" si="4"/>
        <v>593665</v>
      </c>
      <c r="C40" s="41">
        <f t="shared" si="5"/>
        <v>958936</v>
      </c>
      <c r="D40" s="41">
        <f t="shared" si="6"/>
        <v>17</v>
      </c>
      <c r="E40" s="42" t="str">
        <f t="shared" si="2"/>
        <v>BARCELONA</v>
      </c>
      <c r="F40" s="42">
        <f t="shared" si="7"/>
        <v>6414800</v>
      </c>
      <c r="G40" s="42">
        <f t="shared" si="8"/>
        <v>8201828</v>
      </c>
    </row>
    <row r="41" spans="1:9" x14ac:dyDescent="0.25">
      <c r="A41" s="42" t="str">
        <f t="shared" si="3"/>
        <v>AVILES</v>
      </c>
      <c r="B41" s="41">
        <f t="shared" si="4"/>
        <v>636312</v>
      </c>
      <c r="C41" s="41">
        <f t="shared" si="5"/>
        <v>831978</v>
      </c>
      <c r="D41" s="41">
        <f t="shared" si="6"/>
        <v>16</v>
      </c>
      <c r="E41" s="42" t="str">
        <f t="shared" si="2"/>
        <v>BILBAO</v>
      </c>
      <c r="F41" s="42">
        <f t="shared" si="7"/>
        <v>5015842</v>
      </c>
      <c r="G41" s="42">
        <f t="shared" si="8"/>
        <v>6050389</v>
      </c>
    </row>
    <row r="42" spans="1:9" x14ac:dyDescent="0.25">
      <c r="A42" s="42" t="str">
        <f t="shared" si="3"/>
        <v>BAHIA DE ALGECIRAS</v>
      </c>
      <c r="B42" s="41">
        <f t="shared" si="4"/>
        <v>9978872</v>
      </c>
      <c r="C42" s="41">
        <f t="shared" si="5"/>
        <v>11506185</v>
      </c>
      <c r="D42" s="41">
        <f t="shared" si="6"/>
        <v>1</v>
      </c>
      <c r="E42" s="42" t="str">
        <f t="shared" si="2"/>
        <v>TARRAGONA</v>
      </c>
      <c r="F42" s="42">
        <f t="shared" si="7"/>
        <v>4495291</v>
      </c>
      <c r="G42" s="42">
        <f t="shared" si="8"/>
        <v>5726449</v>
      </c>
    </row>
    <row r="43" spans="1:9" x14ac:dyDescent="0.25">
      <c r="A43" s="42" t="str">
        <f t="shared" si="3"/>
        <v>BAHIA DE CADIZ</v>
      </c>
      <c r="B43" s="41">
        <f t="shared" si="4"/>
        <v>536626</v>
      </c>
      <c r="C43" s="41">
        <f t="shared" si="5"/>
        <v>901305</v>
      </c>
      <c r="D43" s="41">
        <f t="shared" si="6"/>
        <v>19</v>
      </c>
      <c r="E43" s="42" t="str">
        <f t="shared" si="2"/>
        <v>CARTAGENA</v>
      </c>
      <c r="F43" s="42">
        <f t="shared" si="7"/>
        <v>3778914</v>
      </c>
      <c r="G43" s="42">
        <f t="shared" si="8"/>
        <v>4871511</v>
      </c>
    </row>
    <row r="44" spans="1:9" x14ac:dyDescent="0.25">
      <c r="A44" s="42" t="str">
        <f t="shared" si="3"/>
        <v>BALEARES</v>
      </c>
      <c r="B44" s="41">
        <f t="shared" si="4"/>
        <v>1658152</v>
      </c>
      <c r="C44" s="41">
        <f t="shared" si="5"/>
        <v>2025976</v>
      </c>
      <c r="D44" s="41">
        <f t="shared" si="6"/>
        <v>14</v>
      </c>
      <c r="E44" s="42" t="str">
        <f t="shared" si="2"/>
        <v>LAS PALMAS</v>
      </c>
      <c r="F44" s="42">
        <f t="shared" si="7"/>
        <v>3146002</v>
      </c>
      <c r="G44" s="42">
        <f t="shared" si="8"/>
        <v>3932095</v>
      </c>
    </row>
    <row r="45" spans="1:9" x14ac:dyDescent="0.25">
      <c r="A45" s="42" t="str">
        <f t="shared" si="3"/>
        <v>BARCELONA</v>
      </c>
      <c r="B45" s="41">
        <f t="shared" si="4"/>
        <v>6414800</v>
      </c>
      <c r="C45" s="41">
        <f t="shared" si="5"/>
        <v>8201828</v>
      </c>
      <c r="D45" s="41">
        <f t="shared" si="6"/>
        <v>3</v>
      </c>
      <c r="E45" s="42" t="str">
        <f t="shared" si="2"/>
        <v>GIJON</v>
      </c>
      <c r="F45" s="42">
        <f t="shared" si="7"/>
        <v>2479038</v>
      </c>
      <c r="G45" s="42">
        <f t="shared" si="8"/>
        <v>3381233</v>
      </c>
    </row>
    <row r="46" spans="1:9" x14ac:dyDescent="0.25">
      <c r="A46" s="42" t="str">
        <f t="shared" si="3"/>
        <v>BILBAO</v>
      </c>
      <c r="B46" s="41">
        <f t="shared" si="4"/>
        <v>5015842</v>
      </c>
      <c r="C46" s="41">
        <f t="shared" si="5"/>
        <v>6050389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2309214</v>
      </c>
      <c r="G46" s="42">
        <f t="shared" si="8"/>
        <v>2969252</v>
      </c>
    </row>
    <row r="47" spans="1:9" x14ac:dyDescent="0.25">
      <c r="A47" s="42" t="str">
        <f t="shared" si="3"/>
        <v>CARTAGENA</v>
      </c>
      <c r="B47" s="41">
        <f t="shared" si="4"/>
        <v>3778914</v>
      </c>
      <c r="C47" s="41">
        <f t="shared" si="5"/>
        <v>4871511</v>
      </c>
      <c r="D47" s="41">
        <f t="shared" si="6"/>
        <v>6</v>
      </c>
      <c r="E47" s="42" t="str">
        <f t="shared" si="2"/>
        <v>HUELVA</v>
      </c>
      <c r="F47" s="42">
        <f t="shared" si="7"/>
        <v>2112105</v>
      </c>
      <c r="G47" s="42">
        <f t="shared" si="8"/>
        <v>2912016</v>
      </c>
    </row>
    <row r="48" spans="1:9" x14ac:dyDescent="0.25">
      <c r="A48" s="42" t="str">
        <f t="shared" si="3"/>
        <v>CASTELLON</v>
      </c>
      <c r="B48" s="41">
        <f t="shared" si="4"/>
        <v>1929942</v>
      </c>
      <c r="C48" s="41">
        <f t="shared" si="5"/>
        <v>2298813</v>
      </c>
      <c r="D48" s="41">
        <f t="shared" si="6"/>
        <v>11</v>
      </c>
      <c r="E48" s="42" t="str">
        <f t="shared" si="2"/>
        <v>CASTELLON</v>
      </c>
      <c r="F48" s="42">
        <f t="shared" si="7"/>
        <v>1929942</v>
      </c>
      <c r="G48" s="42">
        <f t="shared" si="8"/>
        <v>2298813</v>
      </c>
    </row>
    <row r="49" spans="1:7" x14ac:dyDescent="0.25">
      <c r="A49" s="42" t="str">
        <f t="shared" si="3"/>
        <v>CEUTA</v>
      </c>
      <c r="B49" s="41">
        <f t="shared" si="4"/>
        <v>334655</v>
      </c>
      <c r="C49" s="41">
        <f t="shared" si="5"/>
        <v>344022</v>
      </c>
      <c r="D49" s="41">
        <f t="shared" si="6"/>
        <v>25</v>
      </c>
      <c r="E49" s="42" t="str">
        <f t="shared" si="2"/>
        <v>A CORUÑA</v>
      </c>
      <c r="F49" s="42">
        <f t="shared" si="7"/>
        <v>1821567</v>
      </c>
      <c r="G49" s="42">
        <f t="shared" si="8"/>
        <v>2119586</v>
      </c>
    </row>
    <row r="50" spans="1:7" x14ac:dyDescent="0.25">
      <c r="A50" s="42" t="str">
        <f t="shared" si="3"/>
        <v>FERROL-SAN CIBRAO</v>
      </c>
      <c r="B50" s="41">
        <f t="shared" si="4"/>
        <v>1803125</v>
      </c>
      <c r="C50" s="41">
        <f t="shared" si="5"/>
        <v>1937314</v>
      </c>
      <c r="D50" s="41">
        <f t="shared" si="6"/>
        <v>13</v>
      </c>
      <c r="E50" s="42" t="str">
        <f t="shared" si="2"/>
        <v>FERROL-SAN CIBRAO</v>
      </c>
      <c r="F50" s="42">
        <f t="shared" si="7"/>
        <v>1803125</v>
      </c>
      <c r="G50" s="42">
        <f t="shared" si="8"/>
        <v>1937314</v>
      </c>
    </row>
    <row r="51" spans="1:7" x14ac:dyDescent="0.25">
      <c r="A51" s="42" t="str">
        <f t="shared" si="3"/>
        <v>GIJON</v>
      </c>
      <c r="B51" s="41">
        <f t="shared" si="4"/>
        <v>2479038</v>
      </c>
      <c r="C51" s="41">
        <f t="shared" si="5"/>
        <v>3381233</v>
      </c>
      <c r="D51" s="41">
        <f t="shared" si="6"/>
        <v>8</v>
      </c>
      <c r="E51" s="42" t="str">
        <f t="shared" si="2"/>
        <v>BALEARES</v>
      </c>
      <c r="F51" s="42">
        <f t="shared" si="7"/>
        <v>1658152</v>
      </c>
      <c r="G51" s="42">
        <f t="shared" si="8"/>
        <v>2025976</v>
      </c>
    </row>
    <row r="52" spans="1:7" x14ac:dyDescent="0.25">
      <c r="A52" s="42" t="str">
        <f t="shared" si="3"/>
        <v>HUELVA</v>
      </c>
      <c r="B52" s="41">
        <f t="shared" si="4"/>
        <v>2112105</v>
      </c>
      <c r="C52" s="41">
        <f t="shared" si="5"/>
        <v>2912016</v>
      </c>
      <c r="D52" s="41">
        <f t="shared" si="6"/>
        <v>10</v>
      </c>
      <c r="E52" s="42" t="str">
        <f t="shared" si="2"/>
        <v>SEVILLA</v>
      </c>
      <c r="F52" s="42">
        <f t="shared" si="7"/>
        <v>674929</v>
      </c>
      <c r="G52" s="42">
        <f t="shared" si="8"/>
        <v>705888</v>
      </c>
    </row>
    <row r="53" spans="1:7" x14ac:dyDescent="0.25">
      <c r="A53" s="42" t="str">
        <f t="shared" si="3"/>
        <v>LAS PALMAS</v>
      </c>
      <c r="B53" s="41">
        <f t="shared" si="4"/>
        <v>3146002</v>
      </c>
      <c r="C53" s="41">
        <f t="shared" si="5"/>
        <v>3932095</v>
      </c>
      <c r="D53" s="41">
        <f t="shared" si="6"/>
        <v>7</v>
      </c>
      <c r="E53" s="42" t="str">
        <f t="shared" si="2"/>
        <v>AVILES</v>
      </c>
      <c r="F53" s="42">
        <f t="shared" si="7"/>
        <v>636312</v>
      </c>
      <c r="G53" s="42">
        <f t="shared" si="8"/>
        <v>831978</v>
      </c>
    </row>
    <row r="54" spans="1:7" x14ac:dyDescent="0.25">
      <c r="A54" s="42" t="str">
        <f t="shared" si="3"/>
        <v>MALAGA</v>
      </c>
      <c r="B54" s="41">
        <f t="shared" si="4"/>
        <v>389698</v>
      </c>
      <c r="C54" s="41">
        <f t="shared" si="5"/>
        <v>1162207</v>
      </c>
      <c r="D54" s="41">
        <f t="shared" si="6"/>
        <v>23</v>
      </c>
      <c r="E54" s="42" t="str">
        <f t="shared" si="2"/>
        <v>ALMERIA</v>
      </c>
      <c r="F54" s="42">
        <f t="shared" si="7"/>
        <v>593665</v>
      </c>
      <c r="G54" s="42">
        <f t="shared" si="8"/>
        <v>958936</v>
      </c>
    </row>
    <row r="55" spans="1:7" x14ac:dyDescent="0.25">
      <c r="A55" s="42" t="str">
        <f t="shared" si="3"/>
        <v>MARIN Y RIA DE PONTEVEDRA</v>
      </c>
      <c r="B55" s="41">
        <f t="shared" si="4"/>
        <v>191263</v>
      </c>
      <c r="C55" s="41">
        <f t="shared" si="5"/>
        <v>222826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549774</v>
      </c>
      <c r="G55" s="42">
        <f t="shared" si="8"/>
        <v>945356</v>
      </c>
    </row>
    <row r="56" spans="1:7" x14ac:dyDescent="0.25">
      <c r="A56" s="42" t="str">
        <f t="shared" si="3"/>
        <v>MELILLA</v>
      </c>
      <c r="B56" s="41">
        <f t="shared" si="4"/>
        <v>120279</v>
      </c>
      <c r="C56" s="41">
        <f t="shared" si="5"/>
        <v>120748</v>
      </c>
      <c r="D56" s="41">
        <f t="shared" si="6"/>
        <v>28</v>
      </c>
      <c r="E56" s="42" t="str">
        <f t="shared" si="2"/>
        <v>BAHIA DE CADIZ</v>
      </c>
      <c r="F56" s="42">
        <f t="shared" si="9"/>
        <v>536626</v>
      </c>
      <c r="G56" s="42">
        <f t="shared" si="8"/>
        <v>901305</v>
      </c>
    </row>
    <row r="57" spans="1:7" x14ac:dyDescent="0.25">
      <c r="A57" s="42" t="str">
        <f t="shared" si="3"/>
        <v>MOTRIL</v>
      </c>
      <c r="B57" s="41">
        <f t="shared" si="4"/>
        <v>377164</v>
      </c>
      <c r="C57" s="41">
        <f t="shared" si="5"/>
        <v>469989</v>
      </c>
      <c r="D57" s="41">
        <f t="shared" si="6"/>
        <v>24</v>
      </c>
      <c r="E57" s="42" t="str">
        <f t="shared" si="2"/>
        <v>VIGO</v>
      </c>
      <c r="F57" s="42">
        <f t="shared" si="9"/>
        <v>477360</v>
      </c>
      <c r="G57" s="42">
        <f t="shared" si="8"/>
        <v>719535</v>
      </c>
    </row>
    <row r="58" spans="1:7" x14ac:dyDescent="0.25">
      <c r="A58" s="42" t="str">
        <f t="shared" si="3"/>
        <v>PASAIA</v>
      </c>
      <c r="B58" s="41">
        <f t="shared" si="4"/>
        <v>458781</v>
      </c>
      <c r="C58" s="41">
        <f t="shared" si="5"/>
        <v>709624</v>
      </c>
      <c r="D58" s="41">
        <f t="shared" si="6"/>
        <v>21</v>
      </c>
      <c r="E58" s="42" t="str">
        <f t="shared" si="2"/>
        <v>PASAIA</v>
      </c>
      <c r="F58" s="42">
        <f t="shared" si="9"/>
        <v>458781</v>
      </c>
      <c r="G58" s="42">
        <f t="shared" si="8"/>
        <v>709624</v>
      </c>
    </row>
    <row r="59" spans="1:7" x14ac:dyDescent="0.25">
      <c r="A59" s="42" t="str">
        <f t="shared" si="3"/>
        <v>SANTA CRUZ DE TENERIFE</v>
      </c>
      <c r="B59" s="41">
        <f t="shared" si="4"/>
        <v>2309214</v>
      </c>
      <c r="C59" s="41">
        <f t="shared" si="5"/>
        <v>2969252</v>
      </c>
      <c r="D59" s="41">
        <f t="shared" si="6"/>
        <v>9</v>
      </c>
      <c r="E59" s="42" t="str">
        <f t="shared" si="2"/>
        <v>ALICANTE</v>
      </c>
      <c r="F59" s="42">
        <f t="shared" si="9"/>
        <v>442948</v>
      </c>
      <c r="G59" s="42">
        <f t="shared" si="8"/>
        <v>491303</v>
      </c>
    </row>
    <row r="60" spans="1:7" x14ac:dyDescent="0.25">
      <c r="A60" s="42" t="str">
        <f t="shared" si="3"/>
        <v>SANTANDER</v>
      </c>
      <c r="B60" s="41">
        <f t="shared" si="4"/>
        <v>549774</v>
      </c>
      <c r="C60" s="41">
        <f t="shared" si="5"/>
        <v>945356</v>
      </c>
      <c r="D60" s="41">
        <f t="shared" si="6"/>
        <v>18</v>
      </c>
      <c r="E60" s="42" t="str">
        <f t="shared" si="2"/>
        <v>MALAGA</v>
      </c>
      <c r="F60" s="42">
        <f t="shared" si="9"/>
        <v>389698</v>
      </c>
      <c r="G60" s="42">
        <f t="shared" si="8"/>
        <v>1162207</v>
      </c>
    </row>
    <row r="61" spans="1:7" x14ac:dyDescent="0.25">
      <c r="A61" s="42" t="str">
        <f t="shared" si="3"/>
        <v>SEVILLA</v>
      </c>
      <c r="B61" s="41">
        <f t="shared" si="4"/>
        <v>674929</v>
      </c>
      <c r="C61" s="41">
        <f t="shared" si="5"/>
        <v>705888</v>
      </c>
      <c r="D61" s="41">
        <f t="shared" si="6"/>
        <v>15</v>
      </c>
      <c r="E61" s="42" t="str">
        <f t="shared" si="2"/>
        <v>MOTRIL</v>
      </c>
      <c r="F61" s="42">
        <f t="shared" si="9"/>
        <v>377164</v>
      </c>
      <c r="G61" s="42">
        <f t="shared" si="8"/>
        <v>469989</v>
      </c>
    </row>
    <row r="62" spans="1:7" x14ac:dyDescent="0.25">
      <c r="A62" s="42" t="str">
        <f t="shared" si="3"/>
        <v>TARRAGONA</v>
      </c>
      <c r="B62" s="41">
        <f t="shared" si="4"/>
        <v>4495291</v>
      </c>
      <c r="C62" s="41">
        <f t="shared" si="5"/>
        <v>5726449</v>
      </c>
      <c r="D62" s="41">
        <f t="shared" si="6"/>
        <v>5</v>
      </c>
      <c r="E62" s="42" t="str">
        <f t="shared" si="2"/>
        <v>CEUTA</v>
      </c>
      <c r="F62" s="42">
        <f t="shared" si="9"/>
        <v>334655</v>
      </c>
      <c r="G62" s="42">
        <f t="shared" si="8"/>
        <v>344022</v>
      </c>
    </row>
    <row r="63" spans="1:7" x14ac:dyDescent="0.25">
      <c r="A63" s="42" t="str">
        <f t="shared" si="3"/>
        <v>VALENCIA</v>
      </c>
      <c r="B63" s="41">
        <f t="shared" si="4"/>
        <v>8817050</v>
      </c>
      <c r="C63" s="41">
        <f t="shared" si="5"/>
        <v>8986820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191263</v>
      </c>
      <c r="G63" s="42">
        <f t="shared" si="8"/>
        <v>222826</v>
      </c>
    </row>
    <row r="64" spans="1:7" x14ac:dyDescent="0.25">
      <c r="A64" s="42" t="str">
        <f t="shared" si="3"/>
        <v>VIGO</v>
      </c>
      <c r="B64" s="41">
        <f t="shared" si="4"/>
        <v>477360</v>
      </c>
      <c r="C64" s="41">
        <f t="shared" si="5"/>
        <v>719535</v>
      </c>
      <c r="D64" s="41">
        <f t="shared" si="6"/>
        <v>20</v>
      </c>
      <c r="E64" s="42" t="str">
        <f t="shared" si="2"/>
        <v>VILAGARCIA</v>
      </c>
      <c r="F64" s="42">
        <f t="shared" si="9"/>
        <v>156878</v>
      </c>
      <c r="G64" s="42">
        <f t="shared" si="8"/>
        <v>142495</v>
      </c>
    </row>
    <row r="65" spans="1:7" x14ac:dyDescent="0.25">
      <c r="A65" s="42" t="str">
        <f t="shared" si="3"/>
        <v>VILAGARCIA</v>
      </c>
      <c r="B65" s="41">
        <f t="shared" si="4"/>
        <v>156878</v>
      </c>
      <c r="C65" s="41">
        <f t="shared" si="5"/>
        <v>142495</v>
      </c>
      <c r="D65" s="41">
        <f t="shared" si="6"/>
        <v>27</v>
      </c>
      <c r="E65" s="42" t="str">
        <f t="shared" si="2"/>
        <v>MELILLA</v>
      </c>
      <c r="F65" s="42">
        <f t="shared" si="9"/>
        <v>120279</v>
      </c>
      <c r="G65" s="42">
        <f t="shared" si="8"/>
        <v>120748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675764</v>
      </c>
      <c r="C7" s="37">
        <v>656203</v>
      </c>
      <c r="D7" s="37">
        <v>1321094</v>
      </c>
      <c r="E7" s="37">
        <v>1275221</v>
      </c>
      <c r="F7" s="10">
        <f>((E7*100)/D7)-100</f>
        <v>-3.4723494316074408</v>
      </c>
      <c r="G7" s="1"/>
      <c r="H7" s="1"/>
      <c r="I7" s="1"/>
    </row>
    <row r="8" spans="1:12" x14ac:dyDescent="0.25">
      <c r="A8" s="11" t="s">
        <v>44</v>
      </c>
      <c r="B8" s="38">
        <v>7828</v>
      </c>
      <c r="C8" s="38">
        <v>7375</v>
      </c>
      <c r="D8" s="38">
        <v>13399</v>
      </c>
      <c r="E8" s="38">
        <v>15647</v>
      </c>
      <c r="F8" s="13">
        <f t="shared" ref="F8:F35" si="0">((E8*100)/D8)-100</f>
        <v>16.777371445630266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52395</v>
      </c>
      <c r="C10" s="38">
        <v>66106</v>
      </c>
      <c r="D10" s="38">
        <v>106448</v>
      </c>
      <c r="E10" s="38">
        <v>95424</v>
      </c>
      <c r="F10" s="13">
        <f t="shared" si="0"/>
        <v>-10.356230272057715</v>
      </c>
      <c r="G10" s="1"/>
      <c r="H10" s="1"/>
      <c r="I10" s="1"/>
    </row>
    <row r="11" spans="1:12" x14ac:dyDescent="0.25">
      <c r="A11" s="8" t="s">
        <v>47</v>
      </c>
      <c r="B11" s="37">
        <v>1410657</v>
      </c>
      <c r="C11" s="37">
        <v>1791421</v>
      </c>
      <c r="D11" s="37">
        <v>3028976</v>
      </c>
      <c r="E11" s="37">
        <v>3582842</v>
      </c>
      <c r="F11" s="10">
        <f t="shared" si="0"/>
        <v>18.285585623656317</v>
      </c>
      <c r="G11" s="1"/>
      <c r="H11" s="1"/>
      <c r="I11" s="1"/>
    </row>
    <row r="12" spans="1:12" x14ac:dyDescent="0.25">
      <c r="A12" s="11" t="s">
        <v>48</v>
      </c>
      <c r="B12" s="38">
        <v>9317</v>
      </c>
      <c r="C12" s="38">
        <v>10286</v>
      </c>
      <c r="D12" s="38">
        <v>30892</v>
      </c>
      <c r="E12" s="38">
        <v>15663</v>
      </c>
      <c r="F12" s="13">
        <f t="shared" si="0"/>
        <v>-49.297552764469764</v>
      </c>
      <c r="G12" s="1"/>
      <c r="H12" s="1"/>
      <c r="I12" s="1"/>
    </row>
    <row r="13" spans="1:12" x14ac:dyDescent="0.25">
      <c r="A13" s="8" t="s">
        <v>49</v>
      </c>
      <c r="B13" s="37">
        <v>161776</v>
      </c>
      <c r="C13" s="37">
        <v>158600</v>
      </c>
      <c r="D13" s="37">
        <v>275408</v>
      </c>
      <c r="E13" s="37">
        <v>313951</v>
      </c>
      <c r="F13" s="10">
        <f t="shared" si="0"/>
        <v>13.994873061058499</v>
      </c>
      <c r="G13" s="1"/>
      <c r="H13" s="1"/>
      <c r="I13" s="1"/>
    </row>
    <row r="14" spans="1:12" x14ac:dyDescent="0.25">
      <c r="A14" s="11" t="s">
        <v>50</v>
      </c>
      <c r="B14" s="38">
        <v>738149</v>
      </c>
      <c r="C14" s="38">
        <v>941123</v>
      </c>
      <c r="D14" s="38">
        <v>2016623</v>
      </c>
      <c r="E14" s="38">
        <v>2029647</v>
      </c>
      <c r="F14" s="13">
        <f t="shared" si="0"/>
        <v>0.64583216595268311</v>
      </c>
      <c r="G14" s="1"/>
      <c r="H14" s="1"/>
      <c r="I14" s="1"/>
    </row>
    <row r="15" spans="1:12" x14ac:dyDescent="0.25">
      <c r="A15" s="8" t="s">
        <v>51</v>
      </c>
      <c r="B15" s="37">
        <v>1893364</v>
      </c>
      <c r="C15" s="37">
        <v>2046022</v>
      </c>
      <c r="D15" s="37">
        <v>3796753</v>
      </c>
      <c r="E15" s="37">
        <v>3658743</v>
      </c>
      <c r="F15" s="10">
        <f t="shared" si="0"/>
        <v>-3.6349480727347867</v>
      </c>
      <c r="G15" s="1"/>
      <c r="H15" s="1"/>
      <c r="I15" s="1"/>
    </row>
    <row r="16" spans="1:12" x14ac:dyDescent="0.25">
      <c r="A16" s="11" t="s">
        <v>52</v>
      </c>
      <c r="B16" s="38">
        <v>1546682</v>
      </c>
      <c r="C16" s="38">
        <v>1621952</v>
      </c>
      <c r="D16" s="38">
        <v>3630027</v>
      </c>
      <c r="E16" s="38">
        <v>3208995</v>
      </c>
      <c r="F16" s="13">
        <f t="shared" si="0"/>
        <v>-11.598591415435749</v>
      </c>
      <c r="G16" s="1"/>
      <c r="H16" s="1"/>
      <c r="I16" s="1"/>
    </row>
    <row r="17" spans="1:9" x14ac:dyDescent="0.25">
      <c r="A17" s="8" t="s">
        <v>53</v>
      </c>
      <c r="B17" s="37">
        <v>678955</v>
      </c>
      <c r="C17" s="37">
        <v>733585</v>
      </c>
      <c r="D17" s="37">
        <v>1416385</v>
      </c>
      <c r="E17" s="37">
        <v>1491691</v>
      </c>
      <c r="F17" s="10">
        <f t="shared" si="0"/>
        <v>5.3167747469791067</v>
      </c>
      <c r="G17" s="1"/>
      <c r="H17" s="1"/>
      <c r="I17" s="1"/>
    </row>
    <row r="18" spans="1:9" x14ac:dyDescent="0.25">
      <c r="A18" s="11" t="s">
        <v>54</v>
      </c>
      <c r="B18" s="38">
        <v>62819</v>
      </c>
      <c r="C18" s="38">
        <v>55511</v>
      </c>
      <c r="D18" s="38">
        <v>175898</v>
      </c>
      <c r="E18" s="38">
        <v>180048</v>
      </c>
      <c r="F18" s="13">
        <f t="shared" si="0"/>
        <v>2.3593218797257549</v>
      </c>
      <c r="G18" s="1"/>
      <c r="H18" s="1"/>
      <c r="I18" s="1"/>
    </row>
    <row r="19" spans="1:9" x14ac:dyDescent="0.25">
      <c r="A19" s="8" t="s">
        <v>55</v>
      </c>
      <c r="B19" s="37">
        <v>115384</v>
      </c>
      <c r="C19" s="37">
        <v>134189</v>
      </c>
      <c r="D19" s="37">
        <v>244282</v>
      </c>
      <c r="E19" s="37">
        <v>402437</v>
      </c>
      <c r="F19" s="10">
        <f t="shared" si="0"/>
        <v>64.742797258905682</v>
      </c>
      <c r="G19" s="1"/>
      <c r="H19" s="1"/>
      <c r="I19" s="1"/>
    </row>
    <row r="20" spans="1:9" x14ac:dyDescent="0.25">
      <c r="A20" s="11" t="s">
        <v>56</v>
      </c>
      <c r="B20" s="38">
        <v>150108</v>
      </c>
      <c r="C20" s="38">
        <v>108386</v>
      </c>
      <c r="D20" s="38">
        <v>282391</v>
      </c>
      <c r="E20" s="38">
        <v>225542</v>
      </c>
      <c r="F20" s="13">
        <f t="shared" si="0"/>
        <v>-20.131307300870077</v>
      </c>
      <c r="G20" s="1"/>
      <c r="H20" s="1"/>
      <c r="I20" s="1"/>
    </row>
    <row r="21" spans="1:9" x14ac:dyDescent="0.25">
      <c r="A21" s="8" t="s">
        <v>57</v>
      </c>
      <c r="B21" s="37">
        <v>996638</v>
      </c>
      <c r="C21" s="37">
        <v>797852</v>
      </c>
      <c r="D21" s="37">
        <v>2139236</v>
      </c>
      <c r="E21" s="37">
        <v>1639523</v>
      </c>
      <c r="F21" s="10">
        <f t="shared" si="0"/>
        <v>-23.359414295570943</v>
      </c>
      <c r="G21" s="1"/>
      <c r="H21" s="1"/>
      <c r="I21" s="1"/>
    </row>
    <row r="22" spans="1:9" x14ac:dyDescent="0.25">
      <c r="A22" s="11" t="s">
        <v>58</v>
      </c>
      <c r="B22" s="38">
        <v>381417</v>
      </c>
      <c r="C22" s="38">
        <v>405959</v>
      </c>
      <c r="D22" s="38">
        <v>805867</v>
      </c>
      <c r="E22" s="38">
        <v>849637</v>
      </c>
      <c r="F22" s="13">
        <f t="shared" si="0"/>
        <v>5.4314173430603319</v>
      </c>
      <c r="G22" s="1"/>
      <c r="H22" s="1"/>
      <c r="I22" s="1"/>
    </row>
    <row r="23" spans="1:9" x14ac:dyDescent="0.25">
      <c r="A23" s="8" t="s">
        <v>59</v>
      </c>
      <c r="B23" s="37">
        <v>16155</v>
      </c>
      <c r="C23" s="37">
        <v>5989</v>
      </c>
      <c r="D23" s="37">
        <v>27770</v>
      </c>
      <c r="E23" s="37">
        <v>11621</v>
      </c>
      <c r="F23" s="10">
        <f t="shared" si="0"/>
        <v>-58.152682751170325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6615</v>
      </c>
      <c r="C25" s="37">
        <v>4870</v>
      </c>
      <c r="D25" s="37">
        <v>14480</v>
      </c>
      <c r="E25" s="37">
        <v>11890</v>
      </c>
      <c r="F25" s="10">
        <f t="shared" si="0"/>
        <v>-17.886740331491708</v>
      </c>
      <c r="G25" s="1"/>
      <c r="H25" s="1"/>
      <c r="I25" s="1"/>
    </row>
    <row r="26" spans="1:9" x14ac:dyDescent="0.25">
      <c r="A26" s="11" t="s">
        <v>62</v>
      </c>
      <c r="B26" s="38">
        <v>140616</v>
      </c>
      <c r="C26" s="38">
        <v>149984</v>
      </c>
      <c r="D26" s="38">
        <v>265889</v>
      </c>
      <c r="E26" s="38">
        <v>254569</v>
      </c>
      <c r="F26" s="13">
        <f t="shared" si="0"/>
        <v>-4.2574156885015952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662536</v>
      </c>
      <c r="C28" s="38">
        <v>620445</v>
      </c>
      <c r="D28" s="38">
        <v>1510524</v>
      </c>
      <c r="E28" s="38">
        <v>1317233</v>
      </c>
      <c r="F28" s="13">
        <f t="shared" si="0"/>
        <v>-12.796287910685294</v>
      </c>
      <c r="G28" s="1"/>
      <c r="H28" s="1"/>
      <c r="I28" s="1"/>
    </row>
    <row r="29" spans="1:9" x14ac:dyDescent="0.25">
      <c r="A29" s="8" t="s">
        <v>65</v>
      </c>
      <c r="B29" s="37">
        <v>24195</v>
      </c>
      <c r="C29" s="37">
        <v>17997</v>
      </c>
      <c r="D29" s="37">
        <v>48269</v>
      </c>
      <c r="E29" s="37">
        <v>52399</v>
      </c>
      <c r="F29" s="10">
        <f t="shared" si="0"/>
        <v>8.5562162050177193</v>
      </c>
      <c r="G29" s="1"/>
      <c r="H29" s="1"/>
      <c r="I29" s="1"/>
    </row>
    <row r="30" spans="1:9" x14ac:dyDescent="0.25">
      <c r="A30" s="11" t="s">
        <v>66</v>
      </c>
      <c r="B30" s="38">
        <v>32103</v>
      </c>
      <c r="C30" s="38">
        <v>11777</v>
      </c>
      <c r="D30" s="38">
        <v>53945</v>
      </c>
      <c r="E30" s="38">
        <v>19716</v>
      </c>
      <c r="F30" s="13">
        <f t="shared" si="0"/>
        <v>-63.451663731578456</v>
      </c>
      <c r="G30" s="1"/>
      <c r="H30" s="1"/>
      <c r="I30" s="1"/>
    </row>
    <row r="31" spans="1:9" x14ac:dyDescent="0.25">
      <c r="A31" s="8" t="s">
        <v>67</v>
      </c>
      <c r="B31" s="37">
        <v>1364747</v>
      </c>
      <c r="C31" s="37">
        <v>1304573</v>
      </c>
      <c r="D31" s="37">
        <v>3173936</v>
      </c>
      <c r="E31" s="37">
        <v>2646485</v>
      </c>
      <c r="F31" s="10">
        <f t="shared" si="0"/>
        <v>-16.618198980697784</v>
      </c>
      <c r="G31" s="1"/>
      <c r="H31" s="1"/>
      <c r="I31" s="1"/>
    </row>
    <row r="32" spans="1:9" x14ac:dyDescent="0.25">
      <c r="A32" s="11" t="s">
        <v>68</v>
      </c>
      <c r="B32" s="38">
        <v>455766</v>
      </c>
      <c r="C32" s="38">
        <v>468254</v>
      </c>
      <c r="D32" s="38">
        <v>1002217</v>
      </c>
      <c r="E32" s="38">
        <v>1060274</v>
      </c>
      <c r="F32" s="13">
        <f t="shared" si="0"/>
        <v>5.7928572355088761</v>
      </c>
      <c r="G32" s="1"/>
      <c r="H32" s="1"/>
      <c r="I32" s="1"/>
    </row>
    <row r="33" spans="1:9" x14ac:dyDescent="0.25">
      <c r="A33" s="8" t="s">
        <v>69</v>
      </c>
      <c r="B33" s="37">
        <v>0</v>
      </c>
      <c r="C33" s="37">
        <v>3418</v>
      </c>
      <c r="D33" s="37">
        <v>6977</v>
      </c>
      <c r="E33" s="37">
        <v>13452</v>
      </c>
      <c r="F33" s="10">
        <f t="shared" si="0"/>
        <v>92.804930485882181</v>
      </c>
      <c r="G33" s="1"/>
      <c r="H33" s="1"/>
      <c r="I33" s="1"/>
    </row>
    <row r="34" spans="1:9" x14ac:dyDescent="0.25">
      <c r="A34" s="11" t="s">
        <v>70</v>
      </c>
      <c r="B34" s="38">
        <v>21049</v>
      </c>
      <c r="C34" s="38">
        <v>32857</v>
      </c>
      <c r="D34" s="38">
        <v>54797</v>
      </c>
      <c r="E34" s="38">
        <v>34430</v>
      </c>
      <c r="F34" s="13">
        <f t="shared" si="0"/>
        <v>-37.168093143785242</v>
      </c>
      <c r="G34" s="1"/>
      <c r="H34" s="1"/>
      <c r="I34" s="1"/>
    </row>
    <row r="35" spans="1:9" x14ac:dyDescent="0.25">
      <c r="A35" s="14" t="s">
        <v>71</v>
      </c>
      <c r="B35" s="15">
        <f>SUM(B7:B34)</f>
        <v>11605035</v>
      </c>
      <c r="C35" s="15">
        <f t="shared" ref="C35:E35" si="1">SUM(C7:C34)</f>
        <v>12154734</v>
      </c>
      <c r="D35" s="15">
        <f t="shared" si="1"/>
        <v>25442483</v>
      </c>
      <c r="E35" s="15">
        <f t="shared" si="1"/>
        <v>24407080</v>
      </c>
      <c r="F35" s="16">
        <f t="shared" si="0"/>
        <v>-4.069583145638731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1275221</v>
      </c>
      <c r="C38" s="41">
        <f>D7</f>
        <v>1321094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3658743</v>
      </c>
      <c r="G38" s="42">
        <f>LOOKUP(E38,$A$38:$A$65,$C$38:$C$65)</f>
        <v>3796753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15647</v>
      </c>
      <c r="C39" s="41">
        <f t="shared" ref="C39:C65" si="5">D8</f>
        <v>13399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3582842</v>
      </c>
      <c r="G39" s="42">
        <f t="shared" ref="G39:G65" si="8">LOOKUP(E39,$A$38:$A$65,$C$38:$C$65)</f>
        <v>3028976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CARTAGENA</v>
      </c>
      <c r="F40" s="42">
        <f t="shared" si="7"/>
        <v>3208995</v>
      </c>
      <c r="G40" s="42">
        <f t="shared" si="8"/>
        <v>3630027</v>
      </c>
    </row>
    <row r="41" spans="1:9" x14ac:dyDescent="0.25">
      <c r="A41" s="42" t="str">
        <f t="shared" si="3"/>
        <v>AVILES</v>
      </c>
      <c r="B41" s="41">
        <f t="shared" si="4"/>
        <v>95424</v>
      </c>
      <c r="C41" s="41">
        <f t="shared" si="5"/>
        <v>106448</v>
      </c>
      <c r="D41" s="41">
        <f t="shared" si="6"/>
        <v>17</v>
      </c>
      <c r="E41" s="42" t="str">
        <f t="shared" si="2"/>
        <v>TARRAGONA</v>
      </c>
      <c r="F41" s="42">
        <f t="shared" si="7"/>
        <v>2646485</v>
      </c>
      <c r="G41" s="42">
        <f t="shared" si="8"/>
        <v>3173936</v>
      </c>
    </row>
    <row r="42" spans="1:9" x14ac:dyDescent="0.25">
      <c r="A42" s="42" t="str">
        <f t="shared" si="3"/>
        <v>BAHIA DE ALGECIRAS</v>
      </c>
      <c r="B42" s="41">
        <f t="shared" si="4"/>
        <v>3582842</v>
      </c>
      <c r="C42" s="41">
        <f t="shared" si="5"/>
        <v>3028976</v>
      </c>
      <c r="D42" s="41">
        <f t="shared" si="6"/>
        <v>2</v>
      </c>
      <c r="E42" s="42" t="str">
        <f t="shared" si="2"/>
        <v>BARCELONA</v>
      </c>
      <c r="F42" s="42">
        <f t="shared" si="7"/>
        <v>2029647</v>
      </c>
      <c r="G42" s="42">
        <f t="shared" si="8"/>
        <v>2016623</v>
      </c>
    </row>
    <row r="43" spans="1:9" x14ac:dyDescent="0.25">
      <c r="A43" s="42" t="str">
        <f t="shared" si="3"/>
        <v>BAHIA DE CADIZ</v>
      </c>
      <c r="B43" s="41">
        <f t="shared" si="4"/>
        <v>15663</v>
      </c>
      <c r="C43" s="41">
        <f t="shared" si="5"/>
        <v>30892</v>
      </c>
      <c r="D43" s="41">
        <f t="shared" si="6"/>
        <v>21</v>
      </c>
      <c r="E43" s="42" t="str">
        <f t="shared" si="2"/>
        <v>HUELVA</v>
      </c>
      <c r="F43" s="42">
        <f t="shared" si="7"/>
        <v>1639523</v>
      </c>
      <c r="G43" s="42">
        <f t="shared" si="8"/>
        <v>2139236</v>
      </c>
    </row>
    <row r="44" spans="1:9" x14ac:dyDescent="0.25">
      <c r="A44" s="42" t="str">
        <f t="shared" si="3"/>
        <v>BALEARES</v>
      </c>
      <c r="B44" s="41">
        <f t="shared" si="4"/>
        <v>313951</v>
      </c>
      <c r="C44" s="41">
        <f t="shared" si="5"/>
        <v>275408</v>
      </c>
      <c r="D44" s="41">
        <f t="shared" si="6"/>
        <v>13</v>
      </c>
      <c r="E44" s="42" t="str">
        <f t="shared" si="2"/>
        <v>CASTELLON</v>
      </c>
      <c r="F44" s="42">
        <f t="shared" si="7"/>
        <v>1491691</v>
      </c>
      <c r="G44" s="42">
        <f t="shared" si="8"/>
        <v>1416385</v>
      </c>
    </row>
    <row r="45" spans="1:9" x14ac:dyDescent="0.25">
      <c r="A45" s="42" t="str">
        <f t="shared" si="3"/>
        <v>BARCELONA</v>
      </c>
      <c r="B45" s="41">
        <f t="shared" si="4"/>
        <v>2029647</v>
      </c>
      <c r="C45" s="41">
        <f t="shared" si="5"/>
        <v>2016623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1317233</v>
      </c>
      <c r="G45" s="42">
        <f t="shared" si="8"/>
        <v>1510524</v>
      </c>
    </row>
    <row r="46" spans="1:9" x14ac:dyDescent="0.25">
      <c r="A46" s="42" t="str">
        <f t="shared" si="3"/>
        <v>BILBAO</v>
      </c>
      <c r="B46" s="41">
        <f t="shared" si="4"/>
        <v>3658743</v>
      </c>
      <c r="C46" s="41">
        <f t="shared" si="5"/>
        <v>3796753</v>
      </c>
      <c r="D46" s="41">
        <f t="shared" si="6"/>
        <v>1</v>
      </c>
      <c r="E46" s="42" t="str">
        <f t="shared" si="2"/>
        <v>A CORUÑA</v>
      </c>
      <c r="F46" s="42">
        <f t="shared" si="7"/>
        <v>1275221</v>
      </c>
      <c r="G46" s="42">
        <f t="shared" si="8"/>
        <v>1321094</v>
      </c>
    </row>
    <row r="47" spans="1:9" x14ac:dyDescent="0.25">
      <c r="A47" s="42" t="str">
        <f t="shared" si="3"/>
        <v>CARTAGENA</v>
      </c>
      <c r="B47" s="41">
        <f t="shared" si="4"/>
        <v>3208995</v>
      </c>
      <c r="C47" s="41">
        <f t="shared" si="5"/>
        <v>3630027</v>
      </c>
      <c r="D47" s="41">
        <f t="shared" si="6"/>
        <v>3</v>
      </c>
      <c r="E47" s="42" t="str">
        <f t="shared" si="2"/>
        <v>VALENCIA</v>
      </c>
      <c r="F47" s="42">
        <f t="shared" si="7"/>
        <v>1060274</v>
      </c>
      <c r="G47" s="42">
        <f t="shared" si="8"/>
        <v>1002217</v>
      </c>
    </row>
    <row r="48" spans="1:9" x14ac:dyDescent="0.25">
      <c r="A48" s="42" t="str">
        <f t="shared" si="3"/>
        <v>CASTELLON</v>
      </c>
      <c r="B48" s="41">
        <f t="shared" si="4"/>
        <v>1491691</v>
      </c>
      <c r="C48" s="41">
        <f t="shared" si="5"/>
        <v>1416385</v>
      </c>
      <c r="D48" s="41">
        <f t="shared" si="6"/>
        <v>7</v>
      </c>
      <c r="E48" s="42" t="str">
        <f t="shared" si="2"/>
        <v>LAS PALMAS</v>
      </c>
      <c r="F48" s="42">
        <f t="shared" si="7"/>
        <v>849637</v>
      </c>
      <c r="G48" s="42">
        <f t="shared" si="8"/>
        <v>805867</v>
      </c>
    </row>
    <row r="49" spans="1:7" x14ac:dyDescent="0.25">
      <c r="A49" s="42" t="str">
        <f t="shared" si="3"/>
        <v>CEUTA</v>
      </c>
      <c r="B49" s="41">
        <f t="shared" si="4"/>
        <v>180048</v>
      </c>
      <c r="C49" s="41">
        <f t="shared" si="5"/>
        <v>175898</v>
      </c>
      <c r="D49" s="41">
        <f t="shared" si="6"/>
        <v>16</v>
      </c>
      <c r="E49" s="42" t="str">
        <f t="shared" si="2"/>
        <v>FERROL-SAN CIBRAO</v>
      </c>
      <c r="F49" s="42">
        <f t="shared" si="7"/>
        <v>402437</v>
      </c>
      <c r="G49" s="42">
        <f t="shared" si="8"/>
        <v>244282</v>
      </c>
    </row>
    <row r="50" spans="1:7" x14ac:dyDescent="0.25">
      <c r="A50" s="42" t="str">
        <f t="shared" si="3"/>
        <v>FERROL-SAN CIBRAO</v>
      </c>
      <c r="B50" s="41">
        <f t="shared" si="4"/>
        <v>402437</v>
      </c>
      <c r="C50" s="41">
        <f t="shared" si="5"/>
        <v>244282</v>
      </c>
      <c r="D50" s="41">
        <f t="shared" si="6"/>
        <v>12</v>
      </c>
      <c r="E50" s="42" t="str">
        <f t="shared" si="2"/>
        <v>BALEARES</v>
      </c>
      <c r="F50" s="42">
        <f t="shared" si="7"/>
        <v>313951</v>
      </c>
      <c r="G50" s="42">
        <f t="shared" si="8"/>
        <v>275408</v>
      </c>
    </row>
    <row r="51" spans="1:7" x14ac:dyDescent="0.25">
      <c r="A51" s="42" t="str">
        <f t="shared" si="3"/>
        <v>GIJON</v>
      </c>
      <c r="B51" s="41">
        <f t="shared" si="4"/>
        <v>225542</v>
      </c>
      <c r="C51" s="41">
        <f t="shared" si="5"/>
        <v>282391</v>
      </c>
      <c r="D51" s="41">
        <f t="shared" si="6"/>
        <v>15</v>
      </c>
      <c r="E51" s="42" t="str">
        <f t="shared" si="2"/>
        <v>MOTRIL</v>
      </c>
      <c r="F51" s="42">
        <f t="shared" si="7"/>
        <v>254569</v>
      </c>
      <c r="G51" s="42">
        <f t="shared" si="8"/>
        <v>265889</v>
      </c>
    </row>
    <row r="52" spans="1:7" x14ac:dyDescent="0.25">
      <c r="A52" s="42" t="str">
        <f t="shared" si="3"/>
        <v>HUELVA</v>
      </c>
      <c r="B52" s="41">
        <f t="shared" si="4"/>
        <v>1639523</v>
      </c>
      <c r="C52" s="41">
        <f t="shared" si="5"/>
        <v>2139236</v>
      </c>
      <c r="D52" s="41">
        <f t="shared" si="6"/>
        <v>6</v>
      </c>
      <c r="E52" s="42" t="str">
        <f t="shared" si="2"/>
        <v>GIJON</v>
      </c>
      <c r="F52" s="42">
        <f t="shared" si="7"/>
        <v>225542</v>
      </c>
      <c r="G52" s="42">
        <f t="shared" si="8"/>
        <v>282391</v>
      </c>
    </row>
    <row r="53" spans="1:7" x14ac:dyDescent="0.25">
      <c r="A53" s="42" t="str">
        <f t="shared" si="3"/>
        <v>LAS PALMAS</v>
      </c>
      <c r="B53" s="41">
        <f t="shared" si="4"/>
        <v>849637</v>
      </c>
      <c r="C53" s="41">
        <f t="shared" si="5"/>
        <v>805867</v>
      </c>
      <c r="D53" s="41">
        <f t="shared" si="6"/>
        <v>11</v>
      </c>
      <c r="E53" s="42" t="str">
        <f t="shared" si="2"/>
        <v>CEUTA</v>
      </c>
      <c r="F53" s="42">
        <f t="shared" si="7"/>
        <v>180048</v>
      </c>
      <c r="G53" s="42">
        <f t="shared" si="8"/>
        <v>175898</v>
      </c>
    </row>
    <row r="54" spans="1:7" x14ac:dyDescent="0.25">
      <c r="A54" s="42" t="str">
        <f t="shared" si="3"/>
        <v>MALAGA</v>
      </c>
      <c r="B54" s="41">
        <f t="shared" si="4"/>
        <v>11621</v>
      </c>
      <c r="C54" s="41">
        <f t="shared" si="5"/>
        <v>27770</v>
      </c>
      <c r="D54" s="41">
        <f t="shared" si="6"/>
        <v>25</v>
      </c>
      <c r="E54" s="42" t="str">
        <f t="shared" si="2"/>
        <v>AVILES</v>
      </c>
      <c r="F54" s="42">
        <f t="shared" si="7"/>
        <v>95424</v>
      </c>
      <c r="G54" s="42">
        <f t="shared" si="8"/>
        <v>106448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52399</v>
      </c>
      <c r="G55" s="42">
        <f t="shared" si="8"/>
        <v>48269</v>
      </c>
    </row>
    <row r="56" spans="1:7" x14ac:dyDescent="0.25">
      <c r="A56" s="42" t="str">
        <f t="shared" si="3"/>
        <v>MELILLA</v>
      </c>
      <c r="B56" s="41">
        <f t="shared" si="4"/>
        <v>11890</v>
      </c>
      <c r="C56" s="41">
        <f t="shared" si="5"/>
        <v>14480</v>
      </c>
      <c r="D56" s="41">
        <f t="shared" si="6"/>
        <v>24</v>
      </c>
      <c r="E56" s="42" t="str">
        <f t="shared" si="2"/>
        <v>VILAGARCIA</v>
      </c>
      <c r="F56" s="42">
        <f t="shared" si="9"/>
        <v>34430</v>
      </c>
      <c r="G56" s="42">
        <f t="shared" si="8"/>
        <v>54797</v>
      </c>
    </row>
    <row r="57" spans="1:7" x14ac:dyDescent="0.25">
      <c r="A57" s="42" t="str">
        <f t="shared" si="3"/>
        <v>MOTRIL</v>
      </c>
      <c r="B57" s="41">
        <f t="shared" si="4"/>
        <v>254569</v>
      </c>
      <c r="C57" s="41">
        <f t="shared" si="5"/>
        <v>265889</v>
      </c>
      <c r="D57" s="41">
        <f t="shared" si="6"/>
        <v>14</v>
      </c>
      <c r="E57" s="42" t="str">
        <f t="shared" si="2"/>
        <v>SEVILLA</v>
      </c>
      <c r="F57" s="42">
        <f t="shared" si="9"/>
        <v>19716</v>
      </c>
      <c r="G57" s="42">
        <f t="shared" si="8"/>
        <v>53945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15663</v>
      </c>
      <c r="G58" s="42">
        <f t="shared" si="8"/>
        <v>30892</v>
      </c>
    </row>
    <row r="59" spans="1:7" x14ac:dyDescent="0.25">
      <c r="A59" s="42" t="str">
        <f t="shared" si="3"/>
        <v>SANTA CRUZ DE TENERIFE</v>
      </c>
      <c r="B59" s="41">
        <f t="shared" si="4"/>
        <v>1317233</v>
      </c>
      <c r="C59" s="41">
        <f t="shared" si="5"/>
        <v>1510524</v>
      </c>
      <c r="D59" s="41">
        <f t="shared" si="6"/>
        <v>8</v>
      </c>
      <c r="E59" s="42" t="str">
        <f t="shared" si="2"/>
        <v>ALICANTE</v>
      </c>
      <c r="F59" s="42">
        <f t="shared" si="9"/>
        <v>15647</v>
      </c>
      <c r="G59" s="42">
        <f t="shared" si="8"/>
        <v>13399</v>
      </c>
    </row>
    <row r="60" spans="1:7" x14ac:dyDescent="0.25">
      <c r="A60" s="42" t="str">
        <f t="shared" si="3"/>
        <v>SANTANDER</v>
      </c>
      <c r="B60" s="41">
        <f t="shared" si="4"/>
        <v>52399</v>
      </c>
      <c r="C60" s="41">
        <f t="shared" si="5"/>
        <v>48269</v>
      </c>
      <c r="D60" s="41">
        <f t="shared" si="6"/>
        <v>18</v>
      </c>
      <c r="E60" s="42" t="str">
        <f t="shared" si="2"/>
        <v>VIGO</v>
      </c>
      <c r="F60" s="42">
        <f t="shared" si="9"/>
        <v>13452</v>
      </c>
      <c r="G60" s="42">
        <f t="shared" si="8"/>
        <v>6977</v>
      </c>
    </row>
    <row r="61" spans="1:7" x14ac:dyDescent="0.25">
      <c r="A61" s="42" t="str">
        <f t="shared" si="3"/>
        <v>SEVILLA</v>
      </c>
      <c r="B61" s="41">
        <f t="shared" si="4"/>
        <v>19716</v>
      </c>
      <c r="C61" s="41">
        <f t="shared" si="5"/>
        <v>53945</v>
      </c>
      <c r="D61" s="41">
        <f t="shared" si="6"/>
        <v>20</v>
      </c>
      <c r="E61" s="42" t="str">
        <f t="shared" si="2"/>
        <v>MELILLA</v>
      </c>
      <c r="F61" s="42">
        <f t="shared" si="9"/>
        <v>11890</v>
      </c>
      <c r="G61" s="42">
        <f t="shared" si="8"/>
        <v>14480</v>
      </c>
    </row>
    <row r="62" spans="1:7" x14ac:dyDescent="0.25">
      <c r="A62" s="42" t="str">
        <f t="shared" si="3"/>
        <v>TARRAGONA</v>
      </c>
      <c r="B62" s="41">
        <f t="shared" si="4"/>
        <v>2646485</v>
      </c>
      <c r="C62" s="41">
        <f t="shared" si="5"/>
        <v>3173936</v>
      </c>
      <c r="D62" s="41">
        <f t="shared" si="6"/>
        <v>4</v>
      </c>
      <c r="E62" s="42" t="str">
        <f t="shared" si="2"/>
        <v>MALAGA</v>
      </c>
      <c r="F62" s="42">
        <f t="shared" si="9"/>
        <v>11621</v>
      </c>
      <c r="G62" s="42">
        <f t="shared" si="8"/>
        <v>27770</v>
      </c>
    </row>
    <row r="63" spans="1:7" x14ac:dyDescent="0.25">
      <c r="A63" s="42" t="str">
        <f t="shared" si="3"/>
        <v>VALENCIA</v>
      </c>
      <c r="B63" s="41">
        <f t="shared" si="4"/>
        <v>1060274</v>
      </c>
      <c r="C63" s="41">
        <f t="shared" si="5"/>
        <v>1002217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13452</v>
      </c>
      <c r="C64" s="41">
        <f t="shared" si="5"/>
        <v>6977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34430</v>
      </c>
      <c r="C65" s="41">
        <f t="shared" si="5"/>
        <v>54797</v>
      </c>
      <c r="D65" s="41">
        <f t="shared" si="6"/>
        <v>19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2" workbookViewId="0">
      <selection activeCell="F37" sqref="F36:F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248792</v>
      </c>
      <c r="C7" s="19">
        <v>220935</v>
      </c>
      <c r="D7" s="19">
        <v>565133</v>
      </c>
      <c r="E7" s="19">
        <v>345727</v>
      </c>
      <c r="F7" s="10">
        <f>((E7*100)/D7)-100</f>
        <v>-38.823781304577864</v>
      </c>
      <c r="G7" s="1"/>
      <c r="H7" s="1"/>
      <c r="I7" s="1"/>
    </row>
    <row r="8" spans="1:12" x14ac:dyDescent="0.25">
      <c r="A8" s="11" t="s">
        <v>44</v>
      </c>
      <c r="B8" s="20">
        <v>85932</v>
      </c>
      <c r="C8" s="20">
        <v>113062</v>
      </c>
      <c r="D8" s="20">
        <v>235120</v>
      </c>
      <c r="E8" s="20">
        <v>184761</v>
      </c>
      <c r="F8" s="13">
        <f t="shared" ref="F8:F35" si="0">((E8*100)/D8)-100</f>
        <v>-21.418424634229325</v>
      </c>
      <c r="G8" s="1"/>
      <c r="H8" s="1"/>
      <c r="I8" s="1"/>
    </row>
    <row r="9" spans="1:12" x14ac:dyDescent="0.25">
      <c r="A9" s="8" t="s">
        <v>45</v>
      </c>
      <c r="B9" s="19">
        <v>349488</v>
      </c>
      <c r="C9" s="19">
        <v>291122</v>
      </c>
      <c r="D9" s="19">
        <v>836111</v>
      </c>
      <c r="E9" s="19">
        <v>519132</v>
      </c>
      <c r="F9" s="10">
        <f t="shared" si="0"/>
        <v>-37.911114672573376</v>
      </c>
      <c r="G9" s="1"/>
      <c r="H9" s="1"/>
      <c r="I9" s="1"/>
    </row>
    <row r="10" spans="1:12" x14ac:dyDescent="0.25">
      <c r="A10" s="11" t="s">
        <v>46</v>
      </c>
      <c r="B10" s="20">
        <v>276435</v>
      </c>
      <c r="C10" s="20">
        <v>194731</v>
      </c>
      <c r="D10" s="20">
        <v>488116</v>
      </c>
      <c r="E10" s="20">
        <v>393476</v>
      </c>
      <c r="F10" s="13">
        <f t="shared" si="0"/>
        <v>-19.388833801801212</v>
      </c>
      <c r="G10" s="1"/>
      <c r="H10" s="1"/>
      <c r="I10" s="1"/>
    </row>
    <row r="11" spans="1:12" x14ac:dyDescent="0.25">
      <c r="A11" s="8" t="s">
        <v>47</v>
      </c>
      <c r="B11" s="19">
        <v>223737</v>
      </c>
      <c r="C11" s="19">
        <v>180782</v>
      </c>
      <c r="D11" s="19">
        <v>475411</v>
      </c>
      <c r="E11" s="19">
        <v>361564</v>
      </c>
      <c r="F11" s="10">
        <f t="shared" si="0"/>
        <v>-23.947068957176</v>
      </c>
      <c r="G11" s="1"/>
      <c r="H11" s="1"/>
      <c r="I11" s="1"/>
    </row>
    <row r="12" spans="1:12" x14ac:dyDescent="0.25">
      <c r="A12" s="11" t="s">
        <v>48</v>
      </c>
      <c r="B12" s="20">
        <v>189734</v>
      </c>
      <c r="C12" s="20">
        <v>137079</v>
      </c>
      <c r="D12" s="20">
        <v>433657</v>
      </c>
      <c r="E12" s="20">
        <v>203078</v>
      </c>
      <c r="F12" s="13">
        <f t="shared" si="0"/>
        <v>-53.170823946114098</v>
      </c>
      <c r="G12" s="1"/>
      <c r="H12" s="1"/>
      <c r="I12" s="1"/>
    </row>
    <row r="13" spans="1:12" x14ac:dyDescent="0.25">
      <c r="A13" s="8" t="s">
        <v>49</v>
      </c>
      <c r="B13" s="19">
        <v>183344</v>
      </c>
      <c r="C13" s="19">
        <v>130811</v>
      </c>
      <c r="D13" s="19">
        <v>325476</v>
      </c>
      <c r="E13" s="19">
        <v>264087</v>
      </c>
      <c r="F13" s="10">
        <f t="shared" si="0"/>
        <v>-18.861298528923797</v>
      </c>
      <c r="G13" s="1"/>
      <c r="H13" s="1"/>
      <c r="I13" s="1"/>
    </row>
    <row r="14" spans="1:12" x14ac:dyDescent="0.25">
      <c r="A14" s="11" t="s">
        <v>50</v>
      </c>
      <c r="B14" s="20">
        <v>247212</v>
      </c>
      <c r="C14" s="20">
        <v>158362</v>
      </c>
      <c r="D14" s="20">
        <v>584947</v>
      </c>
      <c r="E14" s="20">
        <v>460789</v>
      </c>
      <c r="F14" s="13">
        <f t="shared" si="0"/>
        <v>-21.225512738760941</v>
      </c>
      <c r="G14" s="1"/>
      <c r="H14" s="1"/>
      <c r="I14" s="1"/>
    </row>
    <row r="15" spans="1:12" x14ac:dyDescent="0.25">
      <c r="A15" s="8" t="s">
        <v>51</v>
      </c>
      <c r="B15" s="19">
        <v>510710</v>
      </c>
      <c r="C15" s="19">
        <v>225573</v>
      </c>
      <c r="D15" s="19">
        <v>869129</v>
      </c>
      <c r="E15" s="19">
        <v>423237</v>
      </c>
      <c r="F15" s="10">
        <f t="shared" si="0"/>
        <v>-51.303316308626222</v>
      </c>
      <c r="G15" s="1"/>
      <c r="H15" s="1"/>
      <c r="I15" s="1"/>
    </row>
    <row r="16" spans="1:12" x14ac:dyDescent="0.25">
      <c r="A16" s="11" t="s">
        <v>52</v>
      </c>
      <c r="B16" s="20">
        <v>494166</v>
      </c>
      <c r="C16" s="20">
        <v>218523</v>
      </c>
      <c r="D16" s="20">
        <v>1115830</v>
      </c>
      <c r="E16" s="20">
        <v>498955</v>
      </c>
      <c r="F16" s="13">
        <f t="shared" si="0"/>
        <v>-55.283959026016511</v>
      </c>
      <c r="G16" s="1"/>
      <c r="H16" s="1"/>
      <c r="I16" s="1"/>
    </row>
    <row r="17" spans="1:9" x14ac:dyDescent="0.25">
      <c r="A17" s="8" t="s">
        <v>53</v>
      </c>
      <c r="B17" s="19">
        <v>280848</v>
      </c>
      <c r="C17" s="19">
        <v>106826</v>
      </c>
      <c r="D17" s="19">
        <v>612248</v>
      </c>
      <c r="E17" s="19">
        <v>237719</v>
      </c>
      <c r="F17" s="10">
        <f t="shared" si="0"/>
        <v>-61.172760058015704</v>
      </c>
      <c r="G17" s="1"/>
      <c r="H17" s="1"/>
      <c r="I17" s="1"/>
    </row>
    <row r="18" spans="1:9" x14ac:dyDescent="0.25">
      <c r="A18" s="11" t="s">
        <v>54</v>
      </c>
      <c r="B18" s="20">
        <v>4187</v>
      </c>
      <c r="C18" s="20">
        <v>5597</v>
      </c>
      <c r="D18" s="20">
        <v>10087</v>
      </c>
      <c r="E18" s="20">
        <v>10067</v>
      </c>
      <c r="F18" s="13">
        <f t="shared" si="0"/>
        <v>-0.19827500743531346</v>
      </c>
      <c r="G18" s="1"/>
      <c r="H18" s="1"/>
      <c r="I18" s="1"/>
    </row>
    <row r="19" spans="1:9" x14ac:dyDescent="0.25">
      <c r="A19" s="8" t="s">
        <v>55</v>
      </c>
      <c r="B19" s="19">
        <v>714487</v>
      </c>
      <c r="C19" s="19">
        <v>699583</v>
      </c>
      <c r="D19" s="19">
        <v>1558881</v>
      </c>
      <c r="E19" s="19">
        <v>1298821</v>
      </c>
      <c r="F19" s="10">
        <f t="shared" si="0"/>
        <v>-16.682479291235182</v>
      </c>
      <c r="G19" s="1"/>
      <c r="H19" s="1"/>
      <c r="I19" s="1"/>
    </row>
    <row r="20" spans="1:9" x14ac:dyDescent="0.25">
      <c r="A20" s="11" t="s">
        <v>56</v>
      </c>
      <c r="B20" s="20">
        <v>1563621</v>
      </c>
      <c r="C20" s="20">
        <v>805300</v>
      </c>
      <c r="D20" s="20">
        <v>2957649</v>
      </c>
      <c r="E20" s="20">
        <v>2183703</v>
      </c>
      <c r="F20" s="13">
        <f t="shared" si="0"/>
        <v>-26.167608123884889</v>
      </c>
      <c r="G20" s="1"/>
      <c r="H20" s="1"/>
      <c r="I20" s="1"/>
    </row>
    <row r="21" spans="1:9" x14ac:dyDescent="0.25">
      <c r="A21" s="8" t="s">
        <v>57</v>
      </c>
      <c r="B21" s="19">
        <v>372297</v>
      </c>
      <c r="C21" s="19">
        <v>244292</v>
      </c>
      <c r="D21" s="19">
        <v>697030</v>
      </c>
      <c r="E21" s="19">
        <v>413332</v>
      </c>
      <c r="F21" s="10">
        <f t="shared" si="0"/>
        <v>-40.700974133107614</v>
      </c>
      <c r="G21" s="1"/>
      <c r="H21" s="1"/>
      <c r="I21" s="1"/>
    </row>
    <row r="22" spans="1:9" x14ac:dyDescent="0.25">
      <c r="A22" s="11" t="s">
        <v>58</v>
      </c>
      <c r="B22" s="20">
        <v>124194</v>
      </c>
      <c r="C22" s="20">
        <v>53312</v>
      </c>
      <c r="D22" s="20">
        <v>237202</v>
      </c>
      <c r="E22" s="20">
        <v>129722</v>
      </c>
      <c r="F22" s="13">
        <f t="shared" si="0"/>
        <v>-45.311590964663033</v>
      </c>
      <c r="G22" s="1"/>
      <c r="H22" s="1"/>
      <c r="I22" s="1"/>
    </row>
    <row r="23" spans="1:9" x14ac:dyDescent="0.25">
      <c r="A23" s="8" t="s">
        <v>59</v>
      </c>
      <c r="B23" s="19">
        <v>87421</v>
      </c>
      <c r="C23" s="19">
        <v>75084</v>
      </c>
      <c r="D23" s="19">
        <v>300426</v>
      </c>
      <c r="E23" s="19">
        <v>167658</v>
      </c>
      <c r="F23" s="10">
        <f t="shared" si="0"/>
        <v>-44.193245591260407</v>
      </c>
      <c r="G23" s="1"/>
      <c r="H23" s="1"/>
      <c r="I23" s="1"/>
    </row>
    <row r="24" spans="1:9" x14ac:dyDescent="0.25">
      <c r="A24" s="11" t="s">
        <v>60</v>
      </c>
      <c r="B24" s="20">
        <v>4966</v>
      </c>
      <c r="C24" s="20">
        <v>64398</v>
      </c>
      <c r="D24" s="20">
        <v>81651</v>
      </c>
      <c r="E24" s="20">
        <v>102599</v>
      </c>
      <c r="F24" s="13">
        <f t="shared" si="0"/>
        <v>25.655533918751757</v>
      </c>
      <c r="G24" s="1"/>
      <c r="H24" s="1"/>
      <c r="I24" s="1"/>
    </row>
    <row r="25" spans="1:9" x14ac:dyDescent="0.25">
      <c r="A25" s="8" t="s">
        <v>61</v>
      </c>
      <c r="B25" s="19">
        <v>4356</v>
      </c>
      <c r="C25" s="19">
        <v>1793</v>
      </c>
      <c r="D25" s="19">
        <v>5684</v>
      </c>
      <c r="E25" s="19">
        <v>1793</v>
      </c>
      <c r="F25" s="10">
        <f t="shared" si="0"/>
        <v>-68.455313159746652</v>
      </c>
      <c r="G25" s="1"/>
      <c r="H25" s="1"/>
      <c r="I25" s="1"/>
    </row>
    <row r="26" spans="1:9" x14ac:dyDescent="0.25">
      <c r="A26" s="11" t="s">
        <v>62</v>
      </c>
      <c r="B26" s="20">
        <v>83369</v>
      </c>
      <c r="C26" s="20">
        <v>41275</v>
      </c>
      <c r="D26" s="20">
        <v>166019</v>
      </c>
      <c r="E26" s="20">
        <v>92777</v>
      </c>
      <c r="F26" s="13">
        <f t="shared" si="0"/>
        <v>-44.116637252362679</v>
      </c>
      <c r="G26" s="1"/>
      <c r="H26" s="1"/>
      <c r="I26" s="1"/>
    </row>
    <row r="27" spans="1:9" x14ac:dyDescent="0.25">
      <c r="A27" s="8" t="s">
        <v>63</v>
      </c>
      <c r="B27" s="19">
        <v>193817</v>
      </c>
      <c r="C27" s="19">
        <v>82161</v>
      </c>
      <c r="D27" s="19">
        <v>369903</v>
      </c>
      <c r="E27" s="19">
        <v>224196</v>
      </c>
      <c r="F27" s="10">
        <f t="shared" si="0"/>
        <v>-39.390596994347163</v>
      </c>
      <c r="G27" s="1"/>
      <c r="H27" s="1"/>
      <c r="I27" s="1"/>
    </row>
    <row r="28" spans="1:9" x14ac:dyDescent="0.25">
      <c r="A28" s="11" t="s">
        <v>64</v>
      </c>
      <c r="B28" s="20">
        <v>155139</v>
      </c>
      <c r="C28" s="20">
        <v>34605</v>
      </c>
      <c r="D28" s="20">
        <v>349263</v>
      </c>
      <c r="E28" s="20">
        <v>108029</v>
      </c>
      <c r="F28" s="13">
        <f t="shared" si="0"/>
        <v>-69.06944050758311</v>
      </c>
      <c r="G28" s="1"/>
      <c r="H28" s="1"/>
      <c r="I28" s="1"/>
    </row>
    <row r="29" spans="1:9" x14ac:dyDescent="0.25">
      <c r="A29" s="8" t="s">
        <v>65</v>
      </c>
      <c r="B29" s="19">
        <v>285790</v>
      </c>
      <c r="C29" s="19">
        <v>181579</v>
      </c>
      <c r="D29" s="19">
        <v>688111</v>
      </c>
      <c r="E29" s="19">
        <v>368171</v>
      </c>
      <c r="F29" s="10">
        <f t="shared" si="0"/>
        <v>-46.495405537769344</v>
      </c>
      <c r="G29" s="1"/>
      <c r="H29" s="1"/>
      <c r="I29" s="1"/>
    </row>
    <row r="30" spans="1:9" x14ac:dyDescent="0.25">
      <c r="A30" s="11" t="s">
        <v>66</v>
      </c>
      <c r="B30" s="20">
        <v>241765</v>
      </c>
      <c r="C30" s="20">
        <v>196483</v>
      </c>
      <c r="D30" s="20">
        <v>378583</v>
      </c>
      <c r="E30" s="20">
        <v>352787</v>
      </c>
      <c r="F30" s="13">
        <f t="shared" si="0"/>
        <v>-6.813829464080527</v>
      </c>
      <c r="G30" s="1"/>
      <c r="H30" s="1"/>
      <c r="I30" s="1"/>
    </row>
    <row r="31" spans="1:9" x14ac:dyDescent="0.25">
      <c r="A31" s="8" t="s">
        <v>67</v>
      </c>
      <c r="B31" s="19">
        <v>810055</v>
      </c>
      <c r="C31" s="19">
        <v>890376</v>
      </c>
      <c r="D31" s="19">
        <v>2240646</v>
      </c>
      <c r="E31" s="19">
        <v>1633012</v>
      </c>
      <c r="F31" s="10">
        <f t="shared" si="0"/>
        <v>-27.118697018627657</v>
      </c>
      <c r="G31" s="1"/>
      <c r="H31" s="1"/>
      <c r="I31" s="1"/>
    </row>
    <row r="32" spans="1:9" x14ac:dyDescent="0.25">
      <c r="A32" s="11" t="s">
        <v>68</v>
      </c>
      <c r="B32" s="20">
        <v>438168</v>
      </c>
      <c r="C32" s="20">
        <v>429603</v>
      </c>
      <c r="D32" s="20">
        <v>941165</v>
      </c>
      <c r="E32" s="20">
        <v>704602</v>
      </c>
      <c r="F32" s="13">
        <f t="shared" si="0"/>
        <v>-25.135125084336963</v>
      </c>
      <c r="G32" s="1"/>
      <c r="H32" s="1"/>
      <c r="I32" s="1"/>
    </row>
    <row r="33" spans="1:9" x14ac:dyDescent="0.25">
      <c r="A33" s="8" t="s">
        <v>69</v>
      </c>
      <c r="B33" s="19">
        <v>34955</v>
      </c>
      <c r="C33" s="19">
        <v>31432</v>
      </c>
      <c r="D33" s="19">
        <v>67049</v>
      </c>
      <c r="E33" s="19">
        <v>59231</v>
      </c>
      <c r="F33" s="10">
        <f t="shared" si="0"/>
        <v>-11.660129159271577</v>
      </c>
      <c r="G33" s="1"/>
      <c r="H33" s="1"/>
      <c r="I33" s="1"/>
    </row>
    <row r="34" spans="1:9" x14ac:dyDescent="0.25">
      <c r="A34" s="11" t="s">
        <v>70</v>
      </c>
      <c r="B34" s="20">
        <v>27039</v>
      </c>
      <c r="C34" s="20">
        <v>41848</v>
      </c>
      <c r="D34" s="20">
        <v>58273</v>
      </c>
      <c r="E34" s="20">
        <v>59059</v>
      </c>
      <c r="F34" s="13">
        <f t="shared" si="0"/>
        <v>1.3488236404509877</v>
      </c>
      <c r="G34" s="1"/>
      <c r="H34" s="1"/>
      <c r="I34" s="1"/>
    </row>
    <row r="35" spans="1:9" x14ac:dyDescent="0.25">
      <c r="A35" s="14" t="s">
        <v>71</v>
      </c>
      <c r="B35" s="15">
        <f>SUM(B7:B34)</f>
        <v>8236024</v>
      </c>
      <c r="C35" s="15">
        <f t="shared" ref="C35:E35" si="1">SUM(C7:C34)</f>
        <v>5856527</v>
      </c>
      <c r="D35" s="15">
        <f t="shared" si="1"/>
        <v>17648800</v>
      </c>
      <c r="E35" s="15">
        <f t="shared" si="1"/>
        <v>11802084</v>
      </c>
      <c r="F35" s="16">
        <f t="shared" si="0"/>
        <v>-33.128122025293507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345727</v>
      </c>
      <c r="C38" s="41">
        <f>D7</f>
        <v>565133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GIJON</v>
      </c>
      <c r="F38" s="42">
        <f>LOOKUP(E38,$A$38:$A$65,$B$38:$B$65)</f>
        <v>2183703</v>
      </c>
      <c r="G38" s="42">
        <f>LOOKUP(E38,$A$38:$A$65,$C$38:$C$65)</f>
        <v>2957649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184761</v>
      </c>
      <c r="C39" s="41">
        <f t="shared" ref="C39:C65" si="5">D8</f>
        <v>235120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1633012</v>
      </c>
      <c r="G39" s="42">
        <f t="shared" ref="G39:G65" si="8">LOOKUP(E39,$A$38:$A$65,$C$38:$C$65)</f>
        <v>2240646</v>
      </c>
    </row>
    <row r="40" spans="1:9" x14ac:dyDescent="0.25">
      <c r="A40" s="42" t="str">
        <f t="shared" si="3"/>
        <v>ALMERIA</v>
      </c>
      <c r="B40" s="41">
        <f t="shared" si="4"/>
        <v>519132</v>
      </c>
      <c r="C40" s="41">
        <f t="shared" si="5"/>
        <v>836111</v>
      </c>
      <c r="D40" s="41">
        <f t="shared" si="6"/>
        <v>5</v>
      </c>
      <c r="E40" s="42" t="str">
        <f t="shared" si="2"/>
        <v>FERROL-SAN CIBRAO</v>
      </c>
      <c r="F40" s="42">
        <f t="shared" si="7"/>
        <v>1298821</v>
      </c>
      <c r="G40" s="42">
        <f t="shared" si="8"/>
        <v>1558881</v>
      </c>
    </row>
    <row r="41" spans="1:9" x14ac:dyDescent="0.25">
      <c r="A41" s="42" t="str">
        <f t="shared" si="3"/>
        <v>AVILES</v>
      </c>
      <c r="B41" s="41">
        <f t="shared" si="4"/>
        <v>393476</v>
      </c>
      <c r="C41" s="41">
        <f t="shared" si="5"/>
        <v>488116</v>
      </c>
      <c r="D41" s="41">
        <f t="shared" si="6"/>
        <v>10</v>
      </c>
      <c r="E41" s="42" t="str">
        <f t="shared" si="2"/>
        <v>VALENCIA</v>
      </c>
      <c r="F41" s="42">
        <f t="shared" si="7"/>
        <v>704602</v>
      </c>
      <c r="G41" s="42">
        <f t="shared" si="8"/>
        <v>941165</v>
      </c>
    </row>
    <row r="42" spans="1:9" x14ac:dyDescent="0.25">
      <c r="A42" s="42" t="str">
        <f t="shared" si="3"/>
        <v>BAHIA DE ALGECIRAS</v>
      </c>
      <c r="B42" s="41">
        <f t="shared" si="4"/>
        <v>361564</v>
      </c>
      <c r="C42" s="41">
        <f t="shared" si="5"/>
        <v>475411</v>
      </c>
      <c r="D42" s="41">
        <f t="shared" si="6"/>
        <v>12</v>
      </c>
      <c r="E42" s="42" t="str">
        <f t="shared" si="2"/>
        <v>ALMERIA</v>
      </c>
      <c r="F42" s="42">
        <f t="shared" si="7"/>
        <v>519132</v>
      </c>
      <c r="G42" s="42">
        <f t="shared" si="8"/>
        <v>836111</v>
      </c>
    </row>
    <row r="43" spans="1:9" x14ac:dyDescent="0.25">
      <c r="A43" s="42" t="str">
        <f t="shared" si="3"/>
        <v>BAHIA DE CADIZ</v>
      </c>
      <c r="B43" s="41">
        <f t="shared" si="4"/>
        <v>203078</v>
      </c>
      <c r="C43" s="41">
        <f t="shared" si="5"/>
        <v>433657</v>
      </c>
      <c r="D43" s="41">
        <f t="shared" si="6"/>
        <v>18</v>
      </c>
      <c r="E43" s="42" t="str">
        <f t="shared" si="2"/>
        <v>CARTAGENA</v>
      </c>
      <c r="F43" s="42">
        <f t="shared" si="7"/>
        <v>498955</v>
      </c>
      <c r="G43" s="42">
        <f t="shared" si="8"/>
        <v>1115830</v>
      </c>
    </row>
    <row r="44" spans="1:9" x14ac:dyDescent="0.25">
      <c r="A44" s="42" t="str">
        <f t="shared" si="3"/>
        <v>BALEARES</v>
      </c>
      <c r="B44" s="41">
        <f t="shared" si="4"/>
        <v>264087</v>
      </c>
      <c r="C44" s="41">
        <f t="shared" si="5"/>
        <v>325476</v>
      </c>
      <c r="D44" s="41">
        <f t="shared" si="6"/>
        <v>15</v>
      </c>
      <c r="E44" s="42" t="str">
        <f t="shared" si="2"/>
        <v>BARCELONA</v>
      </c>
      <c r="F44" s="42">
        <f t="shared" si="7"/>
        <v>460789</v>
      </c>
      <c r="G44" s="42">
        <f t="shared" si="8"/>
        <v>584947</v>
      </c>
    </row>
    <row r="45" spans="1:9" x14ac:dyDescent="0.25">
      <c r="A45" s="42" t="str">
        <f t="shared" si="3"/>
        <v>BARCELONA</v>
      </c>
      <c r="B45" s="41">
        <f t="shared" si="4"/>
        <v>460789</v>
      </c>
      <c r="C45" s="41">
        <f t="shared" si="5"/>
        <v>584947</v>
      </c>
      <c r="D45" s="41">
        <f t="shared" si="6"/>
        <v>7</v>
      </c>
      <c r="E45" s="42" t="str">
        <f t="shared" si="2"/>
        <v>BILBAO</v>
      </c>
      <c r="F45" s="42">
        <f t="shared" si="7"/>
        <v>423237</v>
      </c>
      <c r="G45" s="42">
        <f t="shared" si="8"/>
        <v>869129</v>
      </c>
    </row>
    <row r="46" spans="1:9" x14ac:dyDescent="0.25">
      <c r="A46" s="42" t="str">
        <f t="shared" si="3"/>
        <v>BILBAO</v>
      </c>
      <c r="B46" s="41">
        <f t="shared" si="4"/>
        <v>423237</v>
      </c>
      <c r="C46" s="41">
        <f t="shared" si="5"/>
        <v>869129</v>
      </c>
      <c r="D46" s="41">
        <f t="shared" si="6"/>
        <v>8</v>
      </c>
      <c r="E46" s="42" t="str">
        <f t="shared" si="2"/>
        <v>HUELVA</v>
      </c>
      <c r="F46" s="42">
        <f t="shared" si="7"/>
        <v>413332</v>
      </c>
      <c r="G46" s="42">
        <f t="shared" si="8"/>
        <v>697030</v>
      </c>
    </row>
    <row r="47" spans="1:9" x14ac:dyDescent="0.25">
      <c r="A47" s="42" t="str">
        <f t="shared" si="3"/>
        <v>CARTAGENA</v>
      </c>
      <c r="B47" s="41">
        <f t="shared" si="4"/>
        <v>498955</v>
      </c>
      <c r="C47" s="41">
        <f t="shared" si="5"/>
        <v>1115830</v>
      </c>
      <c r="D47" s="41">
        <f t="shared" si="6"/>
        <v>6</v>
      </c>
      <c r="E47" s="42" t="str">
        <f t="shared" si="2"/>
        <v>AVILES</v>
      </c>
      <c r="F47" s="42">
        <f t="shared" si="7"/>
        <v>393476</v>
      </c>
      <c r="G47" s="42">
        <f t="shared" si="8"/>
        <v>488116</v>
      </c>
    </row>
    <row r="48" spans="1:9" x14ac:dyDescent="0.25">
      <c r="A48" s="42" t="str">
        <f t="shared" si="3"/>
        <v>CASTELLON</v>
      </c>
      <c r="B48" s="41">
        <f t="shared" si="4"/>
        <v>237719</v>
      </c>
      <c r="C48" s="41">
        <f t="shared" si="5"/>
        <v>612248</v>
      </c>
      <c r="D48" s="41">
        <f t="shared" si="6"/>
        <v>16</v>
      </c>
      <c r="E48" s="42" t="str">
        <f t="shared" si="2"/>
        <v>SANTANDER</v>
      </c>
      <c r="F48" s="42">
        <f t="shared" si="7"/>
        <v>368171</v>
      </c>
      <c r="G48" s="42">
        <f t="shared" si="8"/>
        <v>688111</v>
      </c>
    </row>
    <row r="49" spans="1:7" x14ac:dyDescent="0.25">
      <c r="A49" s="42" t="str">
        <f t="shared" si="3"/>
        <v>CEUTA</v>
      </c>
      <c r="B49" s="41">
        <f t="shared" si="4"/>
        <v>10067</v>
      </c>
      <c r="C49" s="41">
        <f t="shared" si="5"/>
        <v>10087</v>
      </c>
      <c r="D49" s="41">
        <f t="shared" si="6"/>
        <v>27</v>
      </c>
      <c r="E49" s="42" t="str">
        <f t="shared" si="2"/>
        <v>BAHIA DE ALGECIRAS</v>
      </c>
      <c r="F49" s="42">
        <f t="shared" si="7"/>
        <v>361564</v>
      </c>
      <c r="G49" s="42">
        <f t="shared" si="8"/>
        <v>475411</v>
      </c>
    </row>
    <row r="50" spans="1:7" x14ac:dyDescent="0.25">
      <c r="A50" s="42" t="str">
        <f t="shared" si="3"/>
        <v>FERROL-SAN CIBRAO</v>
      </c>
      <c r="B50" s="41">
        <f t="shared" si="4"/>
        <v>1298821</v>
      </c>
      <c r="C50" s="41">
        <f t="shared" si="5"/>
        <v>1558881</v>
      </c>
      <c r="D50" s="41">
        <f t="shared" si="6"/>
        <v>3</v>
      </c>
      <c r="E50" s="42" t="str">
        <f t="shared" si="2"/>
        <v>SEVILLA</v>
      </c>
      <c r="F50" s="42">
        <f t="shared" si="7"/>
        <v>352787</v>
      </c>
      <c r="G50" s="42">
        <f t="shared" si="8"/>
        <v>378583</v>
      </c>
    </row>
    <row r="51" spans="1:7" x14ac:dyDescent="0.25">
      <c r="A51" s="42" t="str">
        <f t="shared" si="3"/>
        <v>GIJON</v>
      </c>
      <c r="B51" s="41">
        <f t="shared" si="4"/>
        <v>2183703</v>
      </c>
      <c r="C51" s="41">
        <f t="shared" si="5"/>
        <v>2957649</v>
      </c>
      <c r="D51" s="41">
        <f t="shared" si="6"/>
        <v>1</v>
      </c>
      <c r="E51" s="42" t="str">
        <f t="shared" si="2"/>
        <v>A CORUÑA</v>
      </c>
      <c r="F51" s="42">
        <f t="shared" si="7"/>
        <v>345727</v>
      </c>
      <c r="G51" s="42">
        <f t="shared" si="8"/>
        <v>565133</v>
      </c>
    </row>
    <row r="52" spans="1:7" x14ac:dyDescent="0.25">
      <c r="A52" s="42" t="str">
        <f t="shared" si="3"/>
        <v>HUELVA</v>
      </c>
      <c r="B52" s="41">
        <f t="shared" si="4"/>
        <v>413332</v>
      </c>
      <c r="C52" s="41">
        <f t="shared" si="5"/>
        <v>697030</v>
      </c>
      <c r="D52" s="41">
        <f t="shared" si="6"/>
        <v>9</v>
      </c>
      <c r="E52" s="42" t="str">
        <f t="shared" si="2"/>
        <v>BALEARES</v>
      </c>
      <c r="F52" s="42">
        <f t="shared" si="7"/>
        <v>264087</v>
      </c>
      <c r="G52" s="42">
        <f t="shared" si="8"/>
        <v>325476</v>
      </c>
    </row>
    <row r="53" spans="1:7" x14ac:dyDescent="0.25">
      <c r="A53" s="42" t="str">
        <f t="shared" si="3"/>
        <v>LAS PALMAS</v>
      </c>
      <c r="B53" s="41">
        <f t="shared" si="4"/>
        <v>129722</v>
      </c>
      <c r="C53" s="41">
        <f t="shared" si="5"/>
        <v>237202</v>
      </c>
      <c r="D53" s="41">
        <f t="shared" si="6"/>
        <v>21</v>
      </c>
      <c r="E53" s="42" t="str">
        <f t="shared" si="2"/>
        <v>CASTELLON</v>
      </c>
      <c r="F53" s="42">
        <f t="shared" si="7"/>
        <v>237719</v>
      </c>
      <c r="G53" s="42">
        <f t="shared" si="8"/>
        <v>612248</v>
      </c>
    </row>
    <row r="54" spans="1:7" x14ac:dyDescent="0.25">
      <c r="A54" s="42" t="str">
        <f t="shared" si="3"/>
        <v>MALAGA</v>
      </c>
      <c r="B54" s="41">
        <f t="shared" si="4"/>
        <v>167658</v>
      </c>
      <c r="C54" s="41">
        <f t="shared" si="5"/>
        <v>300426</v>
      </c>
      <c r="D54" s="41">
        <f t="shared" si="6"/>
        <v>20</v>
      </c>
      <c r="E54" s="42" t="str">
        <f t="shared" si="2"/>
        <v>PASAIA</v>
      </c>
      <c r="F54" s="42">
        <f t="shared" si="7"/>
        <v>224196</v>
      </c>
      <c r="G54" s="42">
        <f t="shared" si="8"/>
        <v>369903</v>
      </c>
    </row>
    <row r="55" spans="1:7" x14ac:dyDescent="0.25">
      <c r="A55" s="42" t="str">
        <f t="shared" si="3"/>
        <v>MARIN Y RIA DE PONTEVEDRA</v>
      </c>
      <c r="B55" s="41">
        <f t="shared" si="4"/>
        <v>102599</v>
      </c>
      <c r="C55" s="41">
        <f t="shared" si="5"/>
        <v>81651</v>
      </c>
      <c r="D55" s="41">
        <f t="shared" si="6"/>
        <v>23</v>
      </c>
      <c r="E55" s="42" t="str">
        <f t="shared" si="2"/>
        <v>BAHIA DE CADIZ</v>
      </c>
      <c r="F55" s="42">
        <f t="shared" ref="F55:F65" si="9">LOOKUP(E55,$A$38:$A$65,$B$38:$B$65)</f>
        <v>203078</v>
      </c>
      <c r="G55" s="42">
        <f t="shared" si="8"/>
        <v>433657</v>
      </c>
    </row>
    <row r="56" spans="1:7" x14ac:dyDescent="0.25">
      <c r="A56" s="42" t="str">
        <f t="shared" si="3"/>
        <v>MELILLA</v>
      </c>
      <c r="B56" s="41">
        <f t="shared" si="4"/>
        <v>1793</v>
      </c>
      <c r="C56" s="41">
        <f t="shared" si="5"/>
        <v>5684</v>
      </c>
      <c r="D56" s="41">
        <f t="shared" si="6"/>
        <v>28</v>
      </c>
      <c r="E56" s="42" t="str">
        <f t="shared" si="2"/>
        <v>ALICANTE</v>
      </c>
      <c r="F56" s="42">
        <f t="shared" si="9"/>
        <v>184761</v>
      </c>
      <c r="G56" s="42">
        <f t="shared" si="8"/>
        <v>235120</v>
      </c>
    </row>
    <row r="57" spans="1:7" x14ac:dyDescent="0.25">
      <c r="A57" s="42" t="str">
        <f t="shared" si="3"/>
        <v>MOTRIL</v>
      </c>
      <c r="B57" s="41">
        <f t="shared" si="4"/>
        <v>92777</v>
      </c>
      <c r="C57" s="41">
        <f t="shared" si="5"/>
        <v>166019</v>
      </c>
      <c r="D57" s="41">
        <f t="shared" si="6"/>
        <v>24</v>
      </c>
      <c r="E57" s="42" t="str">
        <f t="shared" si="2"/>
        <v>MALAGA</v>
      </c>
      <c r="F57" s="42">
        <f t="shared" si="9"/>
        <v>167658</v>
      </c>
      <c r="G57" s="42">
        <f t="shared" si="8"/>
        <v>300426</v>
      </c>
    </row>
    <row r="58" spans="1:7" x14ac:dyDescent="0.25">
      <c r="A58" s="42" t="str">
        <f t="shared" si="3"/>
        <v>PASAIA</v>
      </c>
      <c r="B58" s="41">
        <f t="shared" si="4"/>
        <v>224196</v>
      </c>
      <c r="C58" s="41">
        <f t="shared" si="5"/>
        <v>369903</v>
      </c>
      <c r="D58" s="41">
        <f t="shared" si="6"/>
        <v>17</v>
      </c>
      <c r="E58" s="42" t="str">
        <f t="shared" si="2"/>
        <v>LAS PALMAS</v>
      </c>
      <c r="F58" s="42">
        <f t="shared" si="9"/>
        <v>129722</v>
      </c>
      <c r="G58" s="42">
        <f t="shared" si="8"/>
        <v>237202</v>
      </c>
    </row>
    <row r="59" spans="1:7" x14ac:dyDescent="0.25">
      <c r="A59" s="42" t="str">
        <f t="shared" si="3"/>
        <v>SANTA CRUZ DE TENERIFE</v>
      </c>
      <c r="B59" s="41">
        <f t="shared" si="4"/>
        <v>108029</v>
      </c>
      <c r="C59" s="41">
        <f t="shared" si="5"/>
        <v>349263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108029</v>
      </c>
      <c r="G59" s="42">
        <f t="shared" si="8"/>
        <v>349263</v>
      </c>
    </row>
    <row r="60" spans="1:7" x14ac:dyDescent="0.25">
      <c r="A60" s="42" t="str">
        <f t="shared" si="3"/>
        <v>SANTANDER</v>
      </c>
      <c r="B60" s="41">
        <f t="shared" si="4"/>
        <v>368171</v>
      </c>
      <c r="C60" s="41">
        <f t="shared" si="5"/>
        <v>688111</v>
      </c>
      <c r="D60" s="41">
        <f t="shared" si="6"/>
        <v>11</v>
      </c>
      <c r="E60" s="42" t="str">
        <f t="shared" si="2"/>
        <v>MARIN Y RIA DE PONTEVEDRA</v>
      </c>
      <c r="F60" s="42">
        <f t="shared" si="9"/>
        <v>102599</v>
      </c>
      <c r="G60" s="42">
        <f t="shared" si="8"/>
        <v>81651</v>
      </c>
    </row>
    <row r="61" spans="1:7" x14ac:dyDescent="0.25">
      <c r="A61" s="42" t="str">
        <f t="shared" si="3"/>
        <v>SEVILLA</v>
      </c>
      <c r="B61" s="41">
        <f t="shared" si="4"/>
        <v>352787</v>
      </c>
      <c r="C61" s="41">
        <f t="shared" si="5"/>
        <v>378583</v>
      </c>
      <c r="D61" s="41">
        <f t="shared" si="6"/>
        <v>13</v>
      </c>
      <c r="E61" s="42" t="str">
        <f t="shared" si="2"/>
        <v>MOTRIL</v>
      </c>
      <c r="F61" s="42">
        <f t="shared" si="9"/>
        <v>92777</v>
      </c>
      <c r="G61" s="42">
        <f t="shared" si="8"/>
        <v>166019</v>
      </c>
    </row>
    <row r="62" spans="1:7" x14ac:dyDescent="0.25">
      <c r="A62" s="42" t="str">
        <f t="shared" si="3"/>
        <v>TARRAGONA</v>
      </c>
      <c r="B62" s="41">
        <f t="shared" si="4"/>
        <v>1633012</v>
      </c>
      <c r="C62" s="41">
        <f t="shared" si="5"/>
        <v>2240646</v>
      </c>
      <c r="D62" s="41">
        <f t="shared" si="6"/>
        <v>2</v>
      </c>
      <c r="E62" s="42" t="str">
        <f t="shared" si="2"/>
        <v>VIGO</v>
      </c>
      <c r="F62" s="42">
        <f t="shared" si="9"/>
        <v>59231</v>
      </c>
      <c r="G62" s="42">
        <f t="shared" si="8"/>
        <v>67049</v>
      </c>
    </row>
    <row r="63" spans="1:7" x14ac:dyDescent="0.25">
      <c r="A63" s="42" t="str">
        <f t="shared" si="3"/>
        <v>VALENCIA</v>
      </c>
      <c r="B63" s="41">
        <f t="shared" si="4"/>
        <v>704602</v>
      </c>
      <c r="C63" s="41">
        <f t="shared" si="5"/>
        <v>941165</v>
      </c>
      <c r="D63" s="41">
        <f t="shared" si="6"/>
        <v>4</v>
      </c>
      <c r="E63" s="42" t="str">
        <f t="shared" si="2"/>
        <v>VILAGARCIA</v>
      </c>
      <c r="F63" s="42">
        <f t="shared" si="9"/>
        <v>59059</v>
      </c>
      <c r="G63" s="42">
        <f t="shared" si="8"/>
        <v>58273</v>
      </c>
    </row>
    <row r="64" spans="1:7" x14ac:dyDescent="0.25">
      <c r="A64" s="42" t="str">
        <f t="shared" si="3"/>
        <v>VIGO</v>
      </c>
      <c r="B64" s="41">
        <f t="shared" si="4"/>
        <v>59231</v>
      </c>
      <c r="C64" s="41">
        <f t="shared" si="5"/>
        <v>67049</v>
      </c>
      <c r="D64" s="41">
        <f t="shared" si="6"/>
        <v>25</v>
      </c>
      <c r="E64" s="42" t="str">
        <f t="shared" si="2"/>
        <v>CEUTA</v>
      </c>
      <c r="F64" s="42">
        <f t="shared" si="9"/>
        <v>10067</v>
      </c>
      <c r="G64" s="42">
        <f t="shared" si="8"/>
        <v>10087</v>
      </c>
    </row>
    <row r="65" spans="1:7" x14ac:dyDescent="0.25">
      <c r="A65" s="42" t="str">
        <f t="shared" si="3"/>
        <v>VILAGARCIA</v>
      </c>
      <c r="B65" s="41">
        <f t="shared" si="4"/>
        <v>59059</v>
      </c>
      <c r="C65" s="41">
        <f t="shared" si="5"/>
        <v>58273</v>
      </c>
      <c r="D65" s="41">
        <f t="shared" si="6"/>
        <v>26</v>
      </c>
      <c r="E65" s="42" t="str">
        <f t="shared" si="2"/>
        <v>MELILLA</v>
      </c>
      <c r="F65" s="42">
        <f t="shared" si="9"/>
        <v>1793</v>
      </c>
      <c r="G65" s="42">
        <f t="shared" si="8"/>
        <v>5684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145039</v>
      </c>
      <c r="C7" s="21">
        <v>110065</v>
      </c>
      <c r="D7" s="21">
        <v>233359</v>
      </c>
      <c r="E7" s="21">
        <v>200619</v>
      </c>
      <c r="F7" s="10">
        <f>((E7*100)/D7)-100</f>
        <v>-14.029885284047324</v>
      </c>
      <c r="G7" s="1"/>
      <c r="H7" s="1"/>
      <c r="I7" s="1"/>
    </row>
    <row r="8" spans="1:12" x14ac:dyDescent="0.25">
      <c r="A8" s="11" t="s">
        <v>44</v>
      </c>
      <c r="B8" s="22">
        <v>131664</v>
      </c>
      <c r="C8" s="22">
        <v>137045</v>
      </c>
      <c r="D8" s="22">
        <v>242784</v>
      </c>
      <c r="E8" s="22">
        <v>242540</v>
      </c>
      <c r="F8" s="13">
        <f t="shared" ref="F8:F35" si="0">((E8*100)/D8)-100</f>
        <v>-0.10050085672861542</v>
      </c>
      <c r="G8" s="1"/>
      <c r="H8" s="1"/>
      <c r="I8" s="1"/>
    </row>
    <row r="9" spans="1:12" x14ac:dyDescent="0.25">
      <c r="A9" s="8" t="s">
        <v>45</v>
      </c>
      <c r="B9" s="21">
        <v>78852</v>
      </c>
      <c r="C9" s="21">
        <v>35565</v>
      </c>
      <c r="D9" s="21">
        <v>122825</v>
      </c>
      <c r="E9" s="21">
        <v>74533</v>
      </c>
      <c r="F9" s="10">
        <f t="shared" si="0"/>
        <v>-39.317728475473231</v>
      </c>
      <c r="G9" s="1"/>
      <c r="H9" s="1"/>
      <c r="I9" s="1"/>
    </row>
    <row r="10" spans="1:12" x14ac:dyDescent="0.25">
      <c r="A10" s="11" t="s">
        <v>46</v>
      </c>
      <c r="B10" s="22">
        <v>119233</v>
      </c>
      <c r="C10" s="22">
        <v>92009</v>
      </c>
      <c r="D10" s="22">
        <v>237414</v>
      </c>
      <c r="E10" s="22">
        <v>147412</v>
      </c>
      <c r="F10" s="13">
        <f t="shared" si="0"/>
        <v>-37.909306106632293</v>
      </c>
      <c r="G10" s="1"/>
      <c r="H10" s="1"/>
      <c r="I10" s="1"/>
    </row>
    <row r="11" spans="1:12" x14ac:dyDescent="0.25">
      <c r="A11" s="8" t="s">
        <v>47</v>
      </c>
      <c r="B11" s="21">
        <v>3927423</v>
      </c>
      <c r="C11" s="21">
        <v>3017233</v>
      </c>
      <c r="D11" s="21">
        <v>8001798</v>
      </c>
      <c r="E11" s="21">
        <v>6034466</v>
      </c>
      <c r="F11" s="10">
        <f t="shared" si="0"/>
        <v>-24.586124268570643</v>
      </c>
      <c r="G11" s="1"/>
      <c r="H11" s="1"/>
      <c r="I11" s="1"/>
    </row>
    <row r="12" spans="1:12" x14ac:dyDescent="0.25">
      <c r="A12" s="11" t="s">
        <v>48</v>
      </c>
      <c r="B12" s="22">
        <v>221789</v>
      </c>
      <c r="C12" s="22">
        <v>165936</v>
      </c>
      <c r="D12" s="22">
        <v>436756</v>
      </c>
      <c r="E12" s="22">
        <v>317885</v>
      </c>
      <c r="F12" s="13">
        <f t="shared" si="0"/>
        <v>-27.216798395442765</v>
      </c>
      <c r="G12" s="1"/>
      <c r="H12" s="1"/>
      <c r="I12" s="1"/>
    </row>
    <row r="13" spans="1:12" x14ac:dyDescent="0.25">
      <c r="A13" s="8" t="s">
        <v>49</v>
      </c>
      <c r="B13" s="21">
        <v>738475</v>
      </c>
      <c r="C13" s="21">
        <v>569161</v>
      </c>
      <c r="D13" s="21">
        <v>1425092</v>
      </c>
      <c r="E13" s="21">
        <v>1080114</v>
      </c>
      <c r="F13" s="10">
        <f t="shared" si="0"/>
        <v>-24.207419591156224</v>
      </c>
      <c r="G13" s="1"/>
      <c r="H13" s="1"/>
      <c r="I13" s="1"/>
    </row>
    <row r="14" spans="1:12" x14ac:dyDescent="0.25">
      <c r="A14" s="11" t="s">
        <v>50</v>
      </c>
      <c r="B14" s="22">
        <v>2893925</v>
      </c>
      <c r="C14" s="22">
        <v>2055389</v>
      </c>
      <c r="D14" s="22">
        <v>5600258</v>
      </c>
      <c r="E14" s="22">
        <v>3924364</v>
      </c>
      <c r="F14" s="13">
        <f t="shared" si="0"/>
        <v>-29.925299870113122</v>
      </c>
      <c r="G14" s="1"/>
      <c r="H14" s="1"/>
      <c r="I14" s="1"/>
    </row>
    <row r="15" spans="1:12" x14ac:dyDescent="0.25">
      <c r="A15" s="8" t="s">
        <v>51</v>
      </c>
      <c r="B15" s="21">
        <v>748078</v>
      </c>
      <c r="C15" s="21">
        <v>578814</v>
      </c>
      <c r="D15" s="21">
        <v>1384507</v>
      </c>
      <c r="E15" s="21">
        <v>933862</v>
      </c>
      <c r="F15" s="10">
        <f t="shared" si="0"/>
        <v>-32.549131206992811</v>
      </c>
      <c r="G15" s="1"/>
      <c r="H15" s="1"/>
      <c r="I15" s="1"/>
    </row>
    <row r="16" spans="1:12" x14ac:dyDescent="0.25">
      <c r="A16" s="11" t="s">
        <v>52</v>
      </c>
      <c r="B16" s="22">
        <v>48009</v>
      </c>
      <c r="C16" s="22">
        <v>22532</v>
      </c>
      <c r="D16" s="22">
        <v>125654</v>
      </c>
      <c r="E16" s="22">
        <v>70964</v>
      </c>
      <c r="F16" s="13">
        <f t="shared" si="0"/>
        <v>-43.524280962006777</v>
      </c>
      <c r="G16" s="1"/>
      <c r="H16" s="1"/>
      <c r="I16" s="1"/>
    </row>
    <row r="17" spans="1:9" x14ac:dyDescent="0.25">
      <c r="A17" s="8" t="s">
        <v>53</v>
      </c>
      <c r="B17" s="21">
        <v>140218</v>
      </c>
      <c r="C17" s="21">
        <v>114492</v>
      </c>
      <c r="D17" s="21">
        <v>270180</v>
      </c>
      <c r="E17" s="21">
        <v>200532</v>
      </c>
      <c r="F17" s="10">
        <f t="shared" si="0"/>
        <v>-25.778369975571835</v>
      </c>
      <c r="G17" s="1"/>
      <c r="H17" s="1"/>
      <c r="I17" s="1"/>
    </row>
    <row r="18" spans="1:9" x14ac:dyDescent="0.25">
      <c r="A18" s="11" t="s">
        <v>54</v>
      </c>
      <c r="B18" s="22">
        <v>76367</v>
      </c>
      <c r="C18" s="22">
        <v>73362</v>
      </c>
      <c r="D18" s="22">
        <v>158037</v>
      </c>
      <c r="E18" s="22">
        <v>144540</v>
      </c>
      <c r="F18" s="13">
        <f t="shared" si="0"/>
        <v>-8.5404050950093904</v>
      </c>
      <c r="G18" s="1"/>
      <c r="H18" s="1"/>
      <c r="I18" s="1"/>
    </row>
    <row r="19" spans="1:9" x14ac:dyDescent="0.25">
      <c r="A19" s="8" t="s">
        <v>55</v>
      </c>
      <c r="B19" s="21">
        <v>65317</v>
      </c>
      <c r="C19" s="21">
        <v>45508</v>
      </c>
      <c r="D19" s="21">
        <v>134151</v>
      </c>
      <c r="E19" s="21">
        <v>101867</v>
      </c>
      <c r="F19" s="10">
        <f t="shared" si="0"/>
        <v>-24.065418819091917</v>
      </c>
      <c r="G19" s="1"/>
      <c r="H19" s="1"/>
      <c r="I19" s="1"/>
    </row>
    <row r="20" spans="1:9" x14ac:dyDescent="0.25">
      <c r="A20" s="11" t="s">
        <v>56</v>
      </c>
      <c r="B20" s="22">
        <v>66314</v>
      </c>
      <c r="C20" s="22">
        <v>31588</v>
      </c>
      <c r="D20" s="22">
        <v>141193</v>
      </c>
      <c r="E20" s="22">
        <v>69793</v>
      </c>
      <c r="F20" s="13">
        <f t="shared" si="0"/>
        <v>-50.569079203643241</v>
      </c>
      <c r="G20" s="1"/>
      <c r="H20" s="1"/>
      <c r="I20" s="1"/>
    </row>
    <row r="21" spans="1:9" x14ac:dyDescent="0.25">
      <c r="A21" s="8" t="s">
        <v>57</v>
      </c>
      <c r="B21" s="21">
        <v>35162</v>
      </c>
      <c r="C21" s="21">
        <v>29982</v>
      </c>
      <c r="D21" s="21">
        <v>75750</v>
      </c>
      <c r="E21" s="21">
        <v>59250</v>
      </c>
      <c r="F21" s="10">
        <f t="shared" si="0"/>
        <v>-21.78217821782178</v>
      </c>
      <c r="G21" s="1"/>
      <c r="H21" s="1"/>
      <c r="I21" s="1"/>
    </row>
    <row r="22" spans="1:9" x14ac:dyDescent="0.25">
      <c r="A22" s="11" t="s">
        <v>58</v>
      </c>
      <c r="B22" s="22">
        <v>1357409</v>
      </c>
      <c r="C22" s="22">
        <v>1143927</v>
      </c>
      <c r="D22" s="22">
        <v>2889026</v>
      </c>
      <c r="E22" s="22">
        <v>2166643</v>
      </c>
      <c r="F22" s="13">
        <f t="shared" si="0"/>
        <v>-25.004378638336931</v>
      </c>
      <c r="G22" s="1"/>
      <c r="H22" s="1"/>
      <c r="I22" s="1"/>
    </row>
    <row r="23" spans="1:9" x14ac:dyDescent="0.25">
      <c r="A23" s="8" t="s">
        <v>59</v>
      </c>
      <c r="B23" s="21">
        <v>345175</v>
      </c>
      <c r="C23" s="21">
        <v>70394</v>
      </c>
      <c r="D23" s="21">
        <v>834011</v>
      </c>
      <c r="E23" s="21">
        <v>210419</v>
      </c>
      <c r="F23" s="10">
        <f t="shared" si="0"/>
        <v>-74.770236843398948</v>
      </c>
      <c r="G23" s="1"/>
      <c r="H23" s="1"/>
      <c r="I23" s="1"/>
    </row>
    <row r="24" spans="1:9" x14ac:dyDescent="0.25">
      <c r="A24" s="11" t="s">
        <v>60</v>
      </c>
      <c r="B24" s="22">
        <v>68651</v>
      </c>
      <c r="C24" s="22">
        <v>46312</v>
      </c>
      <c r="D24" s="22">
        <v>141175</v>
      </c>
      <c r="E24" s="22">
        <v>88664</v>
      </c>
      <c r="F24" s="13">
        <f t="shared" si="0"/>
        <v>-37.19567912165752</v>
      </c>
      <c r="G24" s="1"/>
      <c r="H24" s="1"/>
      <c r="I24" s="1"/>
    </row>
    <row r="25" spans="1:9" x14ac:dyDescent="0.25">
      <c r="A25" s="8" t="s">
        <v>61</v>
      </c>
      <c r="B25" s="21">
        <v>50920</v>
      </c>
      <c r="C25" s="21">
        <v>53080</v>
      </c>
      <c r="D25" s="21">
        <v>100584</v>
      </c>
      <c r="E25" s="21">
        <v>106596</v>
      </c>
      <c r="F25" s="10">
        <f t="shared" si="0"/>
        <v>5.9770937723693578</v>
      </c>
      <c r="G25" s="1"/>
      <c r="H25" s="1"/>
      <c r="I25" s="1"/>
    </row>
    <row r="26" spans="1:9" x14ac:dyDescent="0.25">
      <c r="A26" s="11" t="s">
        <v>62</v>
      </c>
      <c r="B26" s="22">
        <v>21178</v>
      </c>
      <c r="C26" s="22">
        <v>17378</v>
      </c>
      <c r="D26" s="22">
        <v>38081</v>
      </c>
      <c r="E26" s="22">
        <v>29818</v>
      </c>
      <c r="F26" s="13">
        <f t="shared" si="0"/>
        <v>-21.698484808697245</v>
      </c>
      <c r="G26" s="1"/>
      <c r="H26" s="1"/>
      <c r="I26" s="1"/>
    </row>
    <row r="27" spans="1:9" x14ac:dyDescent="0.25">
      <c r="A27" s="8" t="s">
        <v>63</v>
      </c>
      <c r="B27" s="21">
        <v>204767</v>
      </c>
      <c r="C27" s="21">
        <v>130818</v>
      </c>
      <c r="D27" s="21">
        <v>339721</v>
      </c>
      <c r="E27" s="21">
        <v>234585</v>
      </c>
      <c r="F27" s="10">
        <f t="shared" si="0"/>
        <v>-30.94774829933975</v>
      </c>
      <c r="G27" s="1"/>
      <c r="H27" s="1"/>
      <c r="I27" s="1"/>
    </row>
    <row r="28" spans="1:9" x14ac:dyDescent="0.25">
      <c r="A28" s="11" t="s">
        <v>64</v>
      </c>
      <c r="B28" s="22">
        <v>557945</v>
      </c>
      <c r="C28" s="22">
        <v>457517</v>
      </c>
      <c r="D28" s="22">
        <v>1109465</v>
      </c>
      <c r="E28" s="22">
        <v>883952</v>
      </c>
      <c r="F28" s="13">
        <f t="shared" si="0"/>
        <v>-20.326283388840565</v>
      </c>
      <c r="G28" s="1"/>
      <c r="H28" s="1"/>
      <c r="I28" s="1"/>
    </row>
    <row r="29" spans="1:9" x14ac:dyDescent="0.25">
      <c r="A29" s="8" t="s">
        <v>65</v>
      </c>
      <c r="B29" s="21">
        <v>112388</v>
      </c>
      <c r="C29" s="21">
        <v>87964</v>
      </c>
      <c r="D29" s="21">
        <v>208976</v>
      </c>
      <c r="E29" s="21">
        <v>129204</v>
      </c>
      <c r="F29" s="10">
        <f t="shared" si="0"/>
        <v>-38.172804532577906</v>
      </c>
      <c r="G29" s="1"/>
      <c r="H29" s="1"/>
      <c r="I29" s="1"/>
    </row>
    <row r="30" spans="1:9" x14ac:dyDescent="0.25">
      <c r="A30" s="11" t="s">
        <v>66</v>
      </c>
      <c r="B30" s="22">
        <v>132409</v>
      </c>
      <c r="C30" s="22">
        <v>166309</v>
      </c>
      <c r="D30" s="22">
        <v>273360</v>
      </c>
      <c r="E30" s="22">
        <v>302426</v>
      </c>
      <c r="F30" s="13">
        <f t="shared" si="0"/>
        <v>10.632865086333041</v>
      </c>
      <c r="G30" s="1"/>
      <c r="H30" s="1"/>
      <c r="I30" s="1"/>
    </row>
    <row r="31" spans="1:9" x14ac:dyDescent="0.25">
      <c r="A31" s="8" t="s">
        <v>67</v>
      </c>
      <c r="B31" s="21">
        <v>141837</v>
      </c>
      <c r="C31" s="21">
        <v>156799</v>
      </c>
      <c r="D31" s="21">
        <v>311867</v>
      </c>
      <c r="E31" s="21">
        <v>215794</v>
      </c>
      <c r="F31" s="10">
        <f t="shared" si="0"/>
        <v>-30.805760147755294</v>
      </c>
      <c r="G31" s="1"/>
      <c r="H31" s="1"/>
      <c r="I31" s="1"/>
    </row>
    <row r="32" spans="1:9" x14ac:dyDescent="0.25">
      <c r="A32" s="11" t="s">
        <v>68</v>
      </c>
      <c r="B32" s="22">
        <v>3580156</v>
      </c>
      <c r="C32" s="22">
        <v>3543377</v>
      </c>
      <c r="D32" s="22">
        <v>7043438</v>
      </c>
      <c r="E32" s="22">
        <v>7052174</v>
      </c>
      <c r="F32" s="13">
        <f t="shared" si="0"/>
        <v>0.12403033859317247</v>
      </c>
      <c r="G32" s="1"/>
      <c r="H32" s="1"/>
      <c r="I32" s="1"/>
    </row>
    <row r="33" spans="1:9" x14ac:dyDescent="0.25">
      <c r="A33" s="8" t="s">
        <v>69</v>
      </c>
      <c r="B33" s="21">
        <v>331062</v>
      </c>
      <c r="C33" s="21">
        <v>207265</v>
      </c>
      <c r="D33" s="21">
        <v>645509</v>
      </c>
      <c r="E33" s="21">
        <v>404677</v>
      </c>
      <c r="F33" s="10">
        <f t="shared" si="0"/>
        <v>-37.308852394002251</v>
      </c>
      <c r="G33" s="1"/>
      <c r="H33" s="1"/>
      <c r="I33" s="1"/>
    </row>
    <row r="34" spans="1:9" x14ac:dyDescent="0.25">
      <c r="A34" s="11" t="s">
        <v>70</v>
      </c>
      <c r="B34" s="22">
        <v>13549</v>
      </c>
      <c r="C34" s="22">
        <v>41603</v>
      </c>
      <c r="D34" s="22">
        <v>29425</v>
      </c>
      <c r="E34" s="22">
        <v>63389</v>
      </c>
      <c r="F34" s="13">
        <f t="shared" si="0"/>
        <v>115.42565845369583</v>
      </c>
      <c r="G34" s="1"/>
      <c r="H34" s="1"/>
      <c r="I34" s="1"/>
    </row>
    <row r="35" spans="1:9" x14ac:dyDescent="0.25">
      <c r="A35" s="14" t="s">
        <v>71</v>
      </c>
      <c r="B35" s="15">
        <f>SUM(B7:B34)</f>
        <v>16353311</v>
      </c>
      <c r="C35" s="15">
        <f t="shared" ref="C35:E35" si="1">SUM(C7:C34)</f>
        <v>13201424</v>
      </c>
      <c r="D35" s="15">
        <f t="shared" si="1"/>
        <v>32554396</v>
      </c>
      <c r="E35" s="15">
        <f t="shared" si="1"/>
        <v>25491082</v>
      </c>
      <c r="F35" s="16">
        <f t="shared" si="0"/>
        <v>-21.696959144933913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200619</v>
      </c>
      <c r="C38" s="41">
        <f>D7</f>
        <v>233359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VALENCIA</v>
      </c>
      <c r="F38" s="42">
        <f>LOOKUP(E38,$A$38:$A$65,$B$38:$B$65)</f>
        <v>7052174</v>
      </c>
      <c r="G38" s="42">
        <f>LOOKUP(E38,$A$38:$A$65,$C$38:$C$65)</f>
        <v>7043438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242540</v>
      </c>
      <c r="C39" s="41">
        <f t="shared" ref="C39:C65" si="5">D8</f>
        <v>242784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6034466</v>
      </c>
      <c r="G39" s="42">
        <f t="shared" ref="G39:G65" si="8">LOOKUP(E39,$A$38:$A$65,$C$38:$C$65)</f>
        <v>8001798</v>
      </c>
    </row>
    <row r="40" spans="1:9" x14ac:dyDescent="0.25">
      <c r="A40" s="42" t="str">
        <f t="shared" si="3"/>
        <v>ALMERIA</v>
      </c>
      <c r="B40" s="41">
        <f t="shared" si="4"/>
        <v>74533</v>
      </c>
      <c r="C40" s="41">
        <f t="shared" si="5"/>
        <v>122825</v>
      </c>
      <c r="D40" s="41">
        <f t="shared" si="6"/>
        <v>23</v>
      </c>
      <c r="E40" s="42" t="str">
        <f t="shared" si="2"/>
        <v>BARCELONA</v>
      </c>
      <c r="F40" s="42">
        <f t="shared" si="7"/>
        <v>3924364</v>
      </c>
      <c r="G40" s="42">
        <f t="shared" si="8"/>
        <v>5600258</v>
      </c>
    </row>
    <row r="41" spans="1:9" x14ac:dyDescent="0.25">
      <c r="A41" s="42" t="str">
        <f t="shared" si="3"/>
        <v>AVILES</v>
      </c>
      <c r="B41" s="41">
        <f t="shared" si="4"/>
        <v>147412</v>
      </c>
      <c r="C41" s="41">
        <f t="shared" si="5"/>
        <v>237414</v>
      </c>
      <c r="D41" s="41">
        <f t="shared" si="6"/>
        <v>17</v>
      </c>
      <c r="E41" s="42" t="str">
        <f t="shared" si="2"/>
        <v>LAS PALMAS</v>
      </c>
      <c r="F41" s="42">
        <f t="shared" si="7"/>
        <v>2166643</v>
      </c>
      <c r="G41" s="42">
        <f t="shared" si="8"/>
        <v>2889026</v>
      </c>
    </row>
    <row r="42" spans="1:9" x14ac:dyDescent="0.25">
      <c r="A42" s="42" t="str">
        <f t="shared" si="3"/>
        <v>BAHIA DE ALGECIRAS</v>
      </c>
      <c r="B42" s="41">
        <f t="shared" si="4"/>
        <v>6034466</v>
      </c>
      <c r="C42" s="41">
        <f t="shared" si="5"/>
        <v>8001798</v>
      </c>
      <c r="D42" s="41">
        <f t="shared" si="6"/>
        <v>2</v>
      </c>
      <c r="E42" s="42" t="str">
        <f t="shared" si="2"/>
        <v>BALEARES</v>
      </c>
      <c r="F42" s="42">
        <f t="shared" si="7"/>
        <v>1080114</v>
      </c>
      <c r="G42" s="42">
        <f t="shared" si="8"/>
        <v>1425092</v>
      </c>
    </row>
    <row r="43" spans="1:9" x14ac:dyDescent="0.25">
      <c r="A43" s="42" t="str">
        <f t="shared" si="3"/>
        <v>BAHIA DE CADIZ</v>
      </c>
      <c r="B43" s="41">
        <f t="shared" si="4"/>
        <v>317885</v>
      </c>
      <c r="C43" s="41">
        <f t="shared" si="5"/>
        <v>436756</v>
      </c>
      <c r="D43" s="41">
        <f t="shared" si="6"/>
        <v>9</v>
      </c>
      <c r="E43" s="42" t="str">
        <f t="shared" si="2"/>
        <v>BILBAO</v>
      </c>
      <c r="F43" s="42">
        <f t="shared" si="7"/>
        <v>933862</v>
      </c>
      <c r="G43" s="42">
        <f t="shared" si="8"/>
        <v>1384507</v>
      </c>
    </row>
    <row r="44" spans="1:9" x14ac:dyDescent="0.25">
      <c r="A44" s="42" t="str">
        <f t="shared" si="3"/>
        <v>BALEARES</v>
      </c>
      <c r="B44" s="41">
        <f t="shared" si="4"/>
        <v>1080114</v>
      </c>
      <c r="C44" s="41">
        <f t="shared" si="5"/>
        <v>1425092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883952</v>
      </c>
      <c r="G44" s="42">
        <f t="shared" si="8"/>
        <v>1109465</v>
      </c>
    </row>
    <row r="45" spans="1:9" x14ac:dyDescent="0.25">
      <c r="A45" s="42" t="str">
        <f t="shared" si="3"/>
        <v>BARCELONA</v>
      </c>
      <c r="B45" s="41">
        <f t="shared" si="4"/>
        <v>3924364</v>
      </c>
      <c r="C45" s="41">
        <f t="shared" si="5"/>
        <v>5600258</v>
      </c>
      <c r="D45" s="41">
        <f t="shared" si="6"/>
        <v>3</v>
      </c>
      <c r="E45" s="42" t="str">
        <f t="shared" si="2"/>
        <v>VIGO</v>
      </c>
      <c r="F45" s="42">
        <f t="shared" si="7"/>
        <v>404677</v>
      </c>
      <c r="G45" s="42">
        <f t="shared" si="8"/>
        <v>645509</v>
      </c>
    </row>
    <row r="46" spans="1:9" x14ac:dyDescent="0.25">
      <c r="A46" s="42" t="str">
        <f t="shared" si="3"/>
        <v>BILBAO</v>
      </c>
      <c r="B46" s="41">
        <f t="shared" si="4"/>
        <v>933862</v>
      </c>
      <c r="C46" s="41">
        <f t="shared" si="5"/>
        <v>1384507</v>
      </c>
      <c r="D46" s="41">
        <f t="shared" si="6"/>
        <v>6</v>
      </c>
      <c r="E46" s="42" t="str">
        <f t="shared" si="2"/>
        <v>BAHIA DE CADIZ</v>
      </c>
      <c r="F46" s="42">
        <f t="shared" si="7"/>
        <v>317885</v>
      </c>
      <c r="G46" s="42">
        <f t="shared" si="8"/>
        <v>436756</v>
      </c>
    </row>
    <row r="47" spans="1:9" x14ac:dyDescent="0.25">
      <c r="A47" s="42" t="str">
        <f t="shared" si="3"/>
        <v>CARTAGENA</v>
      </c>
      <c r="B47" s="41">
        <f t="shared" si="4"/>
        <v>70964</v>
      </c>
      <c r="C47" s="41">
        <f t="shared" si="5"/>
        <v>125654</v>
      </c>
      <c r="D47" s="41">
        <f t="shared" si="6"/>
        <v>24</v>
      </c>
      <c r="E47" s="42" t="str">
        <f t="shared" si="2"/>
        <v>SEVILLA</v>
      </c>
      <c r="F47" s="42">
        <f t="shared" si="7"/>
        <v>302426</v>
      </c>
      <c r="G47" s="42">
        <f t="shared" si="8"/>
        <v>273360</v>
      </c>
    </row>
    <row r="48" spans="1:9" x14ac:dyDescent="0.25">
      <c r="A48" s="42" t="str">
        <f t="shared" si="3"/>
        <v>CASTELLON</v>
      </c>
      <c r="B48" s="41">
        <f t="shared" si="4"/>
        <v>200532</v>
      </c>
      <c r="C48" s="41">
        <f t="shared" si="5"/>
        <v>270180</v>
      </c>
      <c r="D48" s="41">
        <f t="shared" si="6"/>
        <v>16</v>
      </c>
      <c r="E48" s="42" t="str">
        <f t="shared" si="2"/>
        <v>ALICANTE</v>
      </c>
      <c r="F48" s="42">
        <f t="shared" si="7"/>
        <v>242540</v>
      </c>
      <c r="G48" s="42">
        <f t="shared" si="8"/>
        <v>242784</v>
      </c>
    </row>
    <row r="49" spans="1:7" x14ac:dyDescent="0.25">
      <c r="A49" s="42" t="str">
        <f t="shared" si="3"/>
        <v>CEUTA</v>
      </c>
      <c r="B49" s="41">
        <f t="shared" si="4"/>
        <v>144540</v>
      </c>
      <c r="C49" s="41">
        <f t="shared" si="5"/>
        <v>158037</v>
      </c>
      <c r="D49" s="41">
        <f t="shared" si="6"/>
        <v>18</v>
      </c>
      <c r="E49" s="42" t="str">
        <f t="shared" si="2"/>
        <v>PASAIA</v>
      </c>
      <c r="F49" s="42">
        <f t="shared" si="7"/>
        <v>234585</v>
      </c>
      <c r="G49" s="42">
        <f t="shared" si="8"/>
        <v>339721</v>
      </c>
    </row>
    <row r="50" spans="1:7" x14ac:dyDescent="0.25">
      <c r="A50" s="42" t="str">
        <f t="shared" si="3"/>
        <v>FERROL-SAN CIBRAO</v>
      </c>
      <c r="B50" s="41">
        <f t="shared" si="4"/>
        <v>101867</v>
      </c>
      <c r="C50" s="41">
        <f t="shared" si="5"/>
        <v>134151</v>
      </c>
      <c r="D50" s="41">
        <f t="shared" si="6"/>
        <v>21</v>
      </c>
      <c r="E50" s="42" t="str">
        <f t="shared" si="2"/>
        <v>TARRAGONA</v>
      </c>
      <c r="F50" s="42">
        <f t="shared" si="7"/>
        <v>215794</v>
      </c>
      <c r="G50" s="42">
        <f t="shared" si="8"/>
        <v>311867</v>
      </c>
    </row>
    <row r="51" spans="1:7" x14ac:dyDescent="0.25">
      <c r="A51" s="42" t="str">
        <f t="shared" si="3"/>
        <v>GIJON</v>
      </c>
      <c r="B51" s="41">
        <f t="shared" si="4"/>
        <v>69793</v>
      </c>
      <c r="C51" s="41">
        <f t="shared" si="5"/>
        <v>141193</v>
      </c>
      <c r="D51" s="41">
        <f t="shared" si="6"/>
        <v>25</v>
      </c>
      <c r="E51" s="42" t="str">
        <f t="shared" si="2"/>
        <v>MALAGA</v>
      </c>
      <c r="F51" s="42">
        <f t="shared" si="7"/>
        <v>210419</v>
      </c>
      <c r="G51" s="42">
        <f t="shared" si="8"/>
        <v>834011</v>
      </c>
    </row>
    <row r="52" spans="1:7" x14ac:dyDescent="0.25">
      <c r="A52" s="42" t="str">
        <f t="shared" si="3"/>
        <v>HUELVA</v>
      </c>
      <c r="B52" s="41">
        <f t="shared" si="4"/>
        <v>59250</v>
      </c>
      <c r="C52" s="41">
        <f t="shared" si="5"/>
        <v>75750</v>
      </c>
      <c r="D52" s="41">
        <f t="shared" si="6"/>
        <v>27</v>
      </c>
      <c r="E52" s="42" t="str">
        <f t="shared" si="2"/>
        <v>A CORUÑA</v>
      </c>
      <c r="F52" s="42">
        <f t="shared" si="7"/>
        <v>200619</v>
      </c>
      <c r="G52" s="42">
        <f t="shared" si="8"/>
        <v>233359</v>
      </c>
    </row>
    <row r="53" spans="1:7" x14ac:dyDescent="0.25">
      <c r="A53" s="42" t="str">
        <f t="shared" si="3"/>
        <v>LAS PALMAS</v>
      </c>
      <c r="B53" s="41">
        <f t="shared" si="4"/>
        <v>2166643</v>
      </c>
      <c r="C53" s="41">
        <f t="shared" si="5"/>
        <v>2889026</v>
      </c>
      <c r="D53" s="41">
        <f t="shared" si="6"/>
        <v>4</v>
      </c>
      <c r="E53" s="42" t="str">
        <f t="shared" si="2"/>
        <v>CASTELLON</v>
      </c>
      <c r="F53" s="42">
        <f t="shared" si="7"/>
        <v>200532</v>
      </c>
      <c r="G53" s="42">
        <f t="shared" si="8"/>
        <v>270180</v>
      </c>
    </row>
    <row r="54" spans="1:7" x14ac:dyDescent="0.25">
      <c r="A54" s="42" t="str">
        <f t="shared" si="3"/>
        <v>MALAGA</v>
      </c>
      <c r="B54" s="41">
        <f t="shared" si="4"/>
        <v>210419</v>
      </c>
      <c r="C54" s="41">
        <f t="shared" si="5"/>
        <v>834011</v>
      </c>
      <c r="D54" s="41">
        <f t="shared" si="6"/>
        <v>14</v>
      </c>
      <c r="E54" s="42" t="str">
        <f t="shared" si="2"/>
        <v>AVILES</v>
      </c>
      <c r="F54" s="42">
        <f t="shared" si="7"/>
        <v>147412</v>
      </c>
      <c r="G54" s="42">
        <f t="shared" si="8"/>
        <v>237414</v>
      </c>
    </row>
    <row r="55" spans="1:7" x14ac:dyDescent="0.25">
      <c r="A55" s="42" t="str">
        <f t="shared" si="3"/>
        <v>MARIN Y RIA DE PONTEVEDRA</v>
      </c>
      <c r="B55" s="41">
        <f t="shared" si="4"/>
        <v>88664</v>
      </c>
      <c r="C55" s="41">
        <f t="shared" si="5"/>
        <v>141175</v>
      </c>
      <c r="D55" s="41">
        <f t="shared" si="6"/>
        <v>22</v>
      </c>
      <c r="E55" s="42" t="str">
        <f t="shared" si="2"/>
        <v>CEUTA</v>
      </c>
      <c r="F55" s="42">
        <f t="shared" ref="F55:F65" si="9">LOOKUP(E55,$A$38:$A$65,$B$38:$B$65)</f>
        <v>144540</v>
      </c>
      <c r="G55" s="42">
        <f t="shared" si="8"/>
        <v>158037</v>
      </c>
    </row>
    <row r="56" spans="1:7" x14ac:dyDescent="0.25">
      <c r="A56" s="42" t="str">
        <f t="shared" si="3"/>
        <v>MELILLA</v>
      </c>
      <c r="B56" s="41">
        <f t="shared" si="4"/>
        <v>106596</v>
      </c>
      <c r="C56" s="41">
        <f t="shared" si="5"/>
        <v>100584</v>
      </c>
      <c r="D56" s="41">
        <f t="shared" si="6"/>
        <v>20</v>
      </c>
      <c r="E56" s="42" t="str">
        <f t="shared" si="2"/>
        <v>SANTANDER</v>
      </c>
      <c r="F56" s="42">
        <f t="shared" si="9"/>
        <v>129204</v>
      </c>
      <c r="G56" s="42">
        <f t="shared" si="8"/>
        <v>208976</v>
      </c>
    </row>
    <row r="57" spans="1:7" x14ac:dyDescent="0.25">
      <c r="A57" s="42" t="str">
        <f t="shared" si="3"/>
        <v>MOTRIL</v>
      </c>
      <c r="B57" s="41">
        <f t="shared" si="4"/>
        <v>29818</v>
      </c>
      <c r="C57" s="41">
        <f t="shared" si="5"/>
        <v>38081</v>
      </c>
      <c r="D57" s="41">
        <f t="shared" si="6"/>
        <v>28</v>
      </c>
      <c r="E57" s="42" t="str">
        <f t="shared" si="2"/>
        <v>MELILLA</v>
      </c>
      <c r="F57" s="42">
        <f t="shared" si="9"/>
        <v>106596</v>
      </c>
      <c r="G57" s="42">
        <f t="shared" si="8"/>
        <v>100584</v>
      </c>
    </row>
    <row r="58" spans="1:7" x14ac:dyDescent="0.25">
      <c r="A58" s="42" t="str">
        <f t="shared" si="3"/>
        <v>PASAIA</v>
      </c>
      <c r="B58" s="41">
        <f t="shared" si="4"/>
        <v>234585</v>
      </c>
      <c r="C58" s="41">
        <f t="shared" si="5"/>
        <v>339721</v>
      </c>
      <c r="D58" s="41">
        <f t="shared" si="6"/>
        <v>12</v>
      </c>
      <c r="E58" s="42" t="str">
        <f t="shared" si="2"/>
        <v>FERROL-SAN CIBRAO</v>
      </c>
      <c r="F58" s="42">
        <f t="shared" si="9"/>
        <v>101867</v>
      </c>
      <c r="G58" s="42">
        <f t="shared" si="8"/>
        <v>134151</v>
      </c>
    </row>
    <row r="59" spans="1:7" x14ac:dyDescent="0.25">
      <c r="A59" s="42" t="str">
        <f t="shared" si="3"/>
        <v>SANTA CRUZ DE TENERIFE</v>
      </c>
      <c r="B59" s="41">
        <f t="shared" si="4"/>
        <v>883952</v>
      </c>
      <c r="C59" s="41">
        <f t="shared" si="5"/>
        <v>1109465</v>
      </c>
      <c r="D59" s="41">
        <f t="shared" si="6"/>
        <v>7</v>
      </c>
      <c r="E59" s="42" t="str">
        <f t="shared" si="2"/>
        <v>MARIN Y RIA DE PONTEVEDRA</v>
      </c>
      <c r="F59" s="42">
        <f t="shared" si="9"/>
        <v>88664</v>
      </c>
      <c r="G59" s="42">
        <f t="shared" si="8"/>
        <v>141175</v>
      </c>
    </row>
    <row r="60" spans="1:7" x14ac:dyDescent="0.25">
      <c r="A60" s="42" t="str">
        <f t="shared" si="3"/>
        <v>SANTANDER</v>
      </c>
      <c r="B60" s="41">
        <f t="shared" si="4"/>
        <v>129204</v>
      </c>
      <c r="C60" s="41">
        <f t="shared" si="5"/>
        <v>208976</v>
      </c>
      <c r="D60" s="41">
        <f t="shared" si="6"/>
        <v>19</v>
      </c>
      <c r="E60" s="42" t="str">
        <f t="shared" si="2"/>
        <v>ALMERIA</v>
      </c>
      <c r="F60" s="42">
        <f t="shared" si="9"/>
        <v>74533</v>
      </c>
      <c r="G60" s="42">
        <f t="shared" si="8"/>
        <v>122825</v>
      </c>
    </row>
    <row r="61" spans="1:7" x14ac:dyDescent="0.25">
      <c r="A61" s="42" t="str">
        <f t="shared" si="3"/>
        <v>SEVILLA</v>
      </c>
      <c r="B61" s="41">
        <f t="shared" si="4"/>
        <v>302426</v>
      </c>
      <c r="C61" s="41">
        <f t="shared" si="5"/>
        <v>273360</v>
      </c>
      <c r="D61" s="41">
        <f t="shared" si="6"/>
        <v>10</v>
      </c>
      <c r="E61" s="42" t="str">
        <f t="shared" si="2"/>
        <v>CARTAGENA</v>
      </c>
      <c r="F61" s="42">
        <f t="shared" si="9"/>
        <v>70964</v>
      </c>
      <c r="G61" s="42">
        <f t="shared" si="8"/>
        <v>125654</v>
      </c>
    </row>
    <row r="62" spans="1:7" x14ac:dyDescent="0.25">
      <c r="A62" s="42" t="str">
        <f t="shared" si="3"/>
        <v>TARRAGONA</v>
      </c>
      <c r="B62" s="41">
        <f t="shared" si="4"/>
        <v>215794</v>
      </c>
      <c r="C62" s="41">
        <f t="shared" si="5"/>
        <v>311867</v>
      </c>
      <c r="D62" s="41">
        <f t="shared" si="6"/>
        <v>13</v>
      </c>
      <c r="E62" s="42" t="str">
        <f t="shared" si="2"/>
        <v>GIJON</v>
      </c>
      <c r="F62" s="42">
        <f t="shared" si="9"/>
        <v>69793</v>
      </c>
      <c r="G62" s="42">
        <f t="shared" si="8"/>
        <v>141193</v>
      </c>
    </row>
    <row r="63" spans="1:7" x14ac:dyDescent="0.25">
      <c r="A63" s="42" t="str">
        <f t="shared" si="3"/>
        <v>VALENCIA</v>
      </c>
      <c r="B63" s="41">
        <f t="shared" si="4"/>
        <v>7052174</v>
      </c>
      <c r="C63" s="41">
        <f t="shared" si="5"/>
        <v>7043438</v>
      </c>
      <c r="D63" s="41">
        <f t="shared" si="6"/>
        <v>1</v>
      </c>
      <c r="E63" s="42" t="str">
        <f t="shared" si="2"/>
        <v>VILAGARCIA</v>
      </c>
      <c r="F63" s="42">
        <f t="shared" si="9"/>
        <v>63389</v>
      </c>
      <c r="G63" s="42">
        <f t="shared" si="8"/>
        <v>29425</v>
      </c>
    </row>
    <row r="64" spans="1:7" x14ac:dyDescent="0.25">
      <c r="A64" s="42" t="str">
        <f t="shared" si="3"/>
        <v>VIGO</v>
      </c>
      <c r="B64" s="41">
        <f t="shared" si="4"/>
        <v>404677</v>
      </c>
      <c r="C64" s="41">
        <f t="shared" si="5"/>
        <v>645509</v>
      </c>
      <c r="D64" s="41">
        <f t="shared" si="6"/>
        <v>8</v>
      </c>
      <c r="E64" s="42" t="str">
        <f t="shared" si="2"/>
        <v>HUELVA</v>
      </c>
      <c r="F64" s="42">
        <f t="shared" si="9"/>
        <v>59250</v>
      </c>
      <c r="G64" s="42">
        <f t="shared" si="8"/>
        <v>75750</v>
      </c>
    </row>
    <row r="65" spans="1:7" x14ac:dyDescent="0.25">
      <c r="A65" s="42" t="str">
        <f t="shared" si="3"/>
        <v>VILAGARCIA</v>
      </c>
      <c r="B65" s="41">
        <f t="shared" si="4"/>
        <v>63389</v>
      </c>
      <c r="C65" s="41">
        <f t="shared" si="5"/>
        <v>29425</v>
      </c>
      <c r="D65" s="41">
        <f t="shared" si="6"/>
        <v>26</v>
      </c>
      <c r="E65" s="42" t="str">
        <f t="shared" si="2"/>
        <v>MOTRIL</v>
      </c>
      <c r="F65" s="42">
        <f t="shared" si="9"/>
        <v>29818</v>
      </c>
      <c r="G65" s="42">
        <f t="shared" si="8"/>
        <v>38081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2667</v>
      </c>
      <c r="C7" s="23">
        <v>3970</v>
      </c>
      <c r="D7" s="23">
        <v>4811</v>
      </c>
      <c r="E7" s="23">
        <v>5800</v>
      </c>
      <c r="F7" s="10">
        <f>((E7*100)/D7)-100</f>
        <v>20.557056744959468</v>
      </c>
      <c r="G7" s="1"/>
      <c r="H7" s="1"/>
      <c r="I7" s="1"/>
    </row>
    <row r="8" spans="1:12" x14ac:dyDescent="0.25">
      <c r="A8" s="11" t="s">
        <v>44</v>
      </c>
      <c r="B8" s="24">
        <v>59</v>
      </c>
      <c r="C8" s="24">
        <v>43</v>
      </c>
      <c r="D8" s="24">
        <v>120</v>
      </c>
      <c r="E8" s="24">
        <v>92</v>
      </c>
      <c r="F8" s="13">
        <f t="shared" ref="F8:F35" si="0">((E8*100)/D8)-100</f>
        <v>-23.333333333333329</v>
      </c>
      <c r="G8" s="1"/>
      <c r="H8" s="1"/>
      <c r="I8" s="1"/>
    </row>
    <row r="9" spans="1:12" x14ac:dyDescent="0.25">
      <c r="A9" s="8" t="s">
        <v>45</v>
      </c>
      <c r="B9" s="23">
        <v>127</v>
      </c>
      <c r="C9" s="23">
        <v>92</v>
      </c>
      <c r="D9" s="23">
        <v>285</v>
      </c>
      <c r="E9" s="23">
        <v>193</v>
      </c>
      <c r="F9" s="10">
        <f t="shared" si="0"/>
        <v>-32.280701754385959</v>
      </c>
      <c r="G9" s="1"/>
      <c r="H9" s="1"/>
      <c r="I9" s="1"/>
    </row>
    <row r="10" spans="1:12" x14ac:dyDescent="0.25">
      <c r="A10" s="11" t="s">
        <v>46</v>
      </c>
      <c r="B10" s="24">
        <v>2198</v>
      </c>
      <c r="C10" s="24">
        <v>2465</v>
      </c>
      <c r="D10" s="24">
        <v>2798</v>
      </c>
      <c r="E10" s="24">
        <v>2971</v>
      </c>
      <c r="F10" s="13">
        <f t="shared" si="0"/>
        <v>6.1829878484631848</v>
      </c>
      <c r="G10" s="1"/>
      <c r="H10" s="1"/>
      <c r="I10" s="1"/>
    </row>
    <row r="11" spans="1:12" x14ac:dyDescent="0.25">
      <c r="A11" s="8" t="s">
        <v>47</v>
      </c>
      <c r="B11" s="23">
        <v>58</v>
      </c>
      <c r="C11" s="23">
        <v>44</v>
      </c>
      <c r="D11" s="23">
        <v>156</v>
      </c>
      <c r="E11" s="23">
        <v>88</v>
      </c>
      <c r="F11" s="10">
        <f t="shared" si="0"/>
        <v>-43.589743589743591</v>
      </c>
      <c r="G11" s="1"/>
      <c r="H11" s="1"/>
      <c r="I11" s="1"/>
    </row>
    <row r="12" spans="1:12" x14ac:dyDescent="0.25">
      <c r="A12" s="11" t="s">
        <v>48</v>
      </c>
      <c r="B12" s="24">
        <v>1355</v>
      </c>
      <c r="C12" s="24">
        <v>716</v>
      </c>
      <c r="D12" s="24">
        <v>2584</v>
      </c>
      <c r="E12" s="24">
        <v>1661</v>
      </c>
      <c r="F12" s="13">
        <f t="shared" si="0"/>
        <v>-35.719814241486063</v>
      </c>
      <c r="G12" s="1"/>
      <c r="H12" s="1"/>
      <c r="I12" s="1"/>
    </row>
    <row r="13" spans="1:12" x14ac:dyDescent="0.25">
      <c r="A13" s="8" t="s">
        <v>49</v>
      </c>
      <c r="B13" s="23">
        <v>285</v>
      </c>
      <c r="C13" s="23">
        <v>10</v>
      </c>
      <c r="D13" s="23">
        <v>536</v>
      </c>
      <c r="E13" s="23">
        <v>44</v>
      </c>
      <c r="F13" s="10">
        <f t="shared" si="0"/>
        <v>-91.791044776119406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50</v>
      </c>
      <c r="D14" s="24">
        <v>0</v>
      </c>
      <c r="E14" s="24">
        <v>50</v>
      </c>
      <c r="F14" s="13" t="e">
        <f t="shared" si="0"/>
        <v>#DIV/0!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105</v>
      </c>
      <c r="C16" s="24">
        <v>85</v>
      </c>
      <c r="D16" s="24">
        <v>329</v>
      </c>
      <c r="E16" s="24">
        <v>165</v>
      </c>
      <c r="F16" s="13">
        <f t="shared" si="0"/>
        <v>-49.848024316109424</v>
      </c>
      <c r="G16" s="1"/>
      <c r="H16" s="1"/>
      <c r="I16" s="1"/>
    </row>
    <row r="17" spans="1:9" x14ac:dyDescent="0.25">
      <c r="A17" s="8" t="s">
        <v>53</v>
      </c>
      <c r="B17" s="23">
        <v>340</v>
      </c>
      <c r="C17" s="23">
        <v>179</v>
      </c>
      <c r="D17" s="23">
        <v>580</v>
      </c>
      <c r="E17" s="23">
        <v>348</v>
      </c>
      <c r="F17" s="10">
        <f t="shared" si="0"/>
        <v>-40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0</v>
      </c>
      <c r="D18" s="24">
        <v>0</v>
      </c>
      <c r="E18" s="24">
        <v>18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3">
        <v>0</v>
      </c>
      <c r="C19" s="23">
        <v>8</v>
      </c>
      <c r="D19" s="23">
        <v>0</v>
      </c>
      <c r="E19" s="23">
        <v>15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4">
        <v>182</v>
      </c>
      <c r="C20" s="24">
        <v>2635</v>
      </c>
      <c r="D20" s="24">
        <v>695</v>
      </c>
      <c r="E20" s="24">
        <v>3181</v>
      </c>
      <c r="F20" s="13">
        <f t="shared" si="0"/>
        <v>357.69784172661872</v>
      </c>
      <c r="G20" s="1"/>
      <c r="H20" s="1"/>
      <c r="I20" s="1"/>
    </row>
    <row r="21" spans="1:9" x14ac:dyDescent="0.25">
      <c r="A21" s="8" t="s">
        <v>57</v>
      </c>
      <c r="B21" s="23">
        <v>231</v>
      </c>
      <c r="C21" s="23">
        <v>214</v>
      </c>
      <c r="D21" s="23">
        <v>476</v>
      </c>
      <c r="E21" s="23">
        <v>394</v>
      </c>
      <c r="F21" s="10">
        <f t="shared" si="0"/>
        <v>-17.226890756302524</v>
      </c>
      <c r="G21" s="1"/>
      <c r="H21" s="1"/>
      <c r="I21" s="1"/>
    </row>
    <row r="22" spans="1:9" x14ac:dyDescent="0.25">
      <c r="A22" s="11" t="s">
        <v>58</v>
      </c>
      <c r="B22" s="24">
        <v>174</v>
      </c>
      <c r="C22" s="24">
        <v>161</v>
      </c>
      <c r="D22" s="24">
        <v>329</v>
      </c>
      <c r="E22" s="24">
        <v>308</v>
      </c>
      <c r="F22" s="13">
        <f t="shared" si="0"/>
        <v>-6.3829787234042499</v>
      </c>
      <c r="G22" s="1"/>
      <c r="H22" s="1"/>
      <c r="I22" s="1"/>
    </row>
    <row r="23" spans="1:9" x14ac:dyDescent="0.25">
      <c r="A23" s="8" t="s">
        <v>59</v>
      </c>
      <c r="B23" s="23">
        <v>88</v>
      </c>
      <c r="C23" s="23">
        <v>104</v>
      </c>
      <c r="D23" s="23">
        <v>244</v>
      </c>
      <c r="E23" s="23">
        <v>221</v>
      </c>
      <c r="F23" s="10">
        <f t="shared" si="0"/>
        <v>-9.4262295081967267</v>
      </c>
      <c r="G23" s="1"/>
      <c r="H23" s="1"/>
      <c r="I23" s="1"/>
    </row>
    <row r="24" spans="1:9" x14ac:dyDescent="0.25">
      <c r="A24" s="11" t="s">
        <v>60</v>
      </c>
      <c r="B24" s="24">
        <v>296</v>
      </c>
      <c r="C24" s="24">
        <v>245</v>
      </c>
      <c r="D24" s="24">
        <v>571</v>
      </c>
      <c r="E24" s="24">
        <v>414</v>
      </c>
      <c r="F24" s="13">
        <f t="shared" si="0"/>
        <v>-27.495621716287218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87</v>
      </c>
      <c r="C26" s="24">
        <v>99</v>
      </c>
      <c r="D26" s="24">
        <v>205</v>
      </c>
      <c r="E26" s="24">
        <v>184</v>
      </c>
      <c r="F26" s="13">
        <f t="shared" si="0"/>
        <v>-10.243902439024396</v>
      </c>
      <c r="G26" s="1"/>
      <c r="H26" s="1"/>
      <c r="I26" s="1"/>
    </row>
    <row r="27" spans="1:9" x14ac:dyDescent="0.25">
      <c r="A27" s="8" t="s">
        <v>63</v>
      </c>
      <c r="B27" s="23">
        <v>1293</v>
      </c>
      <c r="C27" s="23">
        <v>1282</v>
      </c>
      <c r="D27" s="23">
        <v>2038</v>
      </c>
      <c r="E27" s="23">
        <v>1961</v>
      </c>
      <c r="F27" s="10">
        <f t="shared" si="0"/>
        <v>-3.7782139352306245</v>
      </c>
      <c r="G27" s="1"/>
      <c r="H27" s="1"/>
      <c r="I27" s="1"/>
    </row>
    <row r="28" spans="1:9" x14ac:dyDescent="0.25">
      <c r="A28" s="11" t="s">
        <v>64</v>
      </c>
      <c r="B28" s="24">
        <v>378</v>
      </c>
      <c r="C28" s="24">
        <v>218</v>
      </c>
      <c r="D28" s="24">
        <v>723</v>
      </c>
      <c r="E28" s="24">
        <v>418</v>
      </c>
      <c r="F28" s="13">
        <f t="shared" si="0"/>
        <v>-42.18533886583679</v>
      </c>
      <c r="G28" s="1"/>
      <c r="H28" s="1"/>
      <c r="I28" s="1"/>
    </row>
    <row r="29" spans="1:9" x14ac:dyDescent="0.25">
      <c r="A29" s="8" t="s">
        <v>65</v>
      </c>
      <c r="B29" s="23">
        <v>1319</v>
      </c>
      <c r="C29" s="23">
        <v>2335</v>
      </c>
      <c r="D29" s="23">
        <v>1530</v>
      </c>
      <c r="E29" s="23">
        <v>2568</v>
      </c>
      <c r="F29" s="10">
        <f t="shared" si="0"/>
        <v>67.843137254901961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235</v>
      </c>
      <c r="C31" s="23">
        <v>212</v>
      </c>
      <c r="D31" s="23">
        <v>381</v>
      </c>
      <c r="E31" s="23">
        <v>323</v>
      </c>
      <c r="F31" s="10">
        <f t="shared" si="0"/>
        <v>-15.223097112860899</v>
      </c>
      <c r="G31" s="1"/>
      <c r="H31" s="1"/>
      <c r="I31" s="1"/>
    </row>
    <row r="32" spans="1:9" x14ac:dyDescent="0.25">
      <c r="A32" s="11" t="s">
        <v>68</v>
      </c>
      <c r="B32" s="24">
        <v>81</v>
      </c>
      <c r="C32" s="24">
        <v>0</v>
      </c>
      <c r="D32" s="24">
        <v>187</v>
      </c>
      <c r="E32" s="24">
        <v>110</v>
      </c>
      <c r="F32" s="13">
        <f t="shared" si="0"/>
        <v>-41.176470588235297</v>
      </c>
      <c r="G32" s="1"/>
      <c r="H32" s="1"/>
      <c r="I32" s="1"/>
    </row>
    <row r="33" spans="1:9" x14ac:dyDescent="0.25">
      <c r="A33" s="8" t="s">
        <v>69</v>
      </c>
      <c r="B33" s="23">
        <v>5184</v>
      </c>
      <c r="C33" s="23">
        <v>4927</v>
      </c>
      <c r="D33" s="23">
        <v>9545</v>
      </c>
      <c r="E33" s="23">
        <v>8782</v>
      </c>
      <c r="F33" s="10">
        <f t="shared" si="0"/>
        <v>-7.9937139863802997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16742</v>
      </c>
      <c r="C35" s="15">
        <f t="shared" ref="C35:E35" si="1">SUM(C7:C34)</f>
        <v>20094</v>
      </c>
      <c r="D35" s="15">
        <f t="shared" si="1"/>
        <v>29123</v>
      </c>
      <c r="E35" s="15">
        <f t="shared" si="1"/>
        <v>30309</v>
      </c>
      <c r="F35" s="16">
        <f t="shared" si="0"/>
        <v>4.0723826528860343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5800</v>
      </c>
      <c r="C38" s="41">
        <f>D7</f>
        <v>4811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8782</v>
      </c>
      <c r="G38" s="42">
        <f>LOOKUP(E38,$A$38:$A$65,$C$38:$C$65)</f>
        <v>9545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</v>
      </c>
      <c r="C39" s="41">
        <f t="shared" ref="C39:C65" si="5">D8</f>
        <v>120</v>
      </c>
      <c r="D39" s="41">
        <f t="shared" ref="D39:D65" si="6">_xlfn.RANK.EQ(B39,$B$38:$B$65)+COUNTIF($B$38:$B$65,B39)-1</f>
        <v>19</v>
      </c>
      <c r="E39" s="42" t="str">
        <f t="shared" si="2"/>
        <v>A CORUÑA</v>
      </c>
      <c r="F39" s="42">
        <f t="shared" ref="F39:F54" si="7">LOOKUP(E39,$A$38:$A$65,$B$38:$B$65)</f>
        <v>5800</v>
      </c>
      <c r="G39" s="42">
        <f t="shared" ref="G39:G65" si="8">LOOKUP(E39,$A$38:$A$65,$C$38:$C$65)</f>
        <v>4811</v>
      </c>
    </row>
    <row r="40" spans="1:9" x14ac:dyDescent="0.25">
      <c r="A40" s="42" t="str">
        <f t="shared" si="3"/>
        <v>ALMERIA</v>
      </c>
      <c r="B40" s="41">
        <f t="shared" si="4"/>
        <v>193</v>
      </c>
      <c r="C40" s="41">
        <f t="shared" si="5"/>
        <v>285</v>
      </c>
      <c r="D40" s="41">
        <f t="shared" si="6"/>
        <v>15</v>
      </c>
      <c r="E40" s="42" t="str">
        <f t="shared" si="2"/>
        <v>GIJON</v>
      </c>
      <c r="F40" s="42">
        <f t="shared" si="7"/>
        <v>3181</v>
      </c>
      <c r="G40" s="42">
        <f t="shared" si="8"/>
        <v>695</v>
      </c>
    </row>
    <row r="41" spans="1:9" x14ac:dyDescent="0.25">
      <c r="A41" s="42" t="str">
        <f t="shared" si="3"/>
        <v>AVILES</v>
      </c>
      <c r="B41" s="41">
        <f t="shared" si="4"/>
        <v>2971</v>
      </c>
      <c r="C41" s="41">
        <f t="shared" si="5"/>
        <v>2798</v>
      </c>
      <c r="D41" s="41">
        <f t="shared" si="6"/>
        <v>4</v>
      </c>
      <c r="E41" s="42" t="str">
        <f t="shared" si="2"/>
        <v>AVILES</v>
      </c>
      <c r="F41" s="42">
        <f t="shared" si="7"/>
        <v>2971</v>
      </c>
      <c r="G41" s="42">
        <f t="shared" si="8"/>
        <v>2798</v>
      </c>
    </row>
    <row r="42" spans="1:9" x14ac:dyDescent="0.25">
      <c r="A42" s="42" t="str">
        <f t="shared" si="3"/>
        <v>BAHIA DE ALGECIRAS</v>
      </c>
      <c r="B42" s="41">
        <f t="shared" si="4"/>
        <v>88</v>
      </c>
      <c r="C42" s="41">
        <f t="shared" si="5"/>
        <v>156</v>
      </c>
      <c r="D42" s="41">
        <f t="shared" si="6"/>
        <v>20</v>
      </c>
      <c r="E42" s="42" t="str">
        <f t="shared" si="2"/>
        <v>SANTANDER</v>
      </c>
      <c r="F42" s="42">
        <f t="shared" si="7"/>
        <v>2568</v>
      </c>
      <c r="G42" s="42">
        <f t="shared" si="8"/>
        <v>1530</v>
      </c>
    </row>
    <row r="43" spans="1:9" x14ac:dyDescent="0.25">
      <c r="A43" s="42" t="str">
        <f t="shared" si="3"/>
        <v>BAHIA DE CADIZ</v>
      </c>
      <c r="B43" s="41">
        <f t="shared" si="4"/>
        <v>1661</v>
      </c>
      <c r="C43" s="41">
        <f t="shared" si="5"/>
        <v>2584</v>
      </c>
      <c r="D43" s="41">
        <f t="shared" si="6"/>
        <v>7</v>
      </c>
      <c r="E43" s="42" t="str">
        <f t="shared" si="2"/>
        <v>PASAIA</v>
      </c>
      <c r="F43" s="42">
        <f t="shared" si="7"/>
        <v>1961</v>
      </c>
      <c r="G43" s="42">
        <f t="shared" si="8"/>
        <v>2038</v>
      </c>
    </row>
    <row r="44" spans="1:9" x14ac:dyDescent="0.25">
      <c r="A44" s="42" t="str">
        <f t="shared" si="3"/>
        <v>BALEARES</v>
      </c>
      <c r="B44" s="41">
        <f t="shared" si="4"/>
        <v>44</v>
      </c>
      <c r="C44" s="41">
        <f t="shared" si="5"/>
        <v>536</v>
      </c>
      <c r="D44" s="41">
        <f t="shared" si="6"/>
        <v>22</v>
      </c>
      <c r="E44" s="42" t="str">
        <f t="shared" si="2"/>
        <v>BAHIA DE CADIZ</v>
      </c>
      <c r="F44" s="42">
        <f t="shared" si="7"/>
        <v>1661</v>
      </c>
      <c r="G44" s="42">
        <f t="shared" si="8"/>
        <v>2584</v>
      </c>
    </row>
    <row r="45" spans="1:9" x14ac:dyDescent="0.25">
      <c r="A45" s="42" t="str">
        <f t="shared" si="3"/>
        <v>BARCELONA</v>
      </c>
      <c r="B45" s="41">
        <f t="shared" si="4"/>
        <v>50</v>
      </c>
      <c r="C45" s="41">
        <f t="shared" si="5"/>
        <v>0</v>
      </c>
      <c r="D45" s="41">
        <f t="shared" si="6"/>
        <v>21</v>
      </c>
      <c r="E45" s="42" t="str">
        <f t="shared" si="2"/>
        <v>SANTA CRUZ DE TENERIFE</v>
      </c>
      <c r="F45" s="42">
        <f t="shared" si="7"/>
        <v>418</v>
      </c>
      <c r="G45" s="42">
        <f t="shared" si="8"/>
        <v>723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414</v>
      </c>
      <c r="G46" s="42">
        <f t="shared" si="8"/>
        <v>571</v>
      </c>
    </row>
    <row r="47" spans="1:9" x14ac:dyDescent="0.25">
      <c r="A47" s="42" t="str">
        <f t="shared" si="3"/>
        <v>CARTAGENA</v>
      </c>
      <c r="B47" s="41">
        <f t="shared" si="4"/>
        <v>165</v>
      </c>
      <c r="C47" s="41">
        <f t="shared" si="5"/>
        <v>329</v>
      </c>
      <c r="D47" s="41">
        <f t="shared" si="6"/>
        <v>17</v>
      </c>
      <c r="E47" s="42" t="str">
        <f t="shared" si="2"/>
        <v>HUELVA</v>
      </c>
      <c r="F47" s="42">
        <f t="shared" si="7"/>
        <v>394</v>
      </c>
      <c r="G47" s="42">
        <f t="shared" si="8"/>
        <v>476</v>
      </c>
    </row>
    <row r="48" spans="1:9" x14ac:dyDescent="0.25">
      <c r="A48" s="42" t="str">
        <f t="shared" si="3"/>
        <v>CASTELLON</v>
      </c>
      <c r="B48" s="41">
        <f t="shared" si="4"/>
        <v>348</v>
      </c>
      <c r="C48" s="41">
        <f t="shared" si="5"/>
        <v>580</v>
      </c>
      <c r="D48" s="41">
        <f t="shared" si="6"/>
        <v>11</v>
      </c>
      <c r="E48" s="42" t="str">
        <f t="shared" si="2"/>
        <v>CASTELLON</v>
      </c>
      <c r="F48" s="42">
        <f t="shared" si="7"/>
        <v>348</v>
      </c>
      <c r="G48" s="42">
        <f t="shared" si="8"/>
        <v>580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23</v>
      </c>
      <c r="E49" s="42" t="str">
        <f t="shared" si="2"/>
        <v>TARRAGONA</v>
      </c>
      <c r="F49" s="42">
        <f t="shared" si="7"/>
        <v>323</v>
      </c>
      <c r="G49" s="42">
        <f t="shared" si="8"/>
        <v>381</v>
      </c>
    </row>
    <row r="50" spans="1:7" x14ac:dyDescent="0.25">
      <c r="A50" s="42" t="str">
        <f t="shared" si="3"/>
        <v>FERROL-SAN CIBRAO</v>
      </c>
      <c r="B50" s="41">
        <f t="shared" si="4"/>
        <v>15</v>
      </c>
      <c r="C50" s="41">
        <f t="shared" si="5"/>
        <v>0</v>
      </c>
      <c r="D50" s="41">
        <f t="shared" si="6"/>
        <v>24</v>
      </c>
      <c r="E50" s="42" t="str">
        <f t="shared" si="2"/>
        <v>LAS PALMAS</v>
      </c>
      <c r="F50" s="42">
        <f t="shared" si="7"/>
        <v>308</v>
      </c>
      <c r="G50" s="42">
        <f t="shared" si="8"/>
        <v>329</v>
      </c>
    </row>
    <row r="51" spans="1:7" x14ac:dyDescent="0.25">
      <c r="A51" s="42" t="str">
        <f t="shared" si="3"/>
        <v>GIJON</v>
      </c>
      <c r="B51" s="41">
        <f t="shared" si="4"/>
        <v>3181</v>
      </c>
      <c r="C51" s="41">
        <f t="shared" si="5"/>
        <v>695</v>
      </c>
      <c r="D51" s="41">
        <f t="shared" si="6"/>
        <v>3</v>
      </c>
      <c r="E51" s="42" t="str">
        <f t="shared" si="2"/>
        <v>MALAGA</v>
      </c>
      <c r="F51" s="42">
        <f t="shared" si="7"/>
        <v>221</v>
      </c>
      <c r="G51" s="42">
        <f t="shared" si="8"/>
        <v>244</v>
      </c>
    </row>
    <row r="52" spans="1:7" x14ac:dyDescent="0.25">
      <c r="A52" s="42" t="str">
        <f t="shared" si="3"/>
        <v>HUELVA</v>
      </c>
      <c r="B52" s="41">
        <f t="shared" si="4"/>
        <v>394</v>
      </c>
      <c r="C52" s="41">
        <f t="shared" si="5"/>
        <v>476</v>
      </c>
      <c r="D52" s="41">
        <f t="shared" si="6"/>
        <v>10</v>
      </c>
      <c r="E52" s="42" t="str">
        <f t="shared" si="2"/>
        <v>ALMERIA</v>
      </c>
      <c r="F52" s="42">
        <f t="shared" si="7"/>
        <v>193</v>
      </c>
      <c r="G52" s="42">
        <f t="shared" si="8"/>
        <v>285</v>
      </c>
    </row>
    <row r="53" spans="1:7" x14ac:dyDescent="0.25">
      <c r="A53" s="42" t="str">
        <f t="shared" si="3"/>
        <v>LAS PALMAS</v>
      </c>
      <c r="B53" s="41">
        <f t="shared" si="4"/>
        <v>308</v>
      </c>
      <c r="C53" s="41">
        <f t="shared" si="5"/>
        <v>329</v>
      </c>
      <c r="D53" s="41">
        <f t="shared" si="6"/>
        <v>13</v>
      </c>
      <c r="E53" s="42" t="str">
        <f t="shared" si="2"/>
        <v>MOTRIL</v>
      </c>
      <c r="F53" s="42">
        <f t="shared" si="7"/>
        <v>184</v>
      </c>
      <c r="G53" s="42">
        <f t="shared" si="8"/>
        <v>205</v>
      </c>
    </row>
    <row r="54" spans="1:7" x14ac:dyDescent="0.25">
      <c r="A54" s="42" t="str">
        <f t="shared" si="3"/>
        <v>MALAGA</v>
      </c>
      <c r="B54" s="41">
        <f t="shared" si="4"/>
        <v>221</v>
      </c>
      <c r="C54" s="41">
        <f t="shared" si="5"/>
        <v>244</v>
      </c>
      <c r="D54" s="41">
        <f t="shared" si="6"/>
        <v>14</v>
      </c>
      <c r="E54" s="42" t="str">
        <f t="shared" si="2"/>
        <v>CARTAGENA</v>
      </c>
      <c r="F54" s="42">
        <f t="shared" si="7"/>
        <v>165</v>
      </c>
      <c r="G54" s="42">
        <f t="shared" si="8"/>
        <v>329</v>
      </c>
    </row>
    <row r="55" spans="1:7" x14ac:dyDescent="0.25">
      <c r="A55" s="42" t="str">
        <f t="shared" si="3"/>
        <v>MARIN Y RIA DE PONTEVEDRA</v>
      </c>
      <c r="B55" s="41">
        <f t="shared" si="4"/>
        <v>414</v>
      </c>
      <c r="C55" s="41">
        <f t="shared" si="5"/>
        <v>571</v>
      </c>
      <c r="D55" s="41">
        <f t="shared" si="6"/>
        <v>9</v>
      </c>
      <c r="E55" s="42" t="str">
        <f t="shared" si="2"/>
        <v>VALENCIA</v>
      </c>
      <c r="F55" s="42">
        <f t="shared" ref="F55:F65" si="9">LOOKUP(E55,$A$38:$A$65,$B$38:$B$65)</f>
        <v>110</v>
      </c>
      <c r="G55" s="42">
        <f t="shared" si="8"/>
        <v>187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ALICANTE</v>
      </c>
      <c r="F56" s="42">
        <f t="shared" si="9"/>
        <v>92</v>
      </c>
      <c r="G56" s="42">
        <f t="shared" si="8"/>
        <v>120</v>
      </c>
    </row>
    <row r="57" spans="1:7" x14ac:dyDescent="0.25">
      <c r="A57" s="42" t="str">
        <f t="shared" si="3"/>
        <v>MOTRIL</v>
      </c>
      <c r="B57" s="41">
        <f t="shared" si="4"/>
        <v>184</v>
      </c>
      <c r="C57" s="41">
        <f t="shared" si="5"/>
        <v>205</v>
      </c>
      <c r="D57" s="41">
        <f t="shared" si="6"/>
        <v>16</v>
      </c>
      <c r="E57" s="42" t="str">
        <f t="shared" si="2"/>
        <v>BAHIA DE ALGECIRAS</v>
      </c>
      <c r="F57" s="42">
        <f t="shared" si="9"/>
        <v>88</v>
      </c>
      <c r="G57" s="42">
        <f t="shared" si="8"/>
        <v>156</v>
      </c>
    </row>
    <row r="58" spans="1:7" x14ac:dyDescent="0.25">
      <c r="A58" s="42" t="str">
        <f t="shared" si="3"/>
        <v>PASAIA</v>
      </c>
      <c r="B58" s="41">
        <f t="shared" si="4"/>
        <v>1961</v>
      </c>
      <c r="C58" s="41">
        <f t="shared" si="5"/>
        <v>2038</v>
      </c>
      <c r="D58" s="41">
        <f t="shared" si="6"/>
        <v>6</v>
      </c>
      <c r="E58" s="42" t="str">
        <f t="shared" si="2"/>
        <v>BARCELONA</v>
      </c>
      <c r="F58" s="42">
        <f t="shared" si="9"/>
        <v>50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418</v>
      </c>
      <c r="C59" s="41">
        <f t="shared" si="5"/>
        <v>723</v>
      </c>
      <c r="D59" s="41">
        <f t="shared" si="6"/>
        <v>8</v>
      </c>
      <c r="E59" s="42" t="str">
        <f t="shared" si="2"/>
        <v>BALEARES</v>
      </c>
      <c r="F59" s="42">
        <f t="shared" si="9"/>
        <v>44</v>
      </c>
      <c r="G59" s="42">
        <f t="shared" si="8"/>
        <v>536</v>
      </c>
    </row>
    <row r="60" spans="1:7" x14ac:dyDescent="0.25">
      <c r="A60" s="42" t="str">
        <f t="shared" si="3"/>
        <v>SANTANDER</v>
      </c>
      <c r="B60" s="41">
        <f t="shared" si="4"/>
        <v>2568</v>
      </c>
      <c r="C60" s="41">
        <f t="shared" si="5"/>
        <v>1530</v>
      </c>
      <c r="D60" s="41">
        <f t="shared" si="6"/>
        <v>5</v>
      </c>
      <c r="E60" s="42" t="str">
        <f t="shared" si="2"/>
        <v>CEUTA</v>
      </c>
      <c r="F60" s="42">
        <f t="shared" si="9"/>
        <v>18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323</v>
      </c>
      <c r="C62" s="41">
        <f t="shared" si="5"/>
        <v>381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110</v>
      </c>
      <c r="C63" s="41">
        <f t="shared" si="5"/>
        <v>187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8782</v>
      </c>
      <c r="C64" s="41">
        <f t="shared" si="5"/>
        <v>9545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5182</v>
      </c>
      <c r="C7" s="25">
        <v>7447</v>
      </c>
      <c r="D7" s="25">
        <v>12592</v>
      </c>
      <c r="E7" s="25">
        <v>12123</v>
      </c>
      <c r="F7" s="10">
        <f>((E7*100)/D7)-100</f>
        <v>-3.7245870393900873</v>
      </c>
      <c r="G7" s="1"/>
      <c r="H7" s="1"/>
      <c r="I7" s="1"/>
    </row>
    <row r="8" spans="1:12" x14ac:dyDescent="0.25">
      <c r="A8" s="11" t="s">
        <v>44</v>
      </c>
      <c r="B8" s="26">
        <v>2246</v>
      </c>
      <c r="C8" s="26">
        <v>3178</v>
      </c>
      <c r="D8" s="26">
        <v>4303</v>
      </c>
      <c r="E8" s="26">
        <v>8754</v>
      </c>
      <c r="F8" s="13">
        <f t="shared" ref="F8:F35" si="0">((E8*100)/D8)-100</f>
        <v>103.43946084127353</v>
      </c>
      <c r="G8" s="1"/>
      <c r="H8" s="1"/>
      <c r="I8" s="1"/>
    </row>
    <row r="9" spans="1:12" x14ac:dyDescent="0.25">
      <c r="A9" s="8" t="s">
        <v>45</v>
      </c>
      <c r="B9" s="25">
        <v>7422</v>
      </c>
      <c r="C9" s="25">
        <v>6570</v>
      </c>
      <c r="D9" s="25">
        <v>16889</v>
      </c>
      <c r="E9" s="25">
        <v>15617</v>
      </c>
      <c r="F9" s="10">
        <f t="shared" si="0"/>
        <v>-7.5315293978329123</v>
      </c>
      <c r="G9" s="1"/>
      <c r="H9" s="1"/>
      <c r="I9" s="1"/>
    </row>
    <row r="10" spans="1:12" x14ac:dyDescent="0.25">
      <c r="A10" s="11" t="s">
        <v>46</v>
      </c>
      <c r="B10" s="26">
        <v>4486</v>
      </c>
      <c r="C10" s="26">
        <v>3278</v>
      </c>
      <c r="D10" s="26">
        <v>8205</v>
      </c>
      <c r="E10" s="26">
        <v>5951</v>
      </c>
      <c r="F10" s="13">
        <f t="shared" si="0"/>
        <v>-27.471054235222425</v>
      </c>
      <c r="G10" s="1"/>
      <c r="H10" s="1"/>
      <c r="I10" s="1"/>
    </row>
    <row r="11" spans="1:12" x14ac:dyDescent="0.25">
      <c r="A11" s="8" t="s">
        <v>47</v>
      </c>
      <c r="B11" s="25">
        <v>215729</v>
      </c>
      <c r="C11" s="25">
        <v>315652</v>
      </c>
      <c r="D11" s="25">
        <v>459751</v>
      </c>
      <c r="E11" s="25">
        <v>631304</v>
      </c>
      <c r="F11" s="10">
        <f t="shared" si="0"/>
        <v>37.314328843221659</v>
      </c>
      <c r="G11" s="1"/>
      <c r="H11" s="1"/>
      <c r="I11" s="1"/>
    </row>
    <row r="12" spans="1:12" x14ac:dyDescent="0.25">
      <c r="A12" s="11" t="s">
        <v>48</v>
      </c>
      <c r="B12" s="26">
        <v>5017</v>
      </c>
      <c r="C12" s="26">
        <v>6898</v>
      </c>
      <c r="D12" s="26">
        <v>8629</v>
      </c>
      <c r="E12" s="26">
        <v>20292</v>
      </c>
      <c r="F12" s="13">
        <f t="shared" si="0"/>
        <v>135.16050527291691</v>
      </c>
      <c r="G12" s="1"/>
      <c r="H12" s="1"/>
      <c r="I12" s="1"/>
    </row>
    <row r="13" spans="1:12" x14ac:dyDescent="0.25">
      <c r="A13" s="8" t="s">
        <v>49</v>
      </c>
      <c r="B13" s="25">
        <v>1102</v>
      </c>
      <c r="C13" s="25">
        <v>1394</v>
      </c>
      <c r="D13" s="25">
        <v>2505</v>
      </c>
      <c r="E13" s="25">
        <v>4189</v>
      </c>
      <c r="F13" s="10">
        <f t="shared" si="0"/>
        <v>67.225548902195612</v>
      </c>
      <c r="G13" s="1"/>
      <c r="H13" s="1"/>
      <c r="I13" s="1"/>
    </row>
    <row r="14" spans="1:12" x14ac:dyDescent="0.25">
      <c r="A14" s="11" t="s">
        <v>50</v>
      </c>
      <c r="B14" s="26">
        <v>72515</v>
      </c>
      <c r="C14" s="26">
        <v>65177</v>
      </c>
      <c r="D14" s="26">
        <v>136047</v>
      </c>
      <c r="E14" s="26">
        <v>169266</v>
      </c>
      <c r="F14" s="13">
        <f t="shared" si="0"/>
        <v>24.417296963549362</v>
      </c>
      <c r="G14" s="1"/>
      <c r="H14" s="1"/>
      <c r="I14" s="1"/>
    </row>
    <row r="15" spans="1:12" x14ac:dyDescent="0.25">
      <c r="A15" s="8" t="s">
        <v>51</v>
      </c>
      <c r="B15" s="25">
        <v>12265</v>
      </c>
      <c r="C15" s="25">
        <v>10160</v>
      </c>
      <c r="D15" s="25">
        <v>24495</v>
      </c>
      <c r="E15" s="25">
        <v>19185</v>
      </c>
      <c r="F15" s="10">
        <f t="shared" si="0"/>
        <v>-21.677893447642376</v>
      </c>
      <c r="G15" s="1"/>
      <c r="H15" s="1"/>
      <c r="I15" s="1"/>
    </row>
    <row r="16" spans="1:12" x14ac:dyDescent="0.25">
      <c r="A16" s="11" t="s">
        <v>52</v>
      </c>
      <c r="B16" s="26">
        <v>7628</v>
      </c>
      <c r="C16" s="26">
        <v>4768</v>
      </c>
      <c r="D16" s="26">
        <v>12662</v>
      </c>
      <c r="E16" s="26">
        <v>7931</v>
      </c>
      <c r="F16" s="13">
        <f t="shared" si="0"/>
        <v>-37.363765597851838</v>
      </c>
      <c r="G16" s="1"/>
      <c r="H16" s="1"/>
      <c r="I16" s="1"/>
    </row>
    <row r="17" spans="1:9" x14ac:dyDescent="0.25">
      <c r="A17" s="8" t="s">
        <v>53</v>
      </c>
      <c r="B17" s="25">
        <v>3958</v>
      </c>
      <c r="C17" s="25">
        <v>2604</v>
      </c>
      <c r="D17" s="25">
        <v>7622</v>
      </c>
      <c r="E17" s="25">
        <v>5825</v>
      </c>
      <c r="F17" s="10">
        <f t="shared" si="0"/>
        <v>-23.576489110469694</v>
      </c>
      <c r="G17" s="1"/>
      <c r="H17" s="1"/>
      <c r="I17" s="1"/>
    </row>
    <row r="18" spans="1:9" x14ac:dyDescent="0.25">
      <c r="A18" s="11" t="s">
        <v>54</v>
      </c>
      <c r="B18" s="26">
        <v>53701</v>
      </c>
      <c r="C18" s="26">
        <v>51058</v>
      </c>
      <c r="D18" s="26">
        <v>88503</v>
      </c>
      <c r="E18" s="26">
        <v>100150</v>
      </c>
      <c r="F18" s="13">
        <f t="shared" si="0"/>
        <v>13.160005875507039</v>
      </c>
      <c r="G18" s="1"/>
      <c r="H18" s="1"/>
      <c r="I18" s="1"/>
    </row>
    <row r="19" spans="1:9" x14ac:dyDescent="0.25">
      <c r="A19" s="8" t="s">
        <v>55</v>
      </c>
      <c r="B19" s="25">
        <v>3079</v>
      </c>
      <c r="C19" s="25">
        <v>1500</v>
      </c>
      <c r="D19" s="25">
        <v>5045</v>
      </c>
      <c r="E19" s="25">
        <v>3133</v>
      </c>
      <c r="F19" s="10">
        <f t="shared" si="0"/>
        <v>-37.89890981169475</v>
      </c>
      <c r="G19" s="1"/>
      <c r="H19" s="1"/>
      <c r="I19" s="1"/>
    </row>
    <row r="20" spans="1:9" x14ac:dyDescent="0.25">
      <c r="A20" s="11" t="s">
        <v>56</v>
      </c>
      <c r="B20" s="26">
        <v>1869</v>
      </c>
      <c r="C20" s="26">
        <v>6090</v>
      </c>
      <c r="D20" s="26">
        <v>17334</v>
      </c>
      <c r="E20" s="26">
        <v>17318</v>
      </c>
      <c r="F20" s="13">
        <f t="shared" si="0"/>
        <v>-9.2304142148378787E-2</v>
      </c>
      <c r="G20" s="1"/>
      <c r="H20" s="1"/>
      <c r="I20" s="1"/>
    </row>
    <row r="21" spans="1:9" x14ac:dyDescent="0.25">
      <c r="A21" s="8" t="s">
        <v>57</v>
      </c>
      <c r="B21" s="25">
        <v>3197</v>
      </c>
      <c r="C21" s="25">
        <v>1702</v>
      </c>
      <c r="D21" s="25">
        <v>7215</v>
      </c>
      <c r="E21" s="25">
        <v>4474</v>
      </c>
      <c r="F21" s="10">
        <f t="shared" si="0"/>
        <v>-37.990297990297989</v>
      </c>
      <c r="G21" s="1"/>
      <c r="H21" s="1"/>
      <c r="I21" s="1"/>
    </row>
    <row r="22" spans="1:9" x14ac:dyDescent="0.25">
      <c r="A22" s="11" t="s">
        <v>58</v>
      </c>
      <c r="B22" s="26">
        <v>208561</v>
      </c>
      <c r="C22" s="26">
        <v>188339</v>
      </c>
      <c r="D22" s="26">
        <v>389233</v>
      </c>
      <c r="E22" s="26">
        <v>372381</v>
      </c>
      <c r="F22" s="13">
        <f t="shared" si="0"/>
        <v>-4.32954040381982</v>
      </c>
      <c r="G22" s="1"/>
      <c r="H22" s="1"/>
      <c r="I22" s="1"/>
    </row>
    <row r="23" spans="1:9" x14ac:dyDescent="0.25">
      <c r="A23" s="8" t="s">
        <v>59</v>
      </c>
      <c r="B23" s="25">
        <v>1859</v>
      </c>
      <c r="C23" s="25">
        <v>3671</v>
      </c>
      <c r="D23" s="25">
        <v>6516</v>
      </c>
      <c r="E23" s="25">
        <v>7038</v>
      </c>
      <c r="F23" s="10">
        <f t="shared" si="0"/>
        <v>8.011049723756912</v>
      </c>
      <c r="G23" s="1"/>
      <c r="H23" s="1"/>
      <c r="I23" s="1"/>
    </row>
    <row r="24" spans="1:9" x14ac:dyDescent="0.25">
      <c r="A24" s="11" t="s">
        <v>60</v>
      </c>
      <c r="B24" s="26">
        <v>2572</v>
      </c>
      <c r="C24" s="26">
        <v>1873</v>
      </c>
      <c r="D24" s="26">
        <v>7186</v>
      </c>
      <c r="E24" s="26">
        <v>4844</v>
      </c>
      <c r="F24" s="13">
        <f t="shared" si="0"/>
        <v>-32.591149457278036</v>
      </c>
      <c r="G24" s="1"/>
      <c r="H24" s="1"/>
      <c r="I24" s="1"/>
    </row>
    <row r="25" spans="1:9" x14ac:dyDescent="0.25">
      <c r="A25" s="8" t="s">
        <v>61</v>
      </c>
      <c r="B25" s="25">
        <v>1031</v>
      </c>
      <c r="C25" s="25">
        <v>0</v>
      </c>
      <c r="D25" s="25">
        <v>2769</v>
      </c>
      <c r="E25" s="25">
        <v>79</v>
      </c>
      <c r="F25" s="10">
        <f t="shared" si="0"/>
        <v>-97.146984470928132</v>
      </c>
      <c r="G25" s="1"/>
      <c r="H25" s="1"/>
      <c r="I25" s="1"/>
    </row>
    <row r="26" spans="1:9" x14ac:dyDescent="0.25">
      <c r="A26" s="11" t="s">
        <v>62</v>
      </c>
      <c r="B26" s="26">
        <v>1076</v>
      </c>
      <c r="C26" s="26">
        <v>748</v>
      </c>
      <c r="D26" s="26">
        <v>2593</v>
      </c>
      <c r="E26" s="26">
        <v>1733</v>
      </c>
      <c r="F26" s="13">
        <f t="shared" si="0"/>
        <v>-33.166216737369837</v>
      </c>
      <c r="G26" s="1"/>
      <c r="H26" s="1"/>
      <c r="I26" s="1"/>
    </row>
    <row r="27" spans="1:9" x14ac:dyDescent="0.25">
      <c r="A27" s="8" t="s">
        <v>63</v>
      </c>
      <c r="B27" s="25">
        <v>3527</v>
      </c>
      <c r="C27" s="25">
        <v>3606</v>
      </c>
      <c r="D27" s="25">
        <v>6271</v>
      </c>
      <c r="E27" s="25">
        <v>5496</v>
      </c>
      <c r="F27" s="10">
        <f t="shared" si="0"/>
        <v>-12.358475522245257</v>
      </c>
      <c r="G27" s="1"/>
      <c r="H27" s="1"/>
      <c r="I27" s="1"/>
    </row>
    <row r="28" spans="1:9" x14ac:dyDescent="0.25">
      <c r="A28" s="11" t="s">
        <v>64</v>
      </c>
      <c r="B28" s="26">
        <v>73055</v>
      </c>
      <c r="C28" s="26">
        <v>83781</v>
      </c>
      <c r="D28" s="26">
        <v>169838</v>
      </c>
      <c r="E28" s="26">
        <v>179152</v>
      </c>
      <c r="F28" s="13">
        <f t="shared" si="0"/>
        <v>5.4840495059998347</v>
      </c>
      <c r="G28" s="1"/>
      <c r="H28" s="1"/>
      <c r="I28" s="1"/>
    </row>
    <row r="29" spans="1:9" x14ac:dyDescent="0.25">
      <c r="A29" s="8" t="s">
        <v>65</v>
      </c>
      <c r="B29" s="25">
        <v>4392</v>
      </c>
      <c r="C29" s="25">
        <v>4276</v>
      </c>
      <c r="D29" s="25">
        <v>11339</v>
      </c>
      <c r="E29" s="25">
        <v>6625</v>
      </c>
      <c r="F29" s="10">
        <f t="shared" si="0"/>
        <v>-41.573330981568041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14062</v>
      </c>
      <c r="C31" s="25">
        <v>9673</v>
      </c>
      <c r="D31" s="25">
        <v>32046</v>
      </c>
      <c r="E31" s="25">
        <v>18250</v>
      </c>
      <c r="F31" s="10">
        <f t="shared" si="0"/>
        <v>-43.050614741309367</v>
      </c>
      <c r="G31" s="1"/>
      <c r="H31" s="1"/>
      <c r="I31" s="1"/>
    </row>
    <row r="32" spans="1:9" x14ac:dyDescent="0.25">
      <c r="A32" s="11" t="s">
        <v>68</v>
      </c>
      <c r="B32" s="26">
        <v>29639</v>
      </c>
      <c r="C32" s="26">
        <v>27400</v>
      </c>
      <c r="D32" s="26">
        <v>50196</v>
      </c>
      <c r="E32" s="26">
        <v>53760</v>
      </c>
      <c r="F32" s="13">
        <f t="shared" si="0"/>
        <v>7.1001673440114814</v>
      </c>
      <c r="G32" s="1"/>
      <c r="H32" s="1"/>
      <c r="I32" s="1"/>
    </row>
    <row r="33" spans="1:9" x14ac:dyDescent="0.25">
      <c r="A33" s="8" t="s">
        <v>69</v>
      </c>
      <c r="B33" s="25">
        <v>33248</v>
      </c>
      <c r="C33" s="25">
        <v>26701</v>
      </c>
      <c r="D33" s="25">
        <v>66511</v>
      </c>
      <c r="E33" s="25">
        <v>57195</v>
      </c>
      <c r="F33" s="10">
        <f t="shared" si="0"/>
        <v>-14.006705657710754</v>
      </c>
      <c r="G33" s="1"/>
      <c r="H33" s="1"/>
      <c r="I33" s="1"/>
    </row>
    <row r="34" spans="1:9" x14ac:dyDescent="0.25">
      <c r="A34" s="11" t="s">
        <v>70</v>
      </c>
      <c r="B34" s="26">
        <v>365</v>
      </c>
      <c r="C34" s="26">
        <v>168</v>
      </c>
      <c r="D34" s="26">
        <v>490</v>
      </c>
      <c r="E34" s="26">
        <v>534</v>
      </c>
      <c r="F34" s="13">
        <f t="shared" si="0"/>
        <v>8.9795918367346985</v>
      </c>
      <c r="G34" s="1"/>
      <c r="H34" s="1"/>
      <c r="I34" s="1"/>
    </row>
    <row r="35" spans="1:9" x14ac:dyDescent="0.25">
      <c r="A35" s="14" t="s">
        <v>71</v>
      </c>
      <c r="B35" s="15">
        <f>SUM(B7:B34)</f>
        <v>772783</v>
      </c>
      <c r="C35" s="15">
        <f t="shared" ref="C35:E35" si="1">SUM(C7:C34)</f>
        <v>837712</v>
      </c>
      <c r="D35" s="15">
        <f t="shared" si="1"/>
        <v>1556785</v>
      </c>
      <c r="E35" s="15">
        <f t="shared" si="1"/>
        <v>1732599</v>
      </c>
      <c r="F35" s="16">
        <f t="shared" si="0"/>
        <v>11.293402749898021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12123</v>
      </c>
      <c r="C38" s="41">
        <f>D7</f>
        <v>12592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631304</v>
      </c>
      <c r="G38" s="42">
        <f>LOOKUP(E38,$A$38:$A$65,$C$38:$C$65)</f>
        <v>459751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8754</v>
      </c>
      <c r="C39" s="41">
        <f t="shared" ref="C39:C65" si="5">D8</f>
        <v>4303</v>
      </c>
      <c r="D39" s="41">
        <f t="shared" ref="D39:D65" si="6">_xlfn.RANK.EQ(B39,$B$38:$B$65)+COUNTIF($B$38:$B$65,B39)-1</f>
        <v>14</v>
      </c>
      <c r="E39" s="42" t="str">
        <f t="shared" si="2"/>
        <v>LAS PALMAS</v>
      </c>
      <c r="F39" s="42">
        <f t="shared" ref="F39:F54" si="7">LOOKUP(E39,$A$38:$A$65,$B$38:$B$65)</f>
        <v>372381</v>
      </c>
      <c r="G39" s="42">
        <f t="shared" ref="G39:G65" si="8">LOOKUP(E39,$A$38:$A$65,$C$38:$C$65)</f>
        <v>389233</v>
      </c>
    </row>
    <row r="40" spans="1:9" x14ac:dyDescent="0.25">
      <c r="A40" s="42" t="str">
        <f t="shared" si="3"/>
        <v>ALMERIA</v>
      </c>
      <c r="B40" s="41">
        <f t="shared" si="4"/>
        <v>15617</v>
      </c>
      <c r="C40" s="41">
        <f t="shared" si="5"/>
        <v>16889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179152</v>
      </c>
      <c r="G40" s="42">
        <f t="shared" si="8"/>
        <v>169838</v>
      </c>
    </row>
    <row r="41" spans="1:9" x14ac:dyDescent="0.25">
      <c r="A41" s="42" t="str">
        <f t="shared" si="3"/>
        <v>AVILES</v>
      </c>
      <c r="B41" s="41">
        <f t="shared" si="4"/>
        <v>5951</v>
      </c>
      <c r="C41" s="41">
        <f t="shared" si="5"/>
        <v>8205</v>
      </c>
      <c r="D41" s="41">
        <f t="shared" si="6"/>
        <v>18</v>
      </c>
      <c r="E41" s="42" t="str">
        <f t="shared" si="2"/>
        <v>BARCELONA</v>
      </c>
      <c r="F41" s="42">
        <f t="shared" si="7"/>
        <v>169266</v>
      </c>
      <c r="G41" s="42">
        <f t="shared" si="8"/>
        <v>136047</v>
      </c>
    </row>
    <row r="42" spans="1:9" x14ac:dyDescent="0.25">
      <c r="A42" s="42" t="str">
        <f t="shared" si="3"/>
        <v>BAHIA DE ALGECIRAS</v>
      </c>
      <c r="B42" s="41">
        <f t="shared" si="4"/>
        <v>631304</v>
      </c>
      <c r="C42" s="41">
        <f t="shared" si="5"/>
        <v>459751</v>
      </c>
      <c r="D42" s="41">
        <f t="shared" si="6"/>
        <v>1</v>
      </c>
      <c r="E42" s="42" t="str">
        <f t="shared" si="2"/>
        <v>CEUTA</v>
      </c>
      <c r="F42" s="42">
        <f t="shared" si="7"/>
        <v>100150</v>
      </c>
      <c r="G42" s="42">
        <f t="shared" si="8"/>
        <v>88503</v>
      </c>
    </row>
    <row r="43" spans="1:9" x14ac:dyDescent="0.25">
      <c r="A43" s="42" t="str">
        <f t="shared" si="3"/>
        <v>BAHIA DE CADIZ</v>
      </c>
      <c r="B43" s="41">
        <f t="shared" si="4"/>
        <v>20292</v>
      </c>
      <c r="C43" s="41">
        <f t="shared" si="5"/>
        <v>8629</v>
      </c>
      <c r="D43" s="41">
        <f t="shared" si="6"/>
        <v>8</v>
      </c>
      <c r="E43" s="42" t="str">
        <f t="shared" si="2"/>
        <v>VIGO</v>
      </c>
      <c r="F43" s="42">
        <f t="shared" si="7"/>
        <v>57195</v>
      </c>
      <c r="G43" s="42">
        <f t="shared" si="8"/>
        <v>66511</v>
      </c>
    </row>
    <row r="44" spans="1:9" x14ac:dyDescent="0.25">
      <c r="A44" s="42" t="str">
        <f t="shared" si="3"/>
        <v>BALEARES</v>
      </c>
      <c r="B44" s="41">
        <f t="shared" si="4"/>
        <v>4189</v>
      </c>
      <c r="C44" s="41">
        <f t="shared" si="5"/>
        <v>2505</v>
      </c>
      <c r="D44" s="41">
        <f t="shared" si="6"/>
        <v>23</v>
      </c>
      <c r="E44" s="42" t="str">
        <f t="shared" si="2"/>
        <v>VALENCIA</v>
      </c>
      <c r="F44" s="42">
        <f t="shared" si="7"/>
        <v>53760</v>
      </c>
      <c r="G44" s="42">
        <f t="shared" si="8"/>
        <v>50196</v>
      </c>
    </row>
    <row r="45" spans="1:9" x14ac:dyDescent="0.25">
      <c r="A45" s="42" t="str">
        <f t="shared" si="3"/>
        <v>BARCELONA</v>
      </c>
      <c r="B45" s="41">
        <f t="shared" si="4"/>
        <v>169266</v>
      </c>
      <c r="C45" s="41">
        <f t="shared" si="5"/>
        <v>136047</v>
      </c>
      <c r="D45" s="41">
        <f t="shared" si="6"/>
        <v>4</v>
      </c>
      <c r="E45" s="42" t="str">
        <f t="shared" si="2"/>
        <v>BAHIA DE CADIZ</v>
      </c>
      <c r="F45" s="42">
        <f t="shared" si="7"/>
        <v>20292</v>
      </c>
      <c r="G45" s="42">
        <f t="shared" si="8"/>
        <v>8629</v>
      </c>
    </row>
    <row r="46" spans="1:9" x14ac:dyDescent="0.25">
      <c r="A46" s="42" t="str">
        <f t="shared" si="3"/>
        <v>BILBAO</v>
      </c>
      <c r="B46" s="41">
        <f t="shared" si="4"/>
        <v>19185</v>
      </c>
      <c r="C46" s="41">
        <f t="shared" si="5"/>
        <v>24495</v>
      </c>
      <c r="D46" s="41">
        <f t="shared" si="6"/>
        <v>9</v>
      </c>
      <c r="E46" s="42" t="str">
        <f t="shared" si="2"/>
        <v>BILBAO</v>
      </c>
      <c r="F46" s="42">
        <f t="shared" si="7"/>
        <v>19185</v>
      </c>
      <c r="G46" s="42">
        <f t="shared" si="8"/>
        <v>24495</v>
      </c>
    </row>
    <row r="47" spans="1:9" x14ac:dyDescent="0.25">
      <c r="A47" s="42" t="str">
        <f t="shared" si="3"/>
        <v>CARTAGENA</v>
      </c>
      <c r="B47" s="41">
        <f t="shared" si="4"/>
        <v>7931</v>
      </c>
      <c r="C47" s="41">
        <f t="shared" si="5"/>
        <v>12662</v>
      </c>
      <c r="D47" s="41">
        <f t="shared" si="6"/>
        <v>15</v>
      </c>
      <c r="E47" s="42" t="str">
        <f t="shared" si="2"/>
        <v>TARRAGONA</v>
      </c>
      <c r="F47" s="42">
        <f t="shared" si="7"/>
        <v>18250</v>
      </c>
      <c r="G47" s="42">
        <f t="shared" si="8"/>
        <v>32046</v>
      </c>
    </row>
    <row r="48" spans="1:9" x14ac:dyDescent="0.25">
      <c r="A48" s="42" t="str">
        <f t="shared" si="3"/>
        <v>CASTELLON</v>
      </c>
      <c r="B48" s="41">
        <f t="shared" si="4"/>
        <v>5825</v>
      </c>
      <c r="C48" s="41">
        <f t="shared" si="5"/>
        <v>7622</v>
      </c>
      <c r="D48" s="41">
        <f t="shared" si="6"/>
        <v>19</v>
      </c>
      <c r="E48" s="42" t="str">
        <f t="shared" si="2"/>
        <v>GIJON</v>
      </c>
      <c r="F48" s="42">
        <f t="shared" si="7"/>
        <v>17318</v>
      </c>
      <c r="G48" s="42">
        <f t="shared" si="8"/>
        <v>17334</v>
      </c>
    </row>
    <row r="49" spans="1:7" x14ac:dyDescent="0.25">
      <c r="A49" s="42" t="str">
        <f t="shared" si="3"/>
        <v>CEUTA</v>
      </c>
      <c r="B49" s="41">
        <f t="shared" si="4"/>
        <v>100150</v>
      </c>
      <c r="C49" s="41">
        <f t="shared" si="5"/>
        <v>88503</v>
      </c>
      <c r="D49" s="41">
        <f t="shared" si="6"/>
        <v>5</v>
      </c>
      <c r="E49" s="42" t="str">
        <f t="shared" si="2"/>
        <v>ALMERIA</v>
      </c>
      <c r="F49" s="42">
        <f t="shared" si="7"/>
        <v>15617</v>
      </c>
      <c r="G49" s="42">
        <f t="shared" si="8"/>
        <v>16889</v>
      </c>
    </row>
    <row r="50" spans="1:7" x14ac:dyDescent="0.25">
      <c r="A50" s="42" t="str">
        <f t="shared" si="3"/>
        <v>FERROL-SAN CIBRAO</v>
      </c>
      <c r="B50" s="41">
        <f t="shared" si="4"/>
        <v>3133</v>
      </c>
      <c r="C50" s="41">
        <f t="shared" si="5"/>
        <v>5045</v>
      </c>
      <c r="D50" s="41">
        <f t="shared" si="6"/>
        <v>24</v>
      </c>
      <c r="E50" s="42" t="str">
        <f t="shared" si="2"/>
        <v>A CORUÑA</v>
      </c>
      <c r="F50" s="42">
        <f t="shared" si="7"/>
        <v>12123</v>
      </c>
      <c r="G50" s="42">
        <f t="shared" si="8"/>
        <v>12592</v>
      </c>
    </row>
    <row r="51" spans="1:7" x14ac:dyDescent="0.25">
      <c r="A51" s="42" t="str">
        <f t="shared" si="3"/>
        <v>GIJON</v>
      </c>
      <c r="B51" s="41">
        <f t="shared" si="4"/>
        <v>17318</v>
      </c>
      <c r="C51" s="41">
        <f t="shared" si="5"/>
        <v>17334</v>
      </c>
      <c r="D51" s="41">
        <f t="shared" si="6"/>
        <v>11</v>
      </c>
      <c r="E51" s="42" t="str">
        <f t="shared" si="2"/>
        <v>ALICANTE</v>
      </c>
      <c r="F51" s="42">
        <f t="shared" si="7"/>
        <v>8754</v>
      </c>
      <c r="G51" s="42">
        <f t="shared" si="8"/>
        <v>4303</v>
      </c>
    </row>
    <row r="52" spans="1:7" x14ac:dyDescent="0.25">
      <c r="A52" s="42" t="str">
        <f t="shared" si="3"/>
        <v>HUELVA</v>
      </c>
      <c r="B52" s="41">
        <f t="shared" si="4"/>
        <v>4474</v>
      </c>
      <c r="C52" s="41">
        <f t="shared" si="5"/>
        <v>7215</v>
      </c>
      <c r="D52" s="41">
        <f t="shared" si="6"/>
        <v>22</v>
      </c>
      <c r="E52" s="42" t="str">
        <f t="shared" si="2"/>
        <v>CARTAGENA</v>
      </c>
      <c r="F52" s="42">
        <f t="shared" si="7"/>
        <v>7931</v>
      </c>
      <c r="G52" s="42">
        <f t="shared" si="8"/>
        <v>12662</v>
      </c>
    </row>
    <row r="53" spans="1:7" x14ac:dyDescent="0.25">
      <c r="A53" s="42" t="str">
        <f t="shared" si="3"/>
        <v>LAS PALMAS</v>
      </c>
      <c r="B53" s="41">
        <f t="shared" si="4"/>
        <v>372381</v>
      </c>
      <c r="C53" s="41">
        <f t="shared" si="5"/>
        <v>389233</v>
      </c>
      <c r="D53" s="41">
        <f t="shared" si="6"/>
        <v>2</v>
      </c>
      <c r="E53" s="42" t="str">
        <f t="shared" si="2"/>
        <v>MALAGA</v>
      </c>
      <c r="F53" s="42">
        <f t="shared" si="7"/>
        <v>7038</v>
      </c>
      <c r="G53" s="42">
        <f t="shared" si="8"/>
        <v>6516</v>
      </c>
    </row>
    <row r="54" spans="1:7" x14ac:dyDescent="0.25">
      <c r="A54" s="42" t="str">
        <f t="shared" si="3"/>
        <v>MALAGA</v>
      </c>
      <c r="B54" s="41">
        <f t="shared" si="4"/>
        <v>7038</v>
      </c>
      <c r="C54" s="41">
        <f t="shared" si="5"/>
        <v>6516</v>
      </c>
      <c r="D54" s="41">
        <f t="shared" si="6"/>
        <v>16</v>
      </c>
      <c r="E54" s="42" t="str">
        <f t="shared" si="2"/>
        <v>SANTANDER</v>
      </c>
      <c r="F54" s="42">
        <f t="shared" si="7"/>
        <v>6625</v>
      </c>
      <c r="G54" s="42">
        <f t="shared" si="8"/>
        <v>11339</v>
      </c>
    </row>
    <row r="55" spans="1:7" x14ac:dyDescent="0.25">
      <c r="A55" s="42" t="str">
        <f t="shared" si="3"/>
        <v>MARIN Y RIA DE PONTEVEDRA</v>
      </c>
      <c r="B55" s="41">
        <f t="shared" si="4"/>
        <v>4844</v>
      </c>
      <c r="C55" s="41">
        <f t="shared" si="5"/>
        <v>7186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5951</v>
      </c>
      <c r="G55" s="42">
        <f t="shared" si="8"/>
        <v>8205</v>
      </c>
    </row>
    <row r="56" spans="1:7" x14ac:dyDescent="0.25">
      <c r="A56" s="42" t="str">
        <f t="shared" si="3"/>
        <v>MELILLA</v>
      </c>
      <c r="B56" s="41">
        <f t="shared" si="4"/>
        <v>79</v>
      </c>
      <c r="C56" s="41">
        <f t="shared" si="5"/>
        <v>2769</v>
      </c>
      <c r="D56" s="41">
        <f t="shared" si="6"/>
        <v>27</v>
      </c>
      <c r="E56" s="42" t="str">
        <f t="shared" si="2"/>
        <v>CASTELLON</v>
      </c>
      <c r="F56" s="42">
        <f t="shared" si="9"/>
        <v>5825</v>
      </c>
      <c r="G56" s="42">
        <f t="shared" si="8"/>
        <v>7622</v>
      </c>
    </row>
    <row r="57" spans="1:7" x14ac:dyDescent="0.25">
      <c r="A57" s="42" t="str">
        <f t="shared" si="3"/>
        <v>MOTRIL</v>
      </c>
      <c r="B57" s="41">
        <f t="shared" si="4"/>
        <v>1733</v>
      </c>
      <c r="C57" s="41">
        <f t="shared" si="5"/>
        <v>2593</v>
      </c>
      <c r="D57" s="41">
        <f t="shared" si="6"/>
        <v>25</v>
      </c>
      <c r="E57" s="42" t="str">
        <f t="shared" si="2"/>
        <v>PASAIA</v>
      </c>
      <c r="F57" s="42">
        <f t="shared" si="9"/>
        <v>5496</v>
      </c>
      <c r="G57" s="42">
        <f t="shared" si="8"/>
        <v>6271</v>
      </c>
    </row>
    <row r="58" spans="1:7" x14ac:dyDescent="0.25">
      <c r="A58" s="42" t="str">
        <f t="shared" si="3"/>
        <v>PASAIA</v>
      </c>
      <c r="B58" s="41">
        <f t="shared" si="4"/>
        <v>5496</v>
      </c>
      <c r="C58" s="41">
        <f t="shared" si="5"/>
        <v>6271</v>
      </c>
      <c r="D58" s="41">
        <f t="shared" si="6"/>
        <v>20</v>
      </c>
      <c r="E58" s="42" t="str">
        <f t="shared" si="2"/>
        <v>MARIN Y RIA DE PONTEVEDRA</v>
      </c>
      <c r="F58" s="42">
        <f t="shared" si="9"/>
        <v>4844</v>
      </c>
      <c r="G58" s="42">
        <f t="shared" si="8"/>
        <v>7186</v>
      </c>
    </row>
    <row r="59" spans="1:7" x14ac:dyDescent="0.25">
      <c r="A59" s="42" t="str">
        <f t="shared" si="3"/>
        <v>SANTA CRUZ DE TENERIFE</v>
      </c>
      <c r="B59" s="41">
        <f t="shared" si="4"/>
        <v>179152</v>
      </c>
      <c r="C59" s="41">
        <f t="shared" si="5"/>
        <v>169838</v>
      </c>
      <c r="D59" s="41">
        <f t="shared" si="6"/>
        <v>3</v>
      </c>
      <c r="E59" s="42" t="str">
        <f t="shared" si="2"/>
        <v>HUELVA</v>
      </c>
      <c r="F59" s="42">
        <f t="shared" si="9"/>
        <v>4474</v>
      </c>
      <c r="G59" s="42">
        <f t="shared" si="8"/>
        <v>7215</v>
      </c>
    </row>
    <row r="60" spans="1:7" x14ac:dyDescent="0.25">
      <c r="A60" s="42" t="str">
        <f t="shared" si="3"/>
        <v>SANTANDER</v>
      </c>
      <c r="B60" s="41">
        <f t="shared" si="4"/>
        <v>6625</v>
      </c>
      <c r="C60" s="41">
        <f t="shared" si="5"/>
        <v>11339</v>
      </c>
      <c r="D60" s="41">
        <f t="shared" si="6"/>
        <v>17</v>
      </c>
      <c r="E60" s="42" t="str">
        <f t="shared" si="2"/>
        <v>BALEARES</v>
      </c>
      <c r="F60" s="42">
        <f t="shared" si="9"/>
        <v>4189</v>
      </c>
      <c r="G60" s="42">
        <f t="shared" si="8"/>
        <v>2505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3133</v>
      </c>
      <c r="G61" s="42">
        <f t="shared" si="8"/>
        <v>5045</v>
      </c>
    </row>
    <row r="62" spans="1:7" x14ac:dyDescent="0.25">
      <c r="A62" s="42" t="str">
        <f t="shared" si="3"/>
        <v>TARRAGONA</v>
      </c>
      <c r="B62" s="41">
        <f t="shared" si="4"/>
        <v>18250</v>
      </c>
      <c r="C62" s="41">
        <f t="shared" si="5"/>
        <v>32046</v>
      </c>
      <c r="D62" s="41">
        <f t="shared" si="6"/>
        <v>10</v>
      </c>
      <c r="E62" s="42" t="str">
        <f t="shared" si="2"/>
        <v>MOTRIL</v>
      </c>
      <c r="F62" s="42">
        <f t="shared" si="9"/>
        <v>1733</v>
      </c>
      <c r="G62" s="42">
        <f t="shared" si="8"/>
        <v>2593</v>
      </c>
    </row>
    <row r="63" spans="1:7" x14ac:dyDescent="0.25">
      <c r="A63" s="42" t="str">
        <f t="shared" si="3"/>
        <v>VALENCIA</v>
      </c>
      <c r="B63" s="41">
        <f t="shared" si="4"/>
        <v>53760</v>
      </c>
      <c r="C63" s="41">
        <f t="shared" si="5"/>
        <v>50196</v>
      </c>
      <c r="D63" s="41">
        <f t="shared" si="6"/>
        <v>7</v>
      </c>
      <c r="E63" s="42" t="str">
        <f t="shared" si="2"/>
        <v>VILAGARCIA</v>
      </c>
      <c r="F63" s="42">
        <f t="shared" si="9"/>
        <v>534</v>
      </c>
      <c r="G63" s="42">
        <f t="shared" si="8"/>
        <v>490</v>
      </c>
    </row>
    <row r="64" spans="1:7" x14ac:dyDescent="0.25">
      <c r="A64" s="42" t="str">
        <f t="shared" si="3"/>
        <v>VIGO</v>
      </c>
      <c r="B64" s="41">
        <f t="shared" si="4"/>
        <v>57195</v>
      </c>
      <c r="C64" s="41">
        <f t="shared" si="5"/>
        <v>66511</v>
      </c>
      <c r="D64" s="41">
        <f t="shared" si="6"/>
        <v>6</v>
      </c>
      <c r="E64" s="42" t="str">
        <f t="shared" si="2"/>
        <v>MELILLA</v>
      </c>
      <c r="F64" s="42">
        <f t="shared" si="9"/>
        <v>79</v>
      </c>
      <c r="G64" s="42">
        <f t="shared" si="8"/>
        <v>2769</v>
      </c>
    </row>
    <row r="65" spans="1:7" x14ac:dyDescent="0.25">
      <c r="A65" s="42" t="str">
        <f t="shared" si="3"/>
        <v>VILAGARCIA</v>
      </c>
      <c r="B65" s="41">
        <f t="shared" si="4"/>
        <v>534</v>
      </c>
      <c r="C65" s="41">
        <f t="shared" si="5"/>
        <v>490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12285</v>
      </c>
      <c r="C7" s="27">
        <v>0</v>
      </c>
      <c r="D7" s="27">
        <v>12885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931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3293499</v>
      </c>
      <c r="C11" s="27">
        <v>2510771</v>
      </c>
      <c r="D11" s="27">
        <v>6771298</v>
      </c>
      <c r="E11" s="27">
        <v>5021542</v>
      </c>
      <c r="F11" s="10">
        <f t="shared" si="0"/>
        <v>-25.840776760969604</v>
      </c>
      <c r="G11" s="1"/>
      <c r="H11" s="1"/>
      <c r="I11" s="1"/>
    </row>
    <row r="12" spans="1:12" x14ac:dyDescent="0.25">
      <c r="A12" s="11" t="s">
        <v>48</v>
      </c>
      <c r="B12" s="28">
        <v>388</v>
      </c>
      <c r="C12" s="28">
        <v>28714</v>
      </c>
      <c r="D12" s="28">
        <v>27260</v>
      </c>
      <c r="E12" s="28">
        <v>47681</v>
      </c>
      <c r="F12" s="13">
        <f t="shared" si="0"/>
        <v>74.911958914159953</v>
      </c>
      <c r="G12" s="1"/>
      <c r="H12" s="1"/>
      <c r="I12" s="1"/>
    </row>
    <row r="13" spans="1:12" x14ac:dyDescent="0.25">
      <c r="A13" s="8" t="s">
        <v>49</v>
      </c>
      <c r="B13" s="27">
        <v>341</v>
      </c>
      <c r="C13" s="27">
        <v>1907</v>
      </c>
      <c r="D13" s="27">
        <v>2317</v>
      </c>
      <c r="E13" s="27">
        <v>4252</v>
      </c>
      <c r="F13" s="10">
        <f t="shared" si="0"/>
        <v>83.513163573586525</v>
      </c>
      <c r="G13" s="1"/>
      <c r="H13" s="1"/>
      <c r="I13" s="1"/>
    </row>
    <row r="14" spans="1:12" x14ac:dyDescent="0.25">
      <c r="A14" s="11" t="s">
        <v>50</v>
      </c>
      <c r="B14" s="28">
        <v>1023411</v>
      </c>
      <c r="C14" s="28">
        <v>625208</v>
      </c>
      <c r="D14" s="28">
        <v>1985540</v>
      </c>
      <c r="E14" s="28">
        <v>1204888</v>
      </c>
      <c r="F14" s="13">
        <f t="shared" si="0"/>
        <v>-39.31686090433837</v>
      </c>
      <c r="G14" s="1"/>
      <c r="H14" s="1"/>
      <c r="I14" s="1"/>
    </row>
    <row r="15" spans="1:12" x14ac:dyDescent="0.25">
      <c r="A15" s="8" t="s">
        <v>51</v>
      </c>
      <c r="B15" s="27">
        <v>24242</v>
      </c>
      <c r="C15" s="27">
        <v>11401</v>
      </c>
      <c r="D15" s="27">
        <v>88154</v>
      </c>
      <c r="E15" s="27">
        <v>128562</v>
      </c>
      <c r="F15" s="10">
        <f t="shared" si="0"/>
        <v>45.837965378768985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3592</v>
      </c>
      <c r="D16" s="28">
        <v>0</v>
      </c>
      <c r="E16" s="28">
        <v>3592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7">
        <v>917</v>
      </c>
      <c r="C17" s="27">
        <v>0</v>
      </c>
      <c r="D17" s="27">
        <v>3941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28">
        <v>59053</v>
      </c>
      <c r="C18" s="28">
        <v>48686</v>
      </c>
      <c r="D18" s="28">
        <v>164558</v>
      </c>
      <c r="E18" s="28">
        <v>172287</v>
      </c>
      <c r="F18" s="13">
        <f t="shared" si="0"/>
        <v>4.6968242200318429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125882</v>
      </c>
      <c r="C20" s="28">
        <v>16842</v>
      </c>
      <c r="D20" s="28">
        <v>138198</v>
      </c>
      <c r="E20" s="28">
        <v>32459</v>
      </c>
      <c r="F20" s="13">
        <f t="shared" si="0"/>
        <v>-76.51268469876554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28">
        <v>807139</v>
      </c>
      <c r="C22" s="28">
        <v>688726</v>
      </c>
      <c r="D22" s="28">
        <v>1767255</v>
      </c>
      <c r="E22" s="28">
        <v>1293512</v>
      </c>
      <c r="F22" s="13">
        <f t="shared" si="0"/>
        <v>-26.806714367762439</v>
      </c>
      <c r="G22" s="1"/>
      <c r="H22" s="1"/>
      <c r="I22" s="1"/>
    </row>
    <row r="23" spans="1:9" x14ac:dyDescent="0.25">
      <c r="A23" s="8" t="s">
        <v>59</v>
      </c>
      <c r="B23" s="27">
        <v>305396</v>
      </c>
      <c r="C23" s="27">
        <v>24460</v>
      </c>
      <c r="D23" s="27">
        <v>754783</v>
      </c>
      <c r="E23" s="27">
        <v>124084</v>
      </c>
      <c r="F23" s="10">
        <f t="shared" si="0"/>
        <v>-83.560308062052272</v>
      </c>
      <c r="G23" s="1"/>
      <c r="H23" s="1"/>
      <c r="I23" s="1"/>
    </row>
    <row r="24" spans="1:9" x14ac:dyDescent="0.25">
      <c r="A24" s="11" t="s">
        <v>60</v>
      </c>
      <c r="B24" s="28">
        <v>16</v>
      </c>
      <c r="C24" s="28">
        <v>113</v>
      </c>
      <c r="D24" s="28">
        <v>16</v>
      </c>
      <c r="E24" s="28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17381</v>
      </c>
      <c r="C28" s="28">
        <v>24192</v>
      </c>
      <c r="D28" s="28">
        <v>32431</v>
      </c>
      <c r="E28" s="28">
        <v>35344</v>
      </c>
      <c r="F28" s="13">
        <f t="shared" si="0"/>
        <v>8.9821467114797571</v>
      </c>
      <c r="G28" s="1"/>
      <c r="H28" s="1"/>
      <c r="I28" s="1"/>
    </row>
    <row r="29" spans="1:9" x14ac:dyDescent="0.25">
      <c r="A29" s="8" t="s">
        <v>65</v>
      </c>
      <c r="B29" s="27">
        <v>334</v>
      </c>
      <c r="C29" s="27">
        <v>0</v>
      </c>
      <c r="D29" s="27">
        <v>753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27</v>
      </c>
      <c r="D30" s="28">
        <v>0</v>
      </c>
      <c r="E30" s="28">
        <v>37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330278</v>
      </c>
      <c r="C31" s="27">
        <v>308451</v>
      </c>
      <c r="D31" s="27">
        <v>652168</v>
      </c>
      <c r="E31" s="27">
        <v>650338</v>
      </c>
      <c r="F31" s="10">
        <f t="shared" si="0"/>
        <v>-0.28060254412973507</v>
      </c>
      <c r="G31" s="1"/>
      <c r="H31" s="1"/>
      <c r="I31" s="1"/>
    </row>
    <row r="32" spans="1:9" x14ac:dyDescent="0.25">
      <c r="A32" s="11" t="s">
        <v>68</v>
      </c>
      <c r="B32" s="28">
        <v>1458500</v>
      </c>
      <c r="C32" s="28">
        <v>1957780</v>
      </c>
      <c r="D32" s="28">
        <v>2858293</v>
      </c>
      <c r="E32" s="28">
        <v>3994466</v>
      </c>
      <c r="F32" s="13">
        <f t="shared" si="0"/>
        <v>39.750053615916926</v>
      </c>
      <c r="G32" s="1"/>
      <c r="H32" s="1"/>
      <c r="I32" s="1"/>
    </row>
    <row r="33" spans="1:9" x14ac:dyDescent="0.25">
      <c r="A33" s="8" t="s">
        <v>69</v>
      </c>
      <c r="B33" s="27">
        <v>9054</v>
      </c>
      <c r="C33" s="27">
        <v>12603</v>
      </c>
      <c r="D33" s="27">
        <v>21417</v>
      </c>
      <c r="E33" s="27">
        <v>21448</v>
      </c>
      <c r="F33" s="10">
        <f t="shared" si="0"/>
        <v>0.14474482887425211</v>
      </c>
      <c r="G33" s="1"/>
      <c r="H33" s="1"/>
      <c r="I33" s="1"/>
    </row>
    <row r="34" spans="1:9" x14ac:dyDescent="0.25">
      <c r="A34" s="11" t="s">
        <v>70</v>
      </c>
      <c r="B34" s="28">
        <v>3525</v>
      </c>
      <c r="C34" s="28">
        <v>1119</v>
      </c>
      <c r="D34" s="28">
        <v>3525</v>
      </c>
      <c r="E34" s="28">
        <v>3809</v>
      </c>
      <c r="F34" s="13">
        <f t="shared" si="0"/>
        <v>8.0567375886524815</v>
      </c>
      <c r="G34" s="1"/>
      <c r="H34" s="1"/>
      <c r="I34" s="1"/>
    </row>
    <row r="35" spans="1:9" x14ac:dyDescent="0.25">
      <c r="A35" s="14" t="s">
        <v>71</v>
      </c>
      <c r="B35" s="15">
        <f>SUM(B7:B34)</f>
        <v>7471641</v>
      </c>
      <c r="C35" s="15">
        <f t="shared" ref="C35:E35" si="1">SUM(C7:C34)</f>
        <v>6265523</v>
      </c>
      <c r="D35" s="15">
        <f t="shared" si="1"/>
        <v>15284792</v>
      </c>
      <c r="E35" s="15">
        <f t="shared" si="1"/>
        <v>12739480</v>
      </c>
      <c r="F35" s="16">
        <f t="shared" si="0"/>
        <v>-16.652578589227772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12885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5021542</v>
      </c>
      <c r="G38" s="42">
        <f>LOOKUP(E38,$A$38:$A$65,$C$38:$C$65)</f>
        <v>6771298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3994466</v>
      </c>
      <c r="G39" s="42">
        <f t="shared" ref="G39:G65" si="8">LOOKUP(E39,$A$38:$A$65,$C$38:$C$65)</f>
        <v>2858293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1293512</v>
      </c>
      <c r="G40" s="42">
        <f t="shared" si="8"/>
        <v>1767255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1204888</v>
      </c>
      <c r="G41" s="42">
        <f t="shared" si="8"/>
        <v>1985540</v>
      </c>
    </row>
    <row r="42" spans="1:9" x14ac:dyDescent="0.25">
      <c r="A42" s="42" t="str">
        <f t="shared" si="3"/>
        <v>BAHIA DE ALGECIRAS</v>
      </c>
      <c r="B42" s="41">
        <f t="shared" si="4"/>
        <v>5021542</v>
      </c>
      <c r="C42" s="41">
        <f t="shared" si="5"/>
        <v>6771298</v>
      </c>
      <c r="D42" s="41">
        <f t="shared" si="6"/>
        <v>1</v>
      </c>
      <c r="E42" s="42" t="str">
        <f t="shared" si="2"/>
        <v>TARRAGONA</v>
      </c>
      <c r="F42" s="42">
        <f t="shared" si="7"/>
        <v>650338</v>
      </c>
      <c r="G42" s="42">
        <f t="shared" si="8"/>
        <v>652168</v>
      </c>
    </row>
    <row r="43" spans="1:9" x14ac:dyDescent="0.25">
      <c r="A43" s="42" t="str">
        <f t="shared" si="3"/>
        <v>BAHIA DE CADIZ</v>
      </c>
      <c r="B43" s="41">
        <f t="shared" si="4"/>
        <v>47681</v>
      </c>
      <c r="C43" s="41">
        <f t="shared" si="5"/>
        <v>27260</v>
      </c>
      <c r="D43" s="41">
        <f t="shared" si="6"/>
        <v>9</v>
      </c>
      <c r="E43" s="42" t="str">
        <f t="shared" si="2"/>
        <v>CEUTA</v>
      </c>
      <c r="F43" s="42">
        <f t="shared" si="7"/>
        <v>172287</v>
      </c>
      <c r="G43" s="42">
        <f t="shared" si="8"/>
        <v>164558</v>
      </c>
    </row>
    <row r="44" spans="1:9" x14ac:dyDescent="0.25">
      <c r="A44" s="42" t="str">
        <f t="shared" si="3"/>
        <v>BALEARES</v>
      </c>
      <c r="B44" s="41">
        <f t="shared" si="4"/>
        <v>4252</v>
      </c>
      <c r="C44" s="41">
        <f t="shared" si="5"/>
        <v>2317</v>
      </c>
      <c r="D44" s="41">
        <f t="shared" si="6"/>
        <v>13</v>
      </c>
      <c r="E44" s="42" t="str">
        <f t="shared" si="2"/>
        <v>BILBAO</v>
      </c>
      <c r="F44" s="42">
        <f t="shared" si="7"/>
        <v>128562</v>
      </c>
      <c r="G44" s="42">
        <f t="shared" si="8"/>
        <v>88154</v>
      </c>
    </row>
    <row r="45" spans="1:9" x14ac:dyDescent="0.25">
      <c r="A45" s="42" t="str">
        <f t="shared" si="3"/>
        <v>BARCELONA</v>
      </c>
      <c r="B45" s="41">
        <f t="shared" si="4"/>
        <v>1204888</v>
      </c>
      <c r="C45" s="41">
        <f t="shared" si="5"/>
        <v>1985540</v>
      </c>
      <c r="D45" s="41">
        <f t="shared" si="6"/>
        <v>4</v>
      </c>
      <c r="E45" s="42" t="str">
        <f t="shared" si="2"/>
        <v>MALAGA</v>
      </c>
      <c r="F45" s="42">
        <f t="shared" si="7"/>
        <v>124084</v>
      </c>
      <c r="G45" s="42">
        <f t="shared" si="8"/>
        <v>754783</v>
      </c>
    </row>
    <row r="46" spans="1:9" x14ac:dyDescent="0.25">
      <c r="A46" s="42" t="str">
        <f t="shared" si="3"/>
        <v>BILBAO</v>
      </c>
      <c r="B46" s="41">
        <f t="shared" si="4"/>
        <v>128562</v>
      </c>
      <c r="C46" s="41">
        <f t="shared" si="5"/>
        <v>88154</v>
      </c>
      <c r="D46" s="41">
        <f t="shared" si="6"/>
        <v>7</v>
      </c>
      <c r="E46" s="42" t="str">
        <f t="shared" si="2"/>
        <v>BAHIA DE CADIZ</v>
      </c>
      <c r="F46" s="42">
        <f t="shared" si="7"/>
        <v>47681</v>
      </c>
      <c r="G46" s="42">
        <f t="shared" si="8"/>
        <v>27260</v>
      </c>
    </row>
    <row r="47" spans="1:9" x14ac:dyDescent="0.25">
      <c r="A47" s="42" t="str">
        <f t="shared" si="3"/>
        <v>CARTAGENA</v>
      </c>
      <c r="B47" s="41">
        <f t="shared" si="4"/>
        <v>3592</v>
      </c>
      <c r="C47" s="41">
        <f t="shared" si="5"/>
        <v>0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35344</v>
      </c>
      <c r="G47" s="42">
        <f t="shared" si="8"/>
        <v>32431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3941</v>
      </c>
      <c r="D48" s="41">
        <f t="shared" si="6"/>
        <v>28</v>
      </c>
      <c r="E48" s="42" t="str">
        <f t="shared" si="2"/>
        <v>GIJON</v>
      </c>
      <c r="F48" s="42">
        <f t="shared" si="7"/>
        <v>32459</v>
      </c>
      <c r="G48" s="42">
        <f t="shared" si="8"/>
        <v>138198</v>
      </c>
    </row>
    <row r="49" spans="1:7" x14ac:dyDescent="0.25">
      <c r="A49" s="42" t="str">
        <f t="shared" si="3"/>
        <v>CEUTA</v>
      </c>
      <c r="B49" s="41">
        <f t="shared" si="4"/>
        <v>172287</v>
      </c>
      <c r="C49" s="41">
        <f t="shared" si="5"/>
        <v>164558</v>
      </c>
      <c r="D49" s="41">
        <f t="shared" si="6"/>
        <v>6</v>
      </c>
      <c r="E49" s="42" t="str">
        <f t="shared" si="2"/>
        <v>VIGO</v>
      </c>
      <c r="F49" s="42">
        <f t="shared" si="7"/>
        <v>21448</v>
      </c>
      <c r="G49" s="42">
        <f t="shared" si="8"/>
        <v>21417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4252</v>
      </c>
      <c r="G50" s="42">
        <f t="shared" si="8"/>
        <v>2317</v>
      </c>
    </row>
    <row r="51" spans="1:7" x14ac:dyDescent="0.25">
      <c r="A51" s="42" t="str">
        <f t="shared" si="3"/>
        <v>GIJON</v>
      </c>
      <c r="B51" s="41">
        <f t="shared" si="4"/>
        <v>32459</v>
      </c>
      <c r="C51" s="41">
        <f t="shared" si="5"/>
        <v>138198</v>
      </c>
      <c r="D51" s="41">
        <f t="shared" si="6"/>
        <v>11</v>
      </c>
      <c r="E51" s="42" t="str">
        <f t="shared" si="2"/>
        <v>VILAGARCIA</v>
      </c>
      <c r="F51" s="42">
        <f t="shared" si="7"/>
        <v>3809</v>
      </c>
      <c r="G51" s="42">
        <f t="shared" si="8"/>
        <v>3525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3592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1293512</v>
      </c>
      <c r="C53" s="41">
        <f t="shared" si="5"/>
        <v>1767255</v>
      </c>
      <c r="D53" s="41">
        <f t="shared" si="6"/>
        <v>3</v>
      </c>
      <c r="E53" s="42" t="str">
        <f t="shared" si="2"/>
        <v>ALICANTE</v>
      </c>
      <c r="F53" s="42">
        <f t="shared" si="7"/>
        <v>931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124084</v>
      </c>
      <c r="C54" s="41">
        <f t="shared" si="5"/>
        <v>754783</v>
      </c>
      <c r="D54" s="41">
        <f t="shared" si="6"/>
        <v>8</v>
      </c>
      <c r="E54" s="42" t="str">
        <f t="shared" si="2"/>
        <v>MARIN Y RIA DE PONTEVEDRA</v>
      </c>
      <c r="F54" s="42">
        <f t="shared" si="7"/>
        <v>248</v>
      </c>
      <c r="G54" s="42">
        <f t="shared" si="8"/>
        <v>16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17</v>
      </c>
      <c r="E55" s="42" t="str">
        <f t="shared" si="2"/>
        <v>SEVILLA</v>
      </c>
      <c r="F55" s="42">
        <f t="shared" ref="F55:F65" si="9">LOOKUP(E55,$A$38:$A$65,$B$38:$B$65)</f>
        <v>37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35344</v>
      </c>
      <c r="C59" s="41">
        <f t="shared" si="5"/>
        <v>32431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753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37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650338</v>
      </c>
      <c r="C62" s="41">
        <f t="shared" si="5"/>
        <v>652168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3994466</v>
      </c>
      <c r="C63" s="41">
        <f t="shared" si="5"/>
        <v>2858293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21448</v>
      </c>
      <c r="C64" s="41">
        <f t="shared" si="5"/>
        <v>21417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3809</v>
      </c>
      <c r="C65" s="41">
        <f t="shared" si="5"/>
        <v>3525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12885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931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3293028</v>
      </c>
      <c r="C11" s="29">
        <v>2508883</v>
      </c>
      <c r="D11" s="29">
        <v>6761813</v>
      </c>
      <c r="E11" s="29">
        <v>5017766</v>
      </c>
      <c r="F11" s="10">
        <f t="shared" si="0"/>
        <v>-25.792594382601237</v>
      </c>
      <c r="G11" s="1"/>
      <c r="H11" s="1"/>
      <c r="I11" s="1"/>
    </row>
    <row r="12" spans="1:12" x14ac:dyDescent="0.25">
      <c r="A12" s="11" t="s">
        <v>48</v>
      </c>
      <c r="B12" s="30">
        <v>144</v>
      </c>
      <c r="C12" s="30">
        <v>2080</v>
      </c>
      <c r="D12" s="30">
        <v>1214</v>
      </c>
      <c r="E12" s="30">
        <v>3775</v>
      </c>
      <c r="F12" s="13">
        <f t="shared" si="0"/>
        <v>210.95551894563425</v>
      </c>
      <c r="G12" s="1"/>
      <c r="H12" s="1"/>
      <c r="I12" s="1"/>
    </row>
    <row r="13" spans="1:12" x14ac:dyDescent="0.25">
      <c r="A13" s="8" t="s">
        <v>49</v>
      </c>
      <c r="B13" s="29">
        <v>10</v>
      </c>
      <c r="C13" s="29">
        <v>82</v>
      </c>
      <c r="D13" s="29">
        <v>128</v>
      </c>
      <c r="E13" s="29">
        <v>89</v>
      </c>
      <c r="F13" s="10">
        <f t="shared" si="0"/>
        <v>-30.46875</v>
      </c>
      <c r="G13" s="1"/>
      <c r="H13" s="1"/>
      <c r="I13" s="1"/>
    </row>
    <row r="14" spans="1:12" x14ac:dyDescent="0.25">
      <c r="A14" s="11" t="s">
        <v>50</v>
      </c>
      <c r="B14" s="30">
        <v>979684</v>
      </c>
      <c r="C14" s="30">
        <v>585323</v>
      </c>
      <c r="D14" s="30">
        <v>1897641</v>
      </c>
      <c r="E14" s="30">
        <v>1135997</v>
      </c>
      <c r="F14" s="13">
        <f t="shared" si="0"/>
        <v>-40.13635877386713</v>
      </c>
      <c r="G14" s="1"/>
      <c r="H14" s="1"/>
      <c r="I14" s="1"/>
    </row>
    <row r="15" spans="1:12" x14ac:dyDescent="0.25">
      <c r="A15" s="8" t="s">
        <v>51</v>
      </c>
      <c r="B15" s="29">
        <v>11879</v>
      </c>
      <c r="C15" s="29">
        <v>11398</v>
      </c>
      <c r="D15" s="29">
        <v>24725</v>
      </c>
      <c r="E15" s="29">
        <v>13980</v>
      </c>
      <c r="F15" s="10">
        <f t="shared" si="0"/>
        <v>-43.458038422649139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917</v>
      </c>
      <c r="C17" s="29">
        <v>0</v>
      </c>
      <c r="D17" s="29">
        <v>917</v>
      </c>
      <c r="E17" s="2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794198</v>
      </c>
      <c r="C22" s="30">
        <v>684490</v>
      </c>
      <c r="D22" s="30">
        <v>1741341</v>
      </c>
      <c r="E22" s="30">
        <v>1282468</v>
      </c>
      <c r="F22" s="13">
        <f t="shared" si="0"/>
        <v>-26.351702509732448</v>
      </c>
      <c r="G22" s="1"/>
      <c r="H22" s="1"/>
      <c r="I22" s="1"/>
    </row>
    <row r="23" spans="1:9" x14ac:dyDescent="0.25">
      <c r="A23" s="8" t="s">
        <v>59</v>
      </c>
      <c r="B23" s="29">
        <v>304617</v>
      </c>
      <c r="C23" s="29">
        <v>24460</v>
      </c>
      <c r="D23" s="29">
        <v>754004</v>
      </c>
      <c r="E23" s="29">
        <v>124084</v>
      </c>
      <c r="F23" s="10">
        <f t="shared" si="0"/>
        <v>-83.543323377594817</v>
      </c>
      <c r="G23" s="1"/>
      <c r="H23" s="1"/>
      <c r="I23" s="1"/>
    </row>
    <row r="24" spans="1:9" x14ac:dyDescent="0.25">
      <c r="A24" s="11" t="s">
        <v>60</v>
      </c>
      <c r="B24" s="30">
        <v>16</v>
      </c>
      <c r="C24" s="30">
        <v>113</v>
      </c>
      <c r="D24" s="30">
        <v>16</v>
      </c>
      <c r="E24" s="30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12242</v>
      </c>
      <c r="C28" s="30">
        <v>20782</v>
      </c>
      <c r="D28" s="30">
        <v>22125</v>
      </c>
      <c r="E28" s="30">
        <v>28048</v>
      </c>
      <c r="F28" s="13">
        <f t="shared" si="0"/>
        <v>26.770621468926549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27</v>
      </c>
      <c r="D30" s="30">
        <v>0</v>
      </c>
      <c r="E30" s="30">
        <v>37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55</v>
      </c>
      <c r="C31" s="29">
        <v>2525</v>
      </c>
      <c r="D31" s="29">
        <v>55</v>
      </c>
      <c r="E31" s="29">
        <v>2525</v>
      </c>
      <c r="F31" s="10">
        <f t="shared" si="0"/>
        <v>4490.909090909091</v>
      </c>
      <c r="G31" s="1"/>
      <c r="H31" s="1"/>
      <c r="I31" s="1"/>
    </row>
    <row r="32" spans="1:9" x14ac:dyDescent="0.25">
      <c r="A32" s="11" t="s">
        <v>68</v>
      </c>
      <c r="B32" s="30">
        <v>1454330</v>
      </c>
      <c r="C32" s="30">
        <v>1957184</v>
      </c>
      <c r="D32" s="30">
        <v>2853701</v>
      </c>
      <c r="E32" s="30">
        <v>3993393</v>
      </c>
      <c r="F32" s="13">
        <f t="shared" si="0"/>
        <v>39.937330505193074</v>
      </c>
      <c r="G32" s="1"/>
      <c r="H32" s="1"/>
      <c r="I32" s="1"/>
    </row>
    <row r="33" spans="1:9" x14ac:dyDescent="0.25">
      <c r="A33" s="8" t="s">
        <v>69</v>
      </c>
      <c r="B33" s="29">
        <v>2792</v>
      </c>
      <c r="C33" s="29">
        <v>5968</v>
      </c>
      <c r="D33" s="29">
        <v>5669</v>
      </c>
      <c r="E33" s="29">
        <v>11133</v>
      </c>
      <c r="F33" s="10">
        <f t="shared" si="0"/>
        <v>96.38384194743341</v>
      </c>
      <c r="G33" s="1"/>
      <c r="H33" s="1"/>
      <c r="I33" s="1"/>
    </row>
    <row r="34" spans="1:9" x14ac:dyDescent="0.25">
      <c r="A34" s="11" t="s">
        <v>70</v>
      </c>
      <c r="B34" s="30">
        <v>0</v>
      </c>
      <c r="C34" s="30">
        <v>1119</v>
      </c>
      <c r="D34" s="30">
        <v>0</v>
      </c>
      <c r="E34" s="30">
        <v>3809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6853912</v>
      </c>
      <c r="C35" s="15">
        <f t="shared" ref="C35:E35" si="1">SUM(C7:C34)</f>
        <v>5805365</v>
      </c>
      <c r="D35" s="15">
        <f t="shared" si="1"/>
        <v>14063349</v>
      </c>
      <c r="E35" s="15">
        <f t="shared" si="1"/>
        <v>11618283</v>
      </c>
      <c r="F35" s="16">
        <f t="shared" si="0"/>
        <v>-17.38608634401379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5017766</v>
      </c>
      <c r="G38" s="42">
        <f>LOOKUP(E38,$A$38:$A$65,$C$38:$C$65)</f>
        <v>6761813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3993393</v>
      </c>
      <c r="G39" s="42">
        <f t="shared" ref="G39:G65" si="8">LOOKUP(E39,$A$38:$A$65,$C$38:$C$65)</f>
        <v>2853701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1282468</v>
      </c>
      <c r="G40" s="42">
        <f t="shared" si="8"/>
        <v>1741341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1135997</v>
      </c>
      <c r="G41" s="42">
        <f t="shared" si="8"/>
        <v>1897641</v>
      </c>
    </row>
    <row r="42" spans="1:9" x14ac:dyDescent="0.25">
      <c r="A42" s="42" t="str">
        <f t="shared" si="3"/>
        <v>BAHIA DE ALGECIRAS</v>
      </c>
      <c r="B42" s="41">
        <f t="shared" si="4"/>
        <v>5017766</v>
      </c>
      <c r="C42" s="41">
        <f t="shared" si="5"/>
        <v>6761813</v>
      </c>
      <c r="D42" s="41">
        <f t="shared" si="6"/>
        <v>1</v>
      </c>
      <c r="E42" s="42" t="str">
        <f t="shared" si="2"/>
        <v>MALAGA</v>
      </c>
      <c r="F42" s="42">
        <f t="shared" si="7"/>
        <v>124084</v>
      </c>
      <c r="G42" s="42">
        <f t="shared" si="8"/>
        <v>754004</v>
      </c>
    </row>
    <row r="43" spans="1:9" x14ac:dyDescent="0.25">
      <c r="A43" s="42" t="str">
        <f t="shared" si="3"/>
        <v>BAHIA DE CADIZ</v>
      </c>
      <c r="B43" s="41">
        <f t="shared" si="4"/>
        <v>3775</v>
      </c>
      <c r="C43" s="41">
        <f t="shared" si="5"/>
        <v>1214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28048</v>
      </c>
      <c r="G43" s="42">
        <f t="shared" si="8"/>
        <v>22125</v>
      </c>
    </row>
    <row r="44" spans="1:9" x14ac:dyDescent="0.25">
      <c r="A44" s="42" t="str">
        <f t="shared" si="3"/>
        <v>BALEARES</v>
      </c>
      <c r="B44" s="41">
        <f t="shared" si="4"/>
        <v>89</v>
      </c>
      <c r="C44" s="41">
        <f t="shared" si="5"/>
        <v>128</v>
      </c>
      <c r="D44" s="41">
        <f t="shared" si="6"/>
        <v>14</v>
      </c>
      <c r="E44" s="42" t="str">
        <f t="shared" si="2"/>
        <v>BILBAO</v>
      </c>
      <c r="F44" s="42">
        <f t="shared" si="7"/>
        <v>13980</v>
      </c>
      <c r="G44" s="42">
        <f t="shared" si="8"/>
        <v>24725</v>
      </c>
    </row>
    <row r="45" spans="1:9" x14ac:dyDescent="0.25">
      <c r="A45" s="42" t="str">
        <f t="shared" si="3"/>
        <v>BARCELONA</v>
      </c>
      <c r="B45" s="41">
        <f t="shared" si="4"/>
        <v>1135997</v>
      </c>
      <c r="C45" s="41">
        <f t="shared" si="5"/>
        <v>1897641</v>
      </c>
      <c r="D45" s="41">
        <f t="shared" si="6"/>
        <v>4</v>
      </c>
      <c r="E45" s="42" t="str">
        <f t="shared" si="2"/>
        <v>VIGO</v>
      </c>
      <c r="F45" s="42">
        <f t="shared" si="7"/>
        <v>11133</v>
      </c>
      <c r="G45" s="42">
        <f t="shared" si="8"/>
        <v>5669</v>
      </c>
    </row>
    <row r="46" spans="1:9" x14ac:dyDescent="0.25">
      <c r="A46" s="42" t="str">
        <f t="shared" si="3"/>
        <v>BILBAO</v>
      </c>
      <c r="B46" s="41">
        <f t="shared" si="4"/>
        <v>13980</v>
      </c>
      <c r="C46" s="41">
        <f t="shared" si="5"/>
        <v>24725</v>
      </c>
      <c r="D46" s="41">
        <f t="shared" si="6"/>
        <v>7</v>
      </c>
      <c r="E46" s="42" t="str">
        <f t="shared" si="2"/>
        <v>VILAGARCIA</v>
      </c>
      <c r="F46" s="42">
        <f t="shared" si="7"/>
        <v>3809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3775</v>
      </c>
      <c r="G47" s="42">
        <f t="shared" si="8"/>
        <v>1214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917</v>
      </c>
      <c r="D48" s="41">
        <f t="shared" si="6"/>
        <v>28</v>
      </c>
      <c r="E48" s="42" t="str">
        <f t="shared" si="2"/>
        <v>TARRAGONA</v>
      </c>
      <c r="F48" s="42">
        <f t="shared" si="7"/>
        <v>2525</v>
      </c>
      <c r="G48" s="42">
        <f t="shared" si="8"/>
        <v>55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248</v>
      </c>
      <c r="G50" s="42">
        <f t="shared" si="8"/>
        <v>16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BALEARES</v>
      </c>
      <c r="F51" s="42">
        <f t="shared" si="7"/>
        <v>89</v>
      </c>
      <c r="G51" s="42">
        <f t="shared" si="8"/>
        <v>128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37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1282468</v>
      </c>
      <c r="C53" s="41">
        <f t="shared" si="5"/>
        <v>1741341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124084</v>
      </c>
      <c r="C54" s="41">
        <f t="shared" si="5"/>
        <v>754004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28048</v>
      </c>
      <c r="C59" s="41">
        <f t="shared" si="5"/>
        <v>22125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37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2525</v>
      </c>
      <c r="C62" s="41">
        <f t="shared" si="5"/>
        <v>55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3993393</v>
      </c>
      <c r="C63" s="41">
        <f t="shared" si="5"/>
        <v>2853701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11133</v>
      </c>
      <c r="C64" s="41">
        <f t="shared" si="5"/>
        <v>5669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3809</v>
      </c>
      <c r="C65" s="41">
        <f t="shared" si="5"/>
        <v>0</v>
      </c>
      <c r="D65" s="41">
        <f t="shared" si="6"/>
        <v>9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10427</v>
      </c>
      <c r="C7" s="31">
        <v>8207</v>
      </c>
      <c r="D7" s="31">
        <v>22441</v>
      </c>
      <c r="E7" s="31">
        <v>18180</v>
      </c>
      <c r="F7" s="10">
        <f>((E7*100)/D7)-100</f>
        <v>-18.987567398957268</v>
      </c>
      <c r="G7" s="1"/>
      <c r="H7" s="1"/>
      <c r="I7" s="1"/>
    </row>
    <row r="8" spans="1:12" x14ac:dyDescent="0.25">
      <c r="A8" s="11" t="s">
        <v>44</v>
      </c>
      <c r="B8" s="32">
        <v>88419</v>
      </c>
      <c r="C8" s="32">
        <v>69196</v>
      </c>
      <c r="D8" s="32">
        <v>168074</v>
      </c>
      <c r="E8" s="32">
        <v>132930</v>
      </c>
      <c r="F8" s="13">
        <f t="shared" ref="F8:F35" si="0">((E8*100)/D8)-100</f>
        <v>-20.909837333555458</v>
      </c>
      <c r="G8" s="1"/>
      <c r="H8" s="1"/>
      <c r="I8" s="1"/>
    </row>
    <row r="9" spans="1:12" x14ac:dyDescent="0.25">
      <c r="A9" s="8" t="s">
        <v>45</v>
      </c>
      <c r="B9" s="31">
        <v>21</v>
      </c>
      <c r="C9" s="31">
        <v>6</v>
      </c>
      <c r="D9" s="31">
        <v>31</v>
      </c>
      <c r="E9" s="31">
        <v>6</v>
      </c>
      <c r="F9" s="10">
        <f t="shared" si="0"/>
        <v>-80.645161290322577</v>
      </c>
      <c r="G9" s="1"/>
      <c r="H9" s="1"/>
      <c r="I9" s="1"/>
    </row>
    <row r="10" spans="1:12" x14ac:dyDescent="0.25">
      <c r="A10" s="11" t="s">
        <v>46</v>
      </c>
      <c r="B10" s="32">
        <v>6556</v>
      </c>
      <c r="C10" s="32">
        <v>4710</v>
      </c>
      <c r="D10" s="32">
        <v>12807</v>
      </c>
      <c r="E10" s="32">
        <v>7419</v>
      </c>
      <c r="F10" s="17">
        <f t="shared" si="0"/>
        <v>-42.070742562661046</v>
      </c>
      <c r="G10" s="1"/>
      <c r="H10" s="1"/>
      <c r="I10" s="1"/>
    </row>
    <row r="11" spans="1:12" x14ac:dyDescent="0.25">
      <c r="A11" s="8" t="s">
        <v>47</v>
      </c>
      <c r="B11" s="31">
        <v>3467200</v>
      </c>
      <c r="C11" s="31">
        <v>2616803</v>
      </c>
      <c r="D11" s="31">
        <v>7090406</v>
      </c>
      <c r="E11" s="31">
        <v>5233606</v>
      </c>
      <c r="F11" s="10">
        <f t="shared" si="0"/>
        <v>-26.187498995121018</v>
      </c>
      <c r="G11" s="1"/>
      <c r="H11" s="1"/>
      <c r="I11" s="1"/>
    </row>
    <row r="12" spans="1:12" x14ac:dyDescent="0.25">
      <c r="A12" s="11" t="s">
        <v>48</v>
      </c>
      <c r="B12" s="32">
        <v>110851</v>
      </c>
      <c r="C12" s="32">
        <v>79472</v>
      </c>
      <c r="D12" s="32">
        <v>225190</v>
      </c>
      <c r="E12" s="32">
        <v>150288</v>
      </c>
      <c r="F12" s="13">
        <f t="shared" si="0"/>
        <v>-33.26169012833607</v>
      </c>
      <c r="G12" s="1"/>
      <c r="H12" s="1"/>
      <c r="I12" s="1"/>
    </row>
    <row r="13" spans="1:12" x14ac:dyDescent="0.25">
      <c r="A13" s="8" t="s">
        <v>49</v>
      </c>
      <c r="B13" s="31">
        <v>67345</v>
      </c>
      <c r="C13" s="31">
        <v>40777</v>
      </c>
      <c r="D13" s="31">
        <v>127991</v>
      </c>
      <c r="E13" s="31">
        <v>72416</v>
      </c>
      <c r="F13" s="10">
        <f t="shared" si="0"/>
        <v>-43.421021790594651</v>
      </c>
      <c r="G13" s="1"/>
      <c r="H13" s="1"/>
      <c r="I13" s="1"/>
    </row>
    <row r="14" spans="1:12" x14ac:dyDescent="0.25">
      <c r="A14" s="11" t="s">
        <v>50</v>
      </c>
      <c r="B14" s="32">
        <v>2098786</v>
      </c>
      <c r="C14" s="32">
        <v>1428637</v>
      </c>
      <c r="D14" s="32">
        <v>4015438</v>
      </c>
      <c r="E14" s="32">
        <v>2752777</v>
      </c>
      <c r="F14" s="13">
        <f t="shared" si="0"/>
        <v>-31.445162395733661</v>
      </c>
      <c r="G14" s="1"/>
      <c r="H14" s="1"/>
      <c r="I14" s="1"/>
    </row>
    <row r="15" spans="1:12" x14ac:dyDescent="0.25">
      <c r="A15" s="8" t="s">
        <v>51</v>
      </c>
      <c r="B15" s="31">
        <v>483055</v>
      </c>
      <c r="C15" s="31">
        <v>405731</v>
      </c>
      <c r="D15" s="31">
        <v>871389</v>
      </c>
      <c r="E15" s="31">
        <v>651088</v>
      </c>
      <c r="F15" s="10">
        <f t="shared" si="0"/>
        <v>-25.281590655837974</v>
      </c>
      <c r="G15" s="1"/>
      <c r="H15" s="1"/>
      <c r="I15" s="1"/>
    </row>
    <row r="16" spans="1:12" x14ac:dyDescent="0.25">
      <c r="A16" s="11" t="s">
        <v>52</v>
      </c>
      <c r="B16" s="32">
        <v>35451</v>
      </c>
      <c r="C16" s="32">
        <v>17601</v>
      </c>
      <c r="D16" s="32">
        <v>66671</v>
      </c>
      <c r="E16" s="32">
        <v>43413</v>
      </c>
      <c r="F16" s="13">
        <f t="shared" si="0"/>
        <v>-34.884732492387997</v>
      </c>
      <c r="G16" s="1"/>
      <c r="H16" s="1"/>
      <c r="I16" s="1"/>
    </row>
    <row r="17" spans="1:9" x14ac:dyDescent="0.25">
      <c r="A17" s="8" t="s">
        <v>53</v>
      </c>
      <c r="B17" s="31">
        <v>101210</v>
      </c>
      <c r="C17" s="31">
        <v>60469</v>
      </c>
      <c r="D17" s="31">
        <v>184697</v>
      </c>
      <c r="E17" s="31">
        <v>109420</v>
      </c>
      <c r="F17" s="10">
        <f t="shared" si="0"/>
        <v>-40.757023665787749</v>
      </c>
      <c r="G17" s="1"/>
      <c r="H17" s="1"/>
      <c r="I17" s="1"/>
    </row>
    <row r="18" spans="1:9" x14ac:dyDescent="0.25">
      <c r="A18" s="11" t="s">
        <v>54</v>
      </c>
      <c r="B18" s="32">
        <v>6852</v>
      </c>
      <c r="C18" s="32">
        <v>5380</v>
      </c>
      <c r="D18" s="32">
        <v>12877</v>
      </c>
      <c r="E18" s="32">
        <v>9815</v>
      </c>
      <c r="F18" s="13">
        <f t="shared" si="0"/>
        <v>-23.778830472936249</v>
      </c>
      <c r="G18" s="1"/>
      <c r="H18" s="1"/>
      <c r="I18" s="1"/>
    </row>
    <row r="19" spans="1:9" x14ac:dyDescent="0.25">
      <c r="A19" s="8" t="s">
        <v>55</v>
      </c>
      <c r="B19" s="31">
        <v>107</v>
      </c>
      <c r="C19" s="31">
        <v>0</v>
      </c>
      <c r="D19" s="31">
        <v>163</v>
      </c>
      <c r="E19" s="31">
        <v>53</v>
      </c>
      <c r="F19" s="10">
        <f t="shared" si="0"/>
        <v>-67.484662576687114</v>
      </c>
      <c r="G19" s="1"/>
      <c r="H19" s="1"/>
      <c r="I19" s="1"/>
    </row>
    <row r="20" spans="1:9" x14ac:dyDescent="0.25">
      <c r="A20" s="11" t="s">
        <v>56</v>
      </c>
      <c r="B20" s="32">
        <v>23129</v>
      </c>
      <c r="C20" s="32">
        <v>19642</v>
      </c>
      <c r="D20" s="32">
        <v>46929</v>
      </c>
      <c r="E20" s="32">
        <v>45213</v>
      </c>
      <c r="F20" s="13">
        <f t="shared" si="0"/>
        <v>-3.656587611072041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1110680</v>
      </c>
      <c r="C22" s="32">
        <v>941765</v>
      </c>
      <c r="D22" s="32">
        <v>2361447</v>
      </c>
      <c r="E22" s="32">
        <v>1746670</v>
      </c>
      <c r="F22" s="13">
        <f t="shared" si="0"/>
        <v>-26.033910564158333</v>
      </c>
      <c r="G22" s="1"/>
      <c r="H22" s="1"/>
      <c r="I22" s="1"/>
    </row>
    <row r="23" spans="1:9" x14ac:dyDescent="0.25">
      <c r="A23" s="8" t="s">
        <v>59</v>
      </c>
      <c r="B23" s="31">
        <v>311200</v>
      </c>
      <c r="C23" s="31">
        <v>34626</v>
      </c>
      <c r="D23" s="31">
        <v>766039</v>
      </c>
      <c r="E23" s="31">
        <v>143370</v>
      </c>
      <c r="F23" s="10">
        <f t="shared" si="0"/>
        <v>-81.284242708269417</v>
      </c>
      <c r="G23" s="1"/>
      <c r="H23" s="1"/>
      <c r="I23" s="1"/>
    </row>
    <row r="24" spans="1:9" x14ac:dyDescent="0.25">
      <c r="A24" s="11" t="s">
        <v>60</v>
      </c>
      <c r="B24" s="32">
        <v>27067</v>
      </c>
      <c r="C24" s="32">
        <v>7165</v>
      </c>
      <c r="D24" s="32">
        <v>52760</v>
      </c>
      <c r="E24" s="32">
        <v>14235</v>
      </c>
      <c r="F24" s="13">
        <f t="shared" si="0"/>
        <v>-73.019332827899916</v>
      </c>
      <c r="G24" s="1"/>
      <c r="H24" s="1"/>
      <c r="I24" s="1"/>
    </row>
    <row r="25" spans="1:9" x14ac:dyDescent="0.25">
      <c r="A25" s="8" t="s">
        <v>61</v>
      </c>
      <c r="B25" s="31">
        <v>12462</v>
      </c>
      <c r="C25" s="31">
        <v>12705</v>
      </c>
      <c r="D25" s="31">
        <v>24261</v>
      </c>
      <c r="E25" s="31">
        <v>28825</v>
      </c>
      <c r="F25" s="10">
        <f t="shared" si="0"/>
        <v>18.812085239685089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273805</v>
      </c>
      <c r="C28" s="32">
        <v>225541</v>
      </c>
      <c r="D28" s="32">
        <v>530818</v>
      </c>
      <c r="E28" s="32">
        <v>412006</v>
      </c>
      <c r="F28" s="13">
        <f t="shared" si="0"/>
        <v>-22.382812941535519</v>
      </c>
      <c r="G28" s="1"/>
      <c r="H28" s="1"/>
      <c r="I28" s="1"/>
    </row>
    <row r="29" spans="1:9" x14ac:dyDescent="0.25">
      <c r="A29" s="8" t="s">
        <v>65</v>
      </c>
      <c r="B29" s="31">
        <v>394</v>
      </c>
      <c r="C29" s="31">
        <v>2417</v>
      </c>
      <c r="D29" s="31">
        <v>756</v>
      </c>
      <c r="E29" s="31">
        <v>3816</v>
      </c>
      <c r="F29" s="10">
        <f t="shared" si="0"/>
        <v>404.76190476190476</v>
      </c>
      <c r="G29" s="1"/>
      <c r="H29" s="1"/>
      <c r="I29" s="1"/>
    </row>
    <row r="30" spans="1:9" x14ac:dyDescent="0.25">
      <c r="A30" s="11" t="s">
        <v>66</v>
      </c>
      <c r="B30" s="32">
        <v>77140</v>
      </c>
      <c r="C30" s="32">
        <v>74749</v>
      </c>
      <c r="D30" s="32">
        <v>140514</v>
      </c>
      <c r="E30" s="32">
        <v>144052</v>
      </c>
      <c r="F30" s="13">
        <f t="shared" si="0"/>
        <v>2.5178985723842402</v>
      </c>
      <c r="G30" s="1"/>
      <c r="H30" s="1"/>
      <c r="I30" s="1"/>
    </row>
    <row r="31" spans="1:9" x14ac:dyDescent="0.25">
      <c r="A31" s="8" t="s">
        <v>67</v>
      </c>
      <c r="B31" s="31">
        <v>44121</v>
      </c>
      <c r="C31" s="31">
        <v>103340</v>
      </c>
      <c r="D31" s="31">
        <v>83019</v>
      </c>
      <c r="E31" s="31">
        <v>134394</v>
      </c>
      <c r="F31" s="10">
        <f t="shared" si="0"/>
        <v>61.883424276370476</v>
      </c>
      <c r="G31" s="1"/>
      <c r="H31" s="1"/>
      <c r="I31" s="1"/>
    </row>
    <row r="32" spans="1:9" x14ac:dyDescent="0.25">
      <c r="A32" s="11" t="s">
        <v>68</v>
      </c>
      <c r="B32" s="32">
        <v>2955279</v>
      </c>
      <c r="C32" s="32">
        <v>3132220</v>
      </c>
      <c r="D32" s="32">
        <v>5755661</v>
      </c>
      <c r="E32" s="32">
        <v>6287967</v>
      </c>
      <c r="F32" s="13">
        <f t="shared" si="0"/>
        <v>9.2483904107625534</v>
      </c>
      <c r="G32" s="1"/>
      <c r="H32" s="1"/>
      <c r="I32" s="1"/>
    </row>
    <row r="33" spans="1:9" x14ac:dyDescent="0.25">
      <c r="A33" s="8" t="s">
        <v>69</v>
      </c>
      <c r="B33" s="31">
        <v>204790</v>
      </c>
      <c r="C33" s="31">
        <v>141057</v>
      </c>
      <c r="D33" s="31">
        <v>387197</v>
      </c>
      <c r="E33" s="31">
        <v>270470</v>
      </c>
      <c r="F33" s="10">
        <f t="shared" si="0"/>
        <v>-30.146669524815536</v>
      </c>
      <c r="G33" s="1"/>
      <c r="H33" s="1"/>
      <c r="I33" s="1"/>
    </row>
    <row r="34" spans="1:9" x14ac:dyDescent="0.25">
      <c r="A34" s="11" t="s">
        <v>70</v>
      </c>
      <c r="B34" s="32">
        <v>0</v>
      </c>
      <c r="C34" s="32">
        <v>32042</v>
      </c>
      <c r="D34" s="32">
        <v>0</v>
      </c>
      <c r="E34" s="32">
        <v>49090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11516347</v>
      </c>
      <c r="C35" s="15">
        <f t="shared" ref="C35:E35" si="1">SUM(C7:C34)</f>
        <v>9464258</v>
      </c>
      <c r="D35" s="15">
        <f t="shared" si="1"/>
        <v>22947576</v>
      </c>
      <c r="E35" s="15">
        <f t="shared" si="1"/>
        <v>18461519</v>
      </c>
      <c r="F35" s="16">
        <f t="shared" si="0"/>
        <v>-19.54915412416544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18180</v>
      </c>
      <c r="C38" s="41">
        <f>D7</f>
        <v>22441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6287967</v>
      </c>
      <c r="G38" s="42">
        <f>LOOKUP(E38,$A$38:$A$65,$C$38:$C$65)</f>
        <v>5755661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132930</v>
      </c>
      <c r="C39" s="41">
        <f t="shared" ref="C39:C65" si="5">D8</f>
        <v>168074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5233606</v>
      </c>
      <c r="G39" s="42">
        <f t="shared" ref="G39:G65" si="8">LOOKUP(E39,$A$38:$A$65,$C$38:$C$65)</f>
        <v>7090406</v>
      </c>
    </row>
    <row r="40" spans="1:9" x14ac:dyDescent="0.25">
      <c r="A40" s="42" t="str">
        <f t="shared" si="3"/>
        <v>ALMERIA</v>
      </c>
      <c r="B40" s="41">
        <f t="shared" si="4"/>
        <v>6</v>
      </c>
      <c r="C40" s="41">
        <f t="shared" si="5"/>
        <v>31</v>
      </c>
      <c r="D40" s="41">
        <f t="shared" si="6"/>
        <v>25</v>
      </c>
      <c r="E40" s="42" t="str">
        <f t="shared" si="2"/>
        <v>BARCELONA</v>
      </c>
      <c r="F40" s="42">
        <f t="shared" si="7"/>
        <v>2752777</v>
      </c>
      <c r="G40" s="42">
        <f t="shared" si="8"/>
        <v>4015438</v>
      </c>
    </row>
    <row r="41" spans="1:9" x14ac:dyDescent="0.25">
      <c r="A41" s="42" t="str">
        <f t="shared" si="3"/>
        <v>AVILES</v>
      </c>
      <c r="B41" s="41">
        <f t="shared" si="4"/>
        <v>7419</v>
      </c>
      <c r="C41" s="41">
        <f t="shared" si="5"/>
        <v>12807</v>
      </c>
      <c r="D41" s="41">
        <f t="shared" si="6"/>
        <v>22</v>
      </c>
      <c r="E41" s="42" t="str">
        <f t="shared" si="2"/>
        <v>LAS PALMAS</v>
      </c>
      <c r="F41" s="42">
        <f t="shared" si="7"/>
        <v>1746670</v>
      </c>
      <c r="G41" s="42">
        <f t="shared" si="8"/>
        <v>2361447</v>
      </c>
    </row>
    <row r="42" spans="1:9" x14ac:dyDescent="0.25">
      <c r="A42" s="42" t="str">
        <f t="shared" si="3"/>
        <v>BAHIA DE ALGECIRAS</v>
      </c>
      <c r="B42" s="41">
        <f t="shared" si="4"/>
        <v>5233606</v>
      </c>
      <c r="C42" s="41">
        <f t="shared" si="5"/>
        <v>7090406</v>
      </c>
      <c r="D42" s="41">
        <f t="shared" si="6"/>
        <v>2</v>
      </c>
      <c r="E42" s="42" t="str">
        <f t="shared" si="2"/>
        <v>BILBAO</v>
      </c>
      <c r="F42" s="42">
        <f t="shared" si="7"/>
        <v>651088</v>
      </c>
      <c r="G42" s="42">
        <f t="shared" si="8"/>
        <v>871389</v>
      </c>
    </row>
    <row r="43" spans="1:9" x14ac:dyDescent="0.25">
      <c r="A43" s="42" t="str">
        <f t="shared" si="3"/>
        <v>BAHIA DE CADIZ</v>
      </c>
      <c r="B43" s="41">
        <f t="shared" si="4"/>
        <v>150288</v>
      </c>
      <c r="C43" s="41">
        <f t="shared" si="5"/>
        <v>225190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412006</v>
      </c>
      <c r="G43" s="42">
        <f t="shared" si="8"/>
        <v>530818</v>
      </c>
    </row>
    <row r="44" spans="1:9" x14ac:dyDescent="0.25">
      <c r="A44" s="42" t="str">
        <f t="shared" si="3"/>
        <v>BALEARES</v>
      </c>
      <c r="B44" s="41">
        <f t="shared" si="4"/>
        <v>72416</v>
      </c>
      <c r="C44" s="41">
        <f t="shared" si="5"/>
        <v>127991</v>
      </c>
      <c r="D44" s="41">
        <f t="shared" si="6"/>
        <v>14</v>
      </c>
      <c r="E44" s="42" t="str">
        <f t="shared" si="2"/>
        <v>VIGO</v>
      </c>
      <c r="F44" s="42">
        <f t="shared" si="7"/>
        <v>270470</v>
      </c>
      <c r="G44" s="42">
        <f t="shared" si="8"/>
        <v>387197</v>
      </c>
    </row>
    <row r="45" spans="1:9" x14ac:dyDescent="0.25">
      <c r="A45" s="42" t="str">
        <f t="shared" si="3"/>
        <v>BARCELONA</v>
      </c>
      <c r="B45" s="41">
        <f t="shared" si="4"/>
        <v>2752777</v>
      </c>
      <c r="C45" s="41">
        <f t="shared" si="5"/>
        <v>4015438</v>
      </c>
      <c r="D45" s="41">
        <f t="shared" si="6"/>
        <v>3</v>
      </c>
      <c r="E45" s="42" t="str">
        <f t="shared" si="2"/>
        <v>BAHIA DE CADIZ</v>
      </c>
      <c r="F45" s="42">
        <f t="shared" si="7"/>
        <v>150288</v>
      </c>
      <c r="G45" s="42">
        <f t="shared" si="8"/>
        <v>225190</v>
      </c>
    </row>
    <row r="46" spans="1:9" x14ac:dyDescent="0.25">
      <c r="A46" s="42" t="str">
        <f t="shared" si="3"/>
        <v>BILBAO</v>
      </c>
      <c r="B46" s="41">
        <f t="shared" si="4"/>
        <v>651088</v>
      </c>
      <c r="C46" s="41">
        <f t="shared" si="5"/>
        <v>871389</v>
      </c>
      <c r="D46" s="41">
        <f t="shared" si="6"/>
        <v>5</v>
      </c>
      <c r="E46" s="42" t="str">
        <f t="shared" si="2"/>
        <v>SEVILLA</v>
      </c>
      <c r="F46" s="42">
        <f t="shared" si="7"/>
        <v>144052</v>
      </c>
      <c r="G46" s="42">
        <f t="shared" si="8"/>
        <v>140514</v>
      </c>
    </row>
    <row r="47" spans="1:9" x14ac:dyDescent="0.25">
      <c r="A47" s="42" t="str">
        <f t="shared" si="3"/>
        <v>CARTAGENA</v>
      </c>
      <c r="B47" s="41">
        <f t="shared" si="4"/>
        <v>43413</v>
      </c>
      <c r="C47" s="41">
        <f t="shared" si="5"/>
        <v>66671</v>
      </c>
      <c r="D47" s="41">
        <f t="shared" si="6"/>
        <v>17</v>
      </c>
      <c r="E47" s="42" t="str">
        <f t="shared" si="2"/>
        <v>MALAGA</v>
      </c>
      <c r="F47" s="42">
        <f t="shared" si="7"/>
        <v>143370</v>
      </c>
      <c r="G47" s="42">
        <f t="shared" si="8"/>
        <v>766039</v>
      </c>
    </row>
    <row r="48" spans="1:9" x14ac:dyDescent="0.25">
      <c r="A48" s="42" t="str">
        <f t="shared" si="3"/>
        <v>CASTELLON</v>
      </c>
      <c r="B48" s="41">
        <f t="shared" si="4"/>
        <v>109420</v>
      </c>
      <c r="C48" s="41">
        <f t="shared" si="5"/>
        <v>184697</v>
      </c>
      <c r="D48" s="41">
        <f t="shared" si="6"/>
        <v>13</v>
      </c>
      <c r="E48" s="42" t="str">
        <f t="shared" si="2"/>
        <v>TARRAGONA</v>
      </c>
      <c r="F48" s="42">
        <f t="shared" si="7"/>
        <v>134394</v>
      </c>
      <c r="G48" s="42">
        <f t="shared" si="8"/>
        <v>83019</v>
      </c>
    </row>
    <row r="49" spans="1:7" x14ac:dyDescent="0.25">
      <c r="A49" s="42" t="str">
        <f t="shared" si="3"/>
        <v>CEUTA</v>
      </c>
      <c r="B49" s="41">
        <f t="shared" si="4"/>
        <v>9815</v>
      </c>
      <c r="C49" s="41">
        <f t="shared" si="5"/>
        <v>12877</v>
      </c>
      <c r="D49" s="41">
        <f t="shared" si="6"/>
        <v>21</v>
      </c>
      <c r="E49" s="42" t="str">
        <f t="shared" si="2"/>
        <v>ALICANTE</v>
      </c>
      <c r="F49" s="42">
        <f t="shared" si="7"/>
        <v>132930</v>
      </c>
      <c r="G49" s="42">
        <f t="shared" si="8"/>
        <v>168074</v>
      </c>
    </row>
    <row r="50" spans="1:7" x14ac:dyDescent="0.25">
      <c r="A50" s="42" t="str">
        <f t="shared" si="3"/>
        <v>FERROL-SAN CIBRAO</v>
      </c>
      <c r="B50" s="41">
        <f t="shared" si="4"/>
        <v>53</v>
      </c>
      <c r="C50" s="41">
        <f t="shared" si="5"/>
        <v>163</v>
      </c>
      <c r="D50" s="41">
        <f t="shared" si="6"/>
        <v>24</v>
      </c>
      <c r="E50" s="42" t="str">
        <f t="shared" si="2"/>
        <v>CASTELLON</v>
      </c>
      <c r="F50" s="42">
        <f t="shared" si="7"/>
        <v>109420</v>
      </c>
      <c r="G50" s="42">
        <f t="shared" si="8"/>
        <v>184697</v>
      </c>
    </row>
    <row r="51" spans="1:7" x14ac:dyDescent="0.25">
      <c r="A51" s="42" t="str">
        <f t="shared" si="3"/>
        <v>GIJON</v>
      </c>
      <c r="B51" s="41">
        <f t="shared" si="4"/>
        <v>45213</v>
      </c>
      <c r="C51" s="41">
        <f t="shared" si="5"/>
        <v>46929</v>
      </c>
      <c r="D51" s="41">
        <f t="shared" si="6"/>
        <v>16</v>
      </c>
      <c r="E51" s="42" t="str">
        <f t="shared" si="2"/>
        <v>BALEARES</v>
      </c>
      <c r="F51" s="42">
        <f t="shared" si="7"/>
        <v>72416</v>
      </c>
      <c r="G51" s="42">
        <f t="shared" si="8"/>
        <v>127991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49090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1746670</v>
      </c>
      <c r="C53" s="41">
        <f t="shared" si="5"/>
        <v>2361447</v>
      </c>
      <c r="D53" s="41">
        <f t="shared" si="6"/>
        <v>4</v>
      </c>
      <c r="E53" s="42" t="str">
        <f t="shared" si="2"/>
        <v>GIJON</v>
      </c>
      <c r="F53" s="42">
        <f t="shared" si="7"/>
        <v>45213</v>
      </c>
      <c r="G53" s="42">
        <f t="shared" si="8"/>
        <v>46929</v>
      </c>
    </row>
    <row r="54" spans="1:7" x14ac:dyDescent="0.25">
      <c r="A54" s="42" t="str">
        <f t="shared" si="3"/>
        <v>MALAGA</v>
      </c>
      <c r="B54" s="41">
        <f t="shared" si="4"/>
        <v>143370</v>
      </c>
      <c r="C54" s="41">
        <f t="shared" si="5"/>
        <v>766039</v>
      </c>
      <c r="D54" s="41">
        <f t="shared" si="6"/>
        <v>10</v>
      </c>
      <c r="E54" s="42" t="str">
        <f t="shared" si="2"/>
        <v>CARTAGENA</v>
      </c>
      <c r="F54" s="42">
        <f t="shared" si="7"/>
        <v>43413</v>
      </c>
      <c r="G54" s="42">
        <f t="shared" si="8"/>
        <v>66671</v>
      </c>
    </row>
    <row r="55" spans="1:7" x14ac:dyDescent="0.25">
      <c r="A55" s="42" t="str">
        <f t="shared" si="3"/>
        <v>MARIN Y RIA DE PONTEVEDRA</v>
      </c>
      <c r="B55" s="41">
        <f t="shared" si="4"/>
        <v>14235</v>
      </c>
      <c r="C55" s="41">
        <f t="shared" si="5"/>
        <v>52760</v>
      </c>
      <c r="D55" s="41">
        <f t="shared" si="6"/>
        <v>20</v>
      </c>
      <c r="E55" s="42" t="str">
        <f t="shared" si="2"/>
        <v>MELILLA</v>
      </c>
      <c r="F55" s="42">
        <f t="shared" ref="F55:F65" si="9">LOOKUP(E55,$A$38:$A$65,$B$38:$B$65)</f>
        <v>28825</v>
      </c>
      <c r="G55" s="42">
        <f t="shared" si="8"/>
        <v>24261</v>
      </c>
    </row>
    <row r="56" spans="1:7" x14ac:dyDescent="0.25">
      <c r="A56" s="42" t="str">
        <f t="shared" si="3"/>
        <v>MELILLA</v>
      </c>
      <c r="B56" s="41">
        <f t="shared" si="4"/>
        <v>28825</v>
      </c>
      <c r="C56" s="41">
        <f t="shared" si="5"/>
        <v>24261</v>
      </c>
      <c r="D56" s="41">
        <f t="shared" si="6"/>
        <v>18</v>
      </c>
      <c r="E56" s="42" t="str">
        <f t="shared" si="2"/>
        <v>A CORUÑA</v>
      </c>
      <c r="F56" s="42">
        <f t="shared" si="9"/>
        <v>18180</v>
      </c>
      <c r="G56" s="42">
        <f t="shared" si="8"/>
        <v>22441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14235</v>
      </c>
      <c r="G57" s="42">
        <f t="shared" si="8"/>
        <v>52760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9815</v>
      </c>
      <c r="G58" s="42">
        <f t="shared" si="8"/>
        <v>12877</v>
      </c>
    </row>
    <row r="59" spans="1:7" x14ac:dyDescent="0.25">
      <c r="A59" s="42" t="str">
        <f t="shared" si="3"/>
        <v>SANTA CRUZ DE TENERIFE</v>
      </c>
      <c r="B59" s="41">
        <f t="shared" si="4"/>
        <v>412006</v>
      </c>
      <c r="C59" s="41">
        <f t="shared" si="5"/>
        <v>530818</v>
      </c>
      <c r="D59" s="41">
        <f t="shared" si="6"/>
        <v>6</v>
      </c>
      <c r="E59" s="42" t="str">
        <f t="shared" si="2"/>
        <v>AVILES</v>
      </c>
      <c r="F59" s="42">
        <f t="shared" si="9"/>
        <v>7419</v>
      </c>
      <c r="G59" s="42">
        <f t="shared" si="8"/>
        <v>12807</v>
      </c>
    </row>
    <row r="60" spans="1:7" x14ac:dyDescent="0.25">
      <c r="A60" s="42" t="str">
        <f t="shared" si="3"/>
        <v>SANTANDER</v>
      </c>
      <c r="B60" s="41">
        <f t="shared" si="4"/>
        <v>3816</v>
      </c>
      <c r="C60" s="41">
        <f t="shared" si="5"/>
        <v>756</v>
      </c>
      <c r="D60" s="41">
        <f t="shared" si="6"/>
        <v>23</v>
      </c>
      <c r="E60" s="42" t="str">
        <f t="shared" si="2"/>
        <v>SANTANDER</v>
      </c>
      <c r="F60" s="42">
        <f t="shared" si="9"/>
        <v>3816</v>
      </c>
      <c r="G60" s="42">
        <f t="shared" si="8"/>
        <v>756</v>
      </c>
    </row>
    <row r="61" spans="1:7" x14ac:dyDescent="0.25">
      <c r="A61" s="42" t="str">
        <f t="shared" si="3"/>
        <v>SEVILLA</v>
      </c>
      <c r="B61" s="41">
        <f t="shared" si="4"/>
        <v>144052</v>
      </c>
      <c r="C61" s="41">
        <f t="shared" si="5"/>
        <v>140514</v>
      </c>
      <c r="D61" s="41">
        <f t="shared" si="6"/>
        <v>9</v>
      </c>
      <c r="E61" s="42" t="str">
        <f t="shared" si="2"/>
        <v>FERROL-SAN CIBRAO</v>
      </c>
      <c r="F61" s="42">
        <f t="shared" si="9"/>
        <v>53</v>
      </c>
      <c r="G61" s="42">
        <f t="shared" si="8"/>
        <v>163</v>
      </c>
    </row>
    <row r="62" spans="1:7" x14ac:dyDescent="0.25">
      <c r="A62" s="42" t="str">
        <f t="shared" si="3"/>
        <v>TARRAGONA</v>
      </c>
      <c r="B62" s="41">
        <f t="shared" si="4"/>
        <v>134394</v>
      </c>
      <c r="C62" s="41">
        <f t="shared" si="5"/>
        <v>83019</v>
      </c>
      <c r="D62" s="41">
        <f t="shared" si="6"/>
        <v>11</v>
      </c>
      <c r="E62" s="42" t="str">
        <f t="shared" si="2"/>
        <v>ALMERIA</v>
      </c>
      <c r="F62" s="42">
        <f t="shared" si="9"/>
        <v>6</v>
      </c>
      <c r="G62" s="42">
        <f t="shared" si="8"/>
        <v>31</v>
      </c>
    </row>
    <row r="63" spans="1:7" x14ac:dyDescent="0.25">
      <c r="A63" s="42" t="str">
        <f t="shared" si="3"/>
        <v>VALENCIA</v>
      </c>
      <c r="B63" s="41">
        <f t="shared" si="4"/>
        <v>6287967</v>
      </c>
      <c r="C63" s="41">
        <f t="shared" si="5"/>
        <v>5755661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270470</v>
      </c>
      <c r="C64" s="41">
        <f t="shared" si="5"/>
        <v>387197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49090</v>
      </c>
      <c r="C65" s="41">
        <f t="shared" si="5"/>
        <v>0</v>
      </c>
      <c r="D65" s="41">
        <f t="shared" si="6"/>
        <v>15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26207</v>
      </c>
      <c r="C8" s="34">
        <v>16683</v>
      </c>
      <c r="D8" s="34">
        <v>50250</v>
      </c>
      <c r="E8" s="34">
        <v>27064</v>
      </c>
      <c r="F8" s="13">
        <f t="shared" ref="F8:F35" si="0">((E8*100)/D8)-100</f>
        <v>-46.14129353233831</v>
      </c>
      <c r="G8" s="1"/>
      <c r="H8" s="1"/>
      <c r="I8" s="1"/>
    </row>
    <row r="9" spans="1:12" x14ac:dyDescent="0.25">
      <c r="A9" s="8" t="s">
        <v>45</v>
      </c>
      <c r="B9" s="33">
        <v>34156</v>
      </c>
      <c r="C9" s="33">
        <v>33270</v>
      </c>
      <c r="D9" s="33">
        <v>62181</v>
      </c>
      <c r="E9" s="33">
        <v>63882</v>
      </c>
      <c r="F9" s="10">
        <f t="shared" si="0"/>
        <v>2.7355623100303887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428525</v>
      </c>
      <c r="C11" s="33">
        <v>394827</v>
      </c>
      <c r="D11" s="33">
        <v>852911</v>
      </c>
      <c r="E11" s="33">
        <v>788332</v>
      </c>
      <c r="F11" s="10">
        <f t="shared" si="0"/>
        <v>-7.5715989124304883</v>
      </c>
      <c r="G11" s="1"/>
      <c r="H11" s="1"/>
      <c r="I11" s="1"/>
    </row>
    <row r="12" spans="1:12" x14ac:dyDescent="0.25">
      <c r="A12" s="11" t="s">
        <v>48</v>
      </c>
      <c r="B12" s="34">
        <v>113445</v>
      </c>
      <c r="C12" s="34">
        <v>96891</v>
      </c>
      <c r="D12" s="34">
        <v>220024</v>
      </c>
      <c r="E12" s="34">
        <v>193536</v>
      </c>
      <c r="F12" s="13">
        <f t="shared" si="0"/>
        <v>-12.038686688724866</v>
      </c>
      <c r="G12" s="1"/>
      <c r="H12" s="1"/>
      <c r="I12" s="1"/>
    </row>
    <row r="13" spans="1:12" x14ac:dyDescent="0.25">
      <c r="A13" s="8" t="s">
        <v>49</v>
      </c>
      <c r="B13" s="33">
        <v>720623</v>
      </c>
      <c r="C13" s="33">
        <v>565878</v>
      </c>
      <c r="D13" s="33">
        <v>1396606</v>
      </c>
      <c r="E13" s="33">
        <v>1065878</v>
      </c>
      <c r="F13" s="10">
        <f t="shared" si="0"/>
        <v>-23.680837687937753</v>
      </c>
      <c r="G13" s="1"/>
      <c r="H13" s="1"/>
      <c r="I13" s="1"/>
    </row>
    <row r="14" spans="1:12" x14ac:dyDescent="0.25">
      <c r="A14" s="11" t="s">
        <v>50</v>
      </c>
      <c r="B14" s="34">
        <v>850841</v>
      </c>
      <c r="C14" s="34">
        <v>612351</v>
      </c>
      <c r="D14" s="34">
        <v>1678723</v>
      </c>
      <c r="E14" s="34">
        <v>1165977</v>
      </c>
      <c r="F14" s="13">
        <f t="shared" si="0"/>
        <v>-30.543812171513707</v>
      </c>
      <c r="G14" s="1"/>
      <c r="H14" s="1"/>
      <c r="I14" s="1"/>
    </row>
    <row r="15" spans="1:12" x14ac:dyDescent="0.25">
      <c r="A15" s="8" t="s">
        <v>51</v>
      </c>
      <c r="B15" s="33">
        <v>36843</v>
      </c>
      <c r="C15" s="33">
        <v>48552</v>
      </c>
      <c r="D15" s="33">
        <v>74483</v>
      </c>
      <c r="E15" s="33">
        <v>83443</v>
      </c>
      <c r="F15" s="10">
        <f t="shared" si="0"/>
        <v>12.029590644845129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8768</v>
      </c>
      <c r="C17" s="33">
        <v>28360</v>
      </c>
      <c r="D17" s="33">
        <v>11375</v>
      </c>
      <c r="E17" s="33">
        <v>52095</v>
      </c>
      <c r="F17" s="10">
        <f t="shared" si="0"/>
        <v>357.97802197802196</v>
      </c>
      <c r="G17" s="1"/>
      <c r="H17" s="1"/>
      <c r="I17" s="1"/>
    </row>
    <row r="18" spans="1:9" x14ac:dyDescent="0.25">
      <c r="A18" s="11" t="s">
        <v>54</v>
      </c>
      <c r="B18" s="34">
        <v>74679</v>
      </c>
      <c r="C18" s="34">
        <v>72470</v>
      </c>
      <c r="D18" s="34">
        <v>156068</v>
      </c>
      <c r="E18" s="34">
        <v>142984</v>
      </c>
      <c r="F18" s="13">
        <f t="shared" si="0"/>
        <v>-8.3835251300715043</v>
      </c>
      <c r="G18" s="1"/>
      <c r="H18" s="1"/>
      <c r="I18" s="1"/>
    </row>
    <row r="19" spans="1:9" x14ac:dyDescent="0.25">
      <c r="A19" s="8" t="s">
        <v>55</v>
      </c>
      <c r="B19" s="33">
        <v>25072</v>
      </c>
      <c r="C19" s="33">
        <v>9988</v>
      </c>
      <c r="D19" s="33">
        <v>42006</v>
      </c>
      <c r="E19" s="33">
        <v>21858</v>
      </c>
      <c r="F19" s="10">
        <f t="shared" si="0"/>
        <v>-47.964576489072989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202303</v>
      </c>
      <c r="C22" s="34">
        <v>167095</v>
      </c>
      <c r="D22" s="34">
        <v>419439</v>
      </c>
      <c r="E22" s="34">
        <v>340711</v>
      </c>
      <c r="F22" s="13">
        <f t="shared" si="0"/>
        <v>-18.769833038892429</v>
      </c>
      <c r="G22" s="1"/>
      <c r="H22" s="1"/>
      <c r="I22" s="1"/>
    </row>
    <row r="23" spans="1:9" x14ac:dyDescent="0.25">
      <c r="A23" s="8" t="s">
        <v>59</v>
      </c>
      <c r="B23" s="33">
        <v>33518</v>
      </c>
      <c r="C23" s="33">
        <v>35509</v>
      </c>
      <c r="D23" s="33">
        <v>69119</v>
      </c>
      <c r="E23" s="33">
        <v>68801</v>
      </c>
      <c r="F23" s="10">
        <f t="shared" si="0"/>
        <v>-0.46007610063803384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39522</v>
      </c>
      <c r="C25" s="33">
        <v>41484</v>
      </c>
      <c r="D25" s="33">
        <v>78391</v>
      </c>
      <c r="E25" s="33">
        <v>80425</v>
      </c>
      <c r="F25" s="10">
        <f t="shared" si="0"/>
        <v>2.5946856144200297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3006</v>
      </c>
      <c r="D26" s="34">
        <v>0</v>
      </c>
      <c r="E26" s="34">
        <v>6012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3">
        <v>64891</v>
      </c>
      <c r="C27" s="33">
        <v>37764</v>
      </c>
      <c r="D27" s="33">
        <v>112056</v>
      </c>
      <c r="E27" s="33">
        <v>56017</v>
      </c>
      <c r="F27" s="10">
        <f t="shared" si="0"/>
        <v>-50.009816520311276</v>
      </c>
      <c r="G27" s="1"/>
      <c r="H27" s="1"/>
      <c r="I27" s="1"/>
    </row>
    <row r="28" spans="1:9" x14ac:dyDescent="0.25">
      <c r="A28" s="11" t="s">
        <v>64</v>
      </c>
      <c r="B28" s="34">
        <v>291988</v>
      </c>
      <c r="C28" s="34">
        <v>250205</v>
      </c>
      <c r="D28" s="34">
        <v>600281</v>
      </c>
      <c r="E28" s="34">
        <v>507811</v>
      </c>
      <c r="F28" s="13">
        <f t="shared" si="0"/>
        <v>-15.404452248197089</v>
      </c>
      <c r="G28" s="1"/>
      <c r="H28" s="1"/>
      <c r="I28" s="1"/>
    </row>
    <row r="29" spans="1:9" x14ac:dyDescent="0.25">
      <c r="A29" s="8" t="s">
        <v>65</v>
      </c>
      <c r="B29" s="33">
        <v>89524</v>
      </c>
      <c r="C29" s="33">
        <v>51494</v>
      </c>
      <c r="D29" s="33">
        <v>170173</v>
      </c>
      <c r="E29" s="33">
        <v>83247</v>
      </c>
      <c r="F29" s="10">
        <f t="shared" si="0"/>
        <v>-51.08095878899708</v>
      </c>
      <c r="G29" s="1"/>
      <c r="H29" s="1"/>
      <c r="I29" s="1"/>
    </row>
    <row r="30" spans="1:9" x14ac:dyDescent="0.25">
      <c r="A30" s="11" t="s">
        <v>66</v>
      </c>
      <c r="B30" s="34">
        <v>21254</v>
      </c>
      <c r="C30" s="34">
        <v>22638</v>
      </c>
      <c r="D30" s="34">
        <v>42342</v>
      </c>
      <c r="E30" s="34">
        <v>45861</v>
      </c>
      <c r="F30" s="13">
        <f t="shared" si="0"/>
        <v>8.3108969817202762</v>
      </c>
      <c r="G30" s="1"/>
      <c r="H30" s="1"/>
      <c r="I30" s="1"/>
    </row>
    <row r="31" spans="1:9" x14ac:dyDescent="0.25">
      <c r="A31" s="8" t="s">
        <v>67</v>
      </c>
      <c r="B31" s="33">
        <v>37236</v>
      </c>
      <c r="C31" s="33">
        <v>7911</v>
      </c>
      <c r="D31" s="33">
        <v>85127</v>
      </c>
      <c r="E31" s="33">
        <v>12603</v>
      </c>
      <c r="F31" s="10">
        <f t="shared" si="0"/>
        <v>-85.195061496352508</v>
      </c>
      <c r="G31" s="1"/>
      <c r="H31" s="1"/>
      <c r="I31" s="1"/>
    </row>
    <row r="32" spans="1:9" x14ac:dyDescent="0.25">
      <c r="A32" s="11" t="s">
        <v>68</v>
      </c>
      <c r="B32" s="34">
        <v>431086</v>
      </c>
      <c r="C32" s="34">
        <v>325366</v>
      </c>
      <c r="D32" s="34">
        <v>804958</v>
      </c>
      <c r="E32" s="34">
        <v>624435</v>
      </c>
      <c r="F32" s="13">
        <f t="shared" si="0"/>
        <v>-22.426387463693757</v>
      </c>
      <c r="G32" s="1"/>
      <c r="H32" s="1"/>
      <c r="I32" s="1"/>
    </row>
    <row r="33" spans="1:9" x14ac:dyDescent="0.25">
      <c r="A33" s="8" t="s">
        <v>69</v>
      </c>
      <c r="B33" s="33">
        <v>116203</v>
      </c>
      <c r="C33" s="33">
        <v>69120</v>
      </c>
      <c r="D33" s="33">
        <v>230760</v>
      </c>
      <c r="E33" s="33">
        <v>132809</v>
      </c>
      <c r="F33" s="10">
        <f t="shared" si="0"/>
        <v>-42.447131218582079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3646684</v>
      </c>
      <c r="C35" s="15">
        <f t="shared" ref="C35:E35" si="1">SUM(C7:C34)</f>
        <v>2890862</v>
      </c>
      <c r="D35" s="15">
        <f t="shared" si="1"/>
        <v>7157273</v>
      </c>
      <c r="E35" s="15">
        <f t="shared" si="1"/>
        <v>5563781</v>
      </c>
      <c r="F35" s="16">
        <f t="shared" si="0"/>
        <v>-22.263954441866332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1165977</v>
      </c>
      <c r="G38" s="42">
        <f>LOOKUP(E38,$A$38:$A$65,$C$38:$C$65)</f>
        <v>1678723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27064</v>
      </c>
      <c r="C39" s="41">
        <f t="shared" ref="C39:C65" si="5">D8</f>
        <v>50250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1065878</v>
      </c>
      <c r="G39" s="42">
        <f t="shared" ref="G39:G65" si="8">LOOKUP(E39,$A$38:$A$65,$C$38:$C$65)</f>
        <v>1396606</v>
      </c>
    </row>
    <row r="40" spans="1:9" x14ac:dyDescent="0.25">
      <c r="A40" s="42" t="str">
        <f t="shared" si="3"/>
        <v>ALMERIA</v>
      </c>
      <c r="B40" s="41">
        <f t="shared" si="4"/>
        <v>63882</v>
      </c>
      <c r="C40" s="41">
        <f t="shared" si="5"/>
        <v>62181</v>
      </c>
      <c r="D40" s="41">
        <f t="shared" si="6"/>
        <v>14</v>
      </c>
      <c r="E40" s="42" t="str">
        <f t="shared" si="2"/>
        <v>BAHIA DE ALGECIRAS</v>
      </c>
      <c r="F40" s="42">
        <f t="shared" si="7"/>
        <v>788332</v>
      </c>
      <c r="G40" s="42">
        <f t="shared" si="8"/>
        <v>852911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624435</v>
      </c>
      <c r="G41" s="42">
        <f t="shared" si="8"/>
        <v>804958</v>
      </c>
    </row>
    <row r="42" spans="1:9" x14ac:dyDescent="0.25">
      <c r="A42" s="42" t="str">
        <f t="shared" si="3"/>
        <v>BAHIA DE ALGECIRAS</v>
      </c>
      <c r="B42" s="41">
        <f t="shared" si="4"/>
        <v>788332</v>
      </c>
      <c r="C42" s="41">
        <f t="shared" si="5"/>
        <v>852911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507811</v>
      </c>
      <c r="G42" s="42">
        <f t="shared" si="8"/>
        <v>600281</v>
      </c>
    </row>
    <row r="43" spans="1:9" x14ac:dyDescent="0.25">
      <c r="A43" s="42" t="str">
        <f t="shared" si="3"/>
        <v>BAHIA DE CADIZ</v>
      </c>
      <c r="B43" s="41">
        <f t="shared" si="4"/>
        <v>193536</v>
      </c>
      <c r="C43" s="41">
        <f t="shared" si="5"/>
        <v>220024</v>
      </c>
      <c r="D43" s="41">
        <f t="shared" si="6"/>
        <v>7</v>
      </c>
      <c r="E43" s="42" t="str">
        <f t="shared" si="2"/>
        <v>LAS PALMAS</v>
      </c>
      <c r="F43" s="42">
        <f t="shared" si="7"/>
        <v>340711</v>
      </c>
      <c r="G43" s="42">
        <f t="shared" si="8"/>
        <v>419439</v>
      </c>
    </row>
    <row r="44" spans="1:9" x14ac:dyDescent="0.25">
      <c r="A44" s="42" t="str">
        <f t="shared" si="3"/>
        <v>BALEARES</v>
      </c>
      <c r="B44" s="41">
        <f t="shared" si="4"/>
        <v>1065878</v>
      </c>
      <c r="C44" s="41">
        <f t="shared" si="5"/>
        <v>1396606</v>
      </c>
      <c r="D44" s="41">
        <f t="shared" si="6"/>
        <v>2</v>
      </c>
      <c r="E44" s="42" t="str">
        <f t="shared" si="2"/>
        <v>BAHIA DE CADIZ</v>
      </c>
      <c r="F44" s="42">
        <f t="shared" si="7"/>
        <v>193536</v>
      </c>
      <c r="G44" s="42">
        <f t="shared" si="8"/>
        <v>220024</v>
      </c>
    </row>
    <row r="45" spans="1:9" x14ac:dyDescent="0.25">
      <c r="A45" s="42" t="str">
        <f t="shared" si="3"/>
        <v>BARCELONA</v>
      </c>
      <c r="B45" s="41">
        <f t="shared" si="4"/>
        <v>1165977</v>
      </c>
      <c r="C45" s="41">
        <f t="shared" si="5"/>
        <v>1678723</v>
      </c>
      <c r="D45" s="41">
        <f t="shared" si="6"/>
        <v>1</v>
      </c>
      <c r="E45" s="42" t="str">
        <f t="shared" si="2"/>
        <v>CEUTA</v>
      </c>
      <c r="F45" s="42">
        <f t="shared" si="7"/>
        <v>142984</v>
      </c>
      <c r="G45" s="42">
        <f t="shared" si="8"/>
        <v>156068</v>
      </c>
    </row>
    <row r="46" spans="1:9" x14ac:dyDescent="0.25">
      <c r="A46" s="42" t="str">
        <f t="shared" si="3"/>
        <v>BILBAO</v>
      </c>
      <c r="B46" s="41">
        <f t="shared" si="4"/>
        <v>83443</v>
      </c>
      <c r="C46" s="41">
        <f t="shared" si="5"/>
        <v>74483</v>
      </c>
      <c r="D46" s="41">
        <f t="shared" si="6"/>
        <v>10</v>
      </c>
      <c r="E46" s="42" t="str">
        <f t="shared" si="2"/>
        <v>VIGO</v>
      </c>
      <c r="F46" s="42">
        <f t="shared" si="7"/>
        <v>132809</v>
      </c>
      <c r="G46" s="42">
        <f t="shared" si="8"/>
        <v>230760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BILBAO</v>
      </c>
      <c r="F47" s="42">
        <f t="shared" si="7"/>
        <v>83443</v>
      </c>
      <c r="G47" s="42">
        <f t="shared" si="8"/>
        <v>74483</v>
      </c>
    </row>
    <row r="48" spans="1:9" x14ac:dyDescent="0.25">
      <c r="A48" s="42" t="str">
        <f t="shared" si="3"/>
        <v>CASTELLON</v>
      </c>
      <c r="B48" s="41">
        <f t="shared" si="4"/>
        <v>52095</v>
      </c>
      <c r="C48" s="41">
        <f t="shared" si="5"/>
        <v>11375</v>
      </c>
      <c r="D48" s="41">
        <f t="shared" si="6"/>
        <v>16</v>
      </c>
      <c r="E48" s="42" t="str">
        <f t="shared" si="2"/>
        <v>SANTANDER</v>
      </c>
      <c r="F48" s="42">
        <f t="shared" si="7"/>
        <v>83247</v>
      </c>
      <c r="G48" s="42">
        <f t="shared" si="8"/>
        <v>170173</v>
      </c>
    </row>
    <row r="49" spans="1:7" x14ac:dyDescent="0.25">
      <c r="A49" s="42" t="str">
        <f t="shared" si="3"/>
        <v>CEUTA</v>
      </c>
      <c r="B49" s="41">
        <f t="shared" si="4"/>
        <v>142984</v>
      </c>
      <c r="C49" s="41">
        <f t="shared" si="5"/>
        <v>156068</v>
      </c>
      <c r="D49" s="41">
        <f t="shared" si="6"/>
        <v>8</v>
      </c>
      <c r="E49" s="42" t="str">
        <f t="shared" si="2"/>
        <v>MELILLA</v>
      </c>
      <c r="F49" s="42">
        <f t="shared" si="7"/>
        <v>80425</v>
      </c>
      <c r="G49" s="42">
        <f t="shared" si="8"/>
        <v>78391</v>
      </c>
    </row>
    <row r="50" spans="1:7" x14ac:dyDescent="0.25">
      <c r="A50" s="42" t="str">
        <f t="shared" si="3"/>
        <v>FERROL-SAN CIBRAO</v>
      </c>
      <c r="B50" s="41">
        <f t="shared" si="4"/>
        <v>21858</v>
      </c>
      <c r="C50" s="41">
        <f t="shared" si="5"/>
        <v>42006</v>
      </c>
      <c r="D50" s="41">
        <f t="shared" si="6"/>
        <v>19</v>
      </c>
      <c r="E50" s="42" t="str">
        <f t="shared" si="2"/>
        <v>MALAGA</v>
      </c>
      <c r="F50" s="42">
        <f t="shared" si="7"/>
        <v>68801</v>
      </c>
      <c r="G50" s="42">
        <f t="shared" si="8"/>
        <v>69119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63882</v>
      </c>
      <c r="G51" s="42">
        <f t="shared" si="8"/>
        <v>62181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56017</v>
      </c>
      <c r="G52" s="42">
        <f t="shared" si="8"/>
        <v>112056</v>
      </c>
    </row>
    <row r="53" spans="1:7" x14ac:dyDescent="0.25">
      <c r="A53" s="42" t="str">
        <f t="shared" si="3"/>
        <v>LAS PALMAS</v>
      </c>
      <c r="B53" s="41">
        <f t="shared" si="4"/>
        <v>340711</v>
      </c>
      <c r="C53" s="41">
        <f t="shared" si="5"/>
        <v>419439</v>
      </c>
      <c r="D53" s="41">
        <f t="shared" si="6"/>
        <v>6</v>
      </c>
      <c r="E53" s="42" t="str">
        <f t="shared" si="2"/>
        <v>CASTELLON</v>
      </c>
      <c r="F53" s="42">
        <f t="shared" si="7"/>
        <v>52095</v>
      </c>
      <c r="G53" s="42">
        <f t="shared" si="8"/>
        <v>11375</v>
      </c>
    </row>
    <row r="54" spans="1:7" x14ac:dyDescent="0.25">
      <c r="A54" s="42" t="str">
        <f t="shared" si="3"/>
        <v>MALAGA</v>
      </c>
      <c r="B54" s="41">
        <f t="shared" si="4"/>
        <v>68801</v>
      </c>
      <c r="C54" s="41">
        <f t="shared" si="5"/>
        <v>69119</v>
      </c>
      <c r="D54" s="41">
        <f t="shared" si="6"/>
        <v>13</v>
      </c>
      <c r="E54" s="42" t="str">
        <f t="shared" si="2"/>
        <v>SEVILLA</v>
      </c>
      <c r="F54" s="42">
        <f t="shared" si="7"/>
        <v>45861</v>
      </c>
      <c r="G54" s="42">
        <f t="shared" si="8"/>
        <v>42342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27064</v>
      </c>
      <c r="G55" s="42">
        <f t="shared" si="8"/>
        <v>50250</v>
      </c>
    </row>
    <row r="56" spans="1:7" x14ac:dyDescent="0.25">
      <c r="A56" s="42" t="str">
        <f t="shared" si="3"/>
        <v>MELILLA</v>
      </c>
      <c r="B56" s="41">
        <f t="shared" si="4"/>
        <v>80425</v>
      </c>
      <c r="C56" s="41">
        <f t="shared" si="5"/>
        <v>78391</v>
      </c>
      <c r="D56" s="41">
        <f t="shared" si="6"/>
        <v>12</v>
      </c>
      <c r="E56" s="42" t="str">
        <f t="shared" si="2"/>
        <v>FERROL-SAN CIBRAO</v>
      </c>
      <c r="F56" s="42">
        <f t="shared" si="9"/>
        <v>21858</v>
      </c>
      <c r="G56" s="42">
        <f t="shared" si="8"/>
        <v>42006</v>
      </c>
    </row>
    <row r="57" spans="1:7" x14ac:dyDescent="0.25">
      <c r="A57" s="42" t="str">
        <f t="shared" si="3"/>
        <v>MOTRIL</v>
      </c>
      <c r="B57" s="41">
        <f t="shared" si="4"/>
        <v>6012</v>
      </c>
      <c r="C57" s="41">
        <f t="shared" si="5"/>
        <v>0</v>
      </c>
      <c r="D57" s="41">
        <f t="shared" si="6"/>
        <v>21</v>
      </c>
      <c r="E57" s="42" t="str">
        <f t="shared" si="2"/>
        <v>TARRAGONA</v>
      </c>
      <c r="F57" s="42">
        <f t="shared" si="9"/>
        <v>12603</v>
      </c>
      <c r="G57" s="42">
        <f t="shared" si="8"/>
        <v>85127</v>
      </c>
    </row>
    <row r="58" spans="1:7" x14ac:dyDescent="0.25">
      <c r="A58" s="42" t="str">
        <f t="shared" si="3"/>
        <v>PASAIA</v>
      </c>
      <c r="B58" s="41">
        <f t="shared" si="4"/>
        <v>56017</v>
      </c>
      <c r="C58" s="41">
        <f t="shared" si="5"/>
        <v>112056</v>
      </c>
      <c r="D58" s="41">
        <f t="shared" si="6"/>
        <v>15</v>
      </c>
      <c r="E58" s="42" t="str">
        <f t="shared" si="2"/>
        <v>MOTRIL</v>
      </c>
      <c r="F58" s="42">
        <f t="shared" si="9"/>
        <v>6012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507811</v>
      </c>
      <c r="C59" s="41">
        <f t="shared" si="5"/>
        <v>600281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83247</v>
      </c>
      <c r="C60" s="41">
        <f t="shared" si="5"/>
        <v>170173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45861</v>
      </c>
      <c r="C61" s="41">
        <f t="shared" si="5"/>
        <v>42342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12603</v>
      </c>
      <c r="C62" s="41">
        <f t="shared" si="5"/>
        <v>85127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624435</v>
      </c>
      <c r="C63" s="41">
        <f t="shared" si="5"/>
        <v>804958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132809</v>
      </c>
      <c r="C64" s="41">
        <f t="shared" si="5"/>
        <v>230760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556</v>
      </c>
      <c r="C7" s="35">
        <v>488</v>
      </c>
      <c r="D7" s="35">
        <v>1321</v>
      </c>
      <c r="E7" s="35">
        <v>1132</v>
      </c>
      <c r="F7" s="10">
        <f>((E7*100)/D7)-100</f>
        <v>-14.307342922028766</v>
      </c>
      <c r="G7" s="1"/>
      <c r="H7" s="1"/>
      <c r="I7" s="1"/>
    </row>
    <row r="8" spans="1:12" x14ac:dyDescent="0.25">
      <c r="A8" s="11" t="s">
        <v>44</v>
      </c>
      <c r="B8" s="36">
        <v>12451</v>
      </c>
      <c r="C8" s="36">
        <v>9894</v>
      </c>
      <c r="D8" s="36">
        <v>23913</v>
      </c>
      <c r="E8" s="36">
        <v>18572</v>
      </c>
      <c r="F8" s="13">
        <f t="shared" ref="F8:F35" si="0">((E8*100)/D8)-100</f>
        <v>-22.335131518420937</v>
      </c>
      <c r="G8" s="1"/>
      <c r="H8" s="1"/>
      <c r="I8" s="1"/>
    </row>
    <row r="9" spans="1:12" x14ac:dyDescent="0.25">
      <c r="A9" s="8" t="s">
        <v>45</v>
      </c>
      <c r="B9" s="35">
        <v>10</v>
      </c>
      <c r="C9" s="35">
        <v>3</v>
      </c>
      <c r="D9" s="35">
        <v>15</v>
      </c>
      <c r="E9" s="35">
        <v>3</v>
      </c>
      <c r="F9" s="10">
        <f t="shared" si="0"/>
        <v>-80</v>
      </c>
      <c r="G9" s="1"/>
      <c r="H9" s="1"/>
      <c r="I9" s="1"/>
    </row>
    <row r="10" spans="1:12" x14ac:dyDescent="0.25">
      <c r="A10" s="11" t="s">
        <v>46</v>
      </c>
      <c r="B10" s="36">
        <v>895</v>
      </c>
      <c r="C10" s="36">
        <v>601</v>
      </c>
      <c r="D10" s="36">
        <v>1765</v>
      </c>
      <c r="E10" s="36">
        <v>900</v>
      </c>
      <c r="F10" s="17">
        <f t="shared" si="0"/>
        <v>-49.008498583569406</v>
      </c>
      <c r="G10" s="1"/>
      <c r="H10" s="1"/>
      <c r="I10" s="1"/>
    </row>
    <row r="11" spans="1:12" x14ac:dyDescent="0.25">
      <c r="A11" s="8" t="s">
        <v>47</v>
      </c>
      <c r="B11" s="35">
        <v>255601</v>
      </c>
      <c r="C11" s="35">
        <v>228667</v>
      </c>
      <c r="D11" s="35">
        <v>537783</v>
      </c>
      <c r="E11" s="35">
        <v>457334</v>
      </c>
      <c r="F11" s="10">
        <f t="shared" si="0"/>
        <v>-14.959379526686419</v>
      </c>
      <c r="G11" s="1"/>
      <c r="H11" s="1"/>
      <c r="I11" s="1"/>
    </row>
    <row r="12" spans="1:12" x14ac:dyDescent="0.25">
      <c r="A12" s="11" t="s">
        <v>48</v>
      </c>
      <c r="B12" s="36">
        <v>10990</v>
      </c>
      <c r="C12" s="36">
        <v>7991.5</v>
      </c>
      <c r="D12" s="36">
        <v>22680.5</v>
      </c>
      <c r="E12" s="36">
        <v>15415</v>
      </c>
      <c r="F12" s="13">
        <f t="shared" si="0"/>
        <v>-32.03412623178501</v>
      </c>
      <c r="G12" s="1"/>
      <c r="H12" s="1"/>
      <c r="I12" s="1"/>
    </row>
    <row r="13" spans="1:12" x14ac:dyDescent="0.25">
      <c r="A13" s="8" t="s">
        <v>49</v>
      </c>
      <c r="B13" s="35">
        <v>14272</v>
      </c>
      <c r="C13" s="35">
        <v>10134</v>
      </c>
      <c r="D13" s="35">
        <v>26012</v>
      </c>
      <c r="E13" s="35">
        <v>19399</v>
      </c>
      <c r="F13" s="10">
        <f t="shared" si="0"/>
        <v>-25.422881746886048</v>
      </c>
      <c r="G13" s="1"/>
      <c r="H13" s="1"/>
      <c r="I13" s="1"/>
    </row>
    <row r="14" spans="1:12" x14ac:dyDescent="0.25">
      <c r="A14" s="11" t="s">
        <v>50</v>
      </c>
      <c r="B14" s="36">
        <v>211637</v>
      </c>
      <c r="C14" s="36">
        <v>148206.5</v>
      </c>
      <c r="D14" s="36">
        <v>406587</v>
      </c>
      <c r="E14" s="36">
        <v>294661</v>
      </c>
      <c r="F14" s="13">
        <f t="shared" si="0"/>
        <v>-27.528179700777443</v>
      </c>
      <c r="G14" s="1"/>
      <c r="H14" s="1"/>
      <c r="I14" s="1"/>
    </row>
    <row r="15" spans="1:12" x14ac:dyDescent="0.25">
      <c r="A15" s="8" t="s">
        <v>51</v>
      </c>
      <c r="B15" s="35">
        <v>45241</v>
      </c>
      <c r="C15" s="35">
        <v>36764</v>
      </c>
      <c r="D15" s="35">
        <v>82497.5</v>
      </c>
      <c r="E15" s="35">
        <v>58185</v>
      </c>
      <c r="F15" s="10">
        <f t="shared" si="0"/>
        <v>-29.470590017879331</v>
      </c>
      <c r="G15" s="1"/>
      <c r="H15" s="1"/>
      <c r="I15" s="1"/>
    </row>
    <row r="16" spans="1:12" x14ac:dyDescent="0.25">
      <c r="A16" s="11" t="s">
        <v>52</v>
      </c>
      <c r="B16" s="36">
        <v>3653</v>
      </c>
      <c r="C16" s="36">
        <v>2119</v>
      </c>
      <c r="D16" s="36">
        <v>6427</v>
      </c>
      <c r="E16" s="36">
        <v>5109</v>
      </c>
      <c r="F16" s="13">
        <f t="shared" si="0"/>
        <v>-20.507235101913807</v>
      </c>
      <c r="G16" s="1"/>
      <c r="H16" s="1"/>
      <c r="I16" s="1"/>
    </row>
    <row r="17" spans="1:9" x14ac:dyDescent="0.25">
      <c r="A17" s="8" t="s">
        <v>53</v>
      </c>
      <c r="B17" s="35">
        <v>6716</v>
      </c>
      <c r="C17" s="35">
        <v>5094</v>
      </c>
      <c r="D17" s="35">
        <v>12988</v>
      </c>
      <c r="E17" s="35">
        <v>8451</v>
      </c>
      <c r="F17" s="10">
        <f t="shared" si="0"/>
        <v>-34.932245149368654</v>
      </c>
      <c r="G17" s="1"/>
      <c r="H17" s="1"/>
      <c r="I17" s="1"/>
    </row>
    <row r="18" spans="1:9" x14ac:dyDescent="0.25">
      <c r="A18" s="11" t="s">
        <v>54</v>
      </c>
      <c r="B18" s="36">
        <v>1202</v>
      </c>
      <c r="C18" s="36">
        <v>1133</v>
      </c>
      <c r="D18" s="36">
        <v>2525</v>
      </c>
      <c r="E18" s="36">
        <v>2207</v>
      </c>
      <c r="F18" s="13">
        <f t="shared" si="0"/>
        <v>-12.594059405940598</v>
      </c>
      <c r="G18" s="1"/>
      <c r="H18" s="1"/>
      <c r="I18" s="1"/>
    </row>
    <row r="19" spans="1:9" x14ac:dyDescent="0.25">
      <c r="A19" s="8" t="s">
        <v>55</v>
      </c>
      <c r="B19" s="35">
        <v>26</v>
      </c>
      <c r="C19" s="35">
        <v>0</v>
      </c>
      <c r="D19" s="35">
        <v>261</v>
      </c>
      <c r="E19" s="35">
        <v>16</v>
      </c>
      <c r="F19" s="10">
        <f t="shared" si="0"/>
        <v>-93.869731800766289</v>
      </c>
      <c r="G19" s="1"/>
      <c r="H19" s="1"/>
      <c r="I19" s="1"/>
    </row>
    <row r="20" spans="1:9" x14ac:dyDescent="0.25">
      <c r="A20" s="11" t="s">
        <v>56</v>
      </c>
      <c r="B20" s="36">
        <v>1687</v>
      </c>
      <c r="C20" s="36">
        <v>1963</v>
      </c>
      <c r="D20" s="36">
        <v>3856</v>
      </c>
      <c r="E20" s="36">
        <v>3983</v>
      </c>
      <c r="F20" s="13">
        <f t="shared" si="0"/>
        <v>3.293568464730285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103992</v>
      </c>
      <c r="C22" s="36">
        <v>87565</v>
      </c>
      <c r="D22" s="36">
        <v>214161</v>
      </c>
      <c r="E22" s="36">
        <v>158365</v>
      </c>
      <c r="F22" s="13">
        <f t="shared" si="0"/>
        <v>-26.05329635181009</v>
      </c>
      <c r="G22" s="1"/>
      <c r="H22" s="1"/>
      <c r="I22" s="1"/>
    </row>
    <row r="23" spans="1:9" x14ac:dyDescent="0.25">
      <c r="A23" s="8" t="s">
        <v>59</v>
      </c>
      <c r="B23" s="35">
        <v>36106</v>
      </c>
      <c r="C23" s="35">
        <v>12955</v>
      </c>
      <c r="D23" s="35">
        <v>82570</v>
      </c>
      <c r="E23" s="35">
        <v>43005</v>
      </c>
      <c r="F23" s="10">
        <f t="shared" si="0"/>
        <v>-47.916918977836986</v>
      </c>
      <c r="G23" s="1"/>
      <c r="H23" s="1"/>
      <c r="I23" s="1"/>
    </row>
    <row r="24" spans="1:9" x14ac:dyDescent="0.25">
      <c r="A24" s="11" t="s">
        <v>60</v>
      </c>
      <c r="B24" s="36">
        <v>3374</v>
      </c>
      <c r="C24" s="36">
        <v>721</v>
      </c>
      <c r="D24" s="36">
        <v>6354</v>
      </c>
      <c r="E24" s="36">
        <v>1290</v>
      </c>
      <c r="F24" s="13">
        <f t="shared" si="0"/>
        <v>-79.697828139754478</v>
      </c>
      <c r="G24" s="1"/>
      <c r="H24" s="1"/>
      <c r="I24" s="1"/>
    </row>
    <row r="25" spans="1:9" x14ac:dyDescent="0.25">
      <c r="A25" s="8" t="s">
        <v>61</v>
      </c>
      <c r="B25" s="35">
        <v>1628</v>
      </c>
      <c r="C25" s="35">
        <v>1993</v>
      </c>
      <c r="D25" s="35">
        <v>3293</v>
      </c>
      <c r="E25" s="35">
        <v>4277</v>
      </c>
      <c r="F25" s="10">
        <f t="shared" si="0"/>
        <v>29.881566960218635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36283</v>
      </c>
      <c r="C28" s="36">
        <v>27622</v>
      </c>
      <c r="D28" s="36">
        <v>69975</v>
      </c>
      <c r="E28" s="36">
        <v>50845</v>
      </c>
      <c r="F28" s="13">
        <f t="shared" si="0"/>
        <v>-27.338335119685595</v>
      </c>
      <c r="G28" s="1"/>
      <c r="H28" s="1"/>
      <c r="I28" s="1"/>
    </row>
    <row r="29" spans="1:9" x14ac:dyDescent="0.25">
      <c r="A29" s="8" t="s">
        <v>65</v>
      </c>
      <c r="B29" s="35">
        <v>68</v>
      </c>
      <c r="C29" s="35">
        <v>195</v>
      </c>
      <c r="D29" s="35">
        <v>208</v>
      </c>
      <c r="E29" s="35">
        <v>317</v>
      </c>
      <c r="F29" s="10">
        <f t="shared" si="0"/>
        <v>52.40384615384616</v>
      </c>
      <c r="G29" s="1"/>
      <c r="H29" s="1"/>
      <c r="I29" s="1"/>
    </row>
    <row r="30" spans="1:9" x14ac:dyDescent="0.25">
      <c r="A30" s="11" t="s">
        <v>66</v>
      </c>
      <c r="B30" s="36">
        <v>10410</v>
      </c>
      <c r="C30" s="36">
        <v>9954</v>
      </c>
      <c r="D30" s="36">
        <v>19524</v>
      </c>
      <c r="E30" s="36">
        <v>19007</v>
      </c>
      <c r="F30" s="13">
        <f t="shared" si="0"/>
        <v>-2.6480229461175924</v>
      </c>
      <c r="G30" s="1"/>
      <c r="H30" s="1"/>
      <c r="I30" s="1"/>
    </row>
    <row r="31" spans="1:9" x14ac:dyDescent="0.25">
      <c r="A31" s="8" t="s">
        <v>67</v>
      </c>
      <c r="B31" s="35">
        <v>4081</v>
      </c>
      <c r="C31" s="35">
        <v>9119</v>
      </c>
      <c r="D31" s="35">
        <v>8229</v>
      </c>
      <c r="E31" s="35">
        <v>12933</v>
      </c>
      <c r="F31" s="10">
        <f t="shared" si="0"/>
        <v>57.163689391177542</v>
      </c>
      <c r="G31" s="1"/>
      <c r="H31" s="1"/>
      <c r="I31" s="1"/>
    </row>
    <row r="32" spans="1:9" x14ac:dyDescent="0.25">
      <c r="A32" s="11" t="s">
        <v>68</v>
      </c>
      <c r="B32" s="36">
        <v>272935</v>
      </c>
      <c r="C32" s="36">
        <v>279345</v>
      </c>
      <c r="D32" s="36">
        <v>540036</v>
      </c>
      <c r="E32" s="36">
        <v>566904</v>
      </c>
      <c r="F32" s="13">
        <f t="shared" si="0"/>
        <v>4.9752238739639552</v>
      </c>
      <c r="G32" s="1"/>
      <c r="H32" s="1"/>
      <c r="I32" s="1"/>
    </row>
    <row r="33" spans="1:9" x14ac:dyDescent="0.25">
      <c r="A33" s="8" t="s">
        <v>69</v>
      </c>
      <c r="B33" s="35">
        <v>22950</v>
      </c>
      <c r="C33" s="35">
        <v>14911</v>
      </c>
      <c r="D33" s="35">
        <v>43472</v>
      </c>
      <c r="E33" s="35">
        <v>28355</v>
      </c>
      <c r="F33" s="10">
        <f t="shared" si="0"/>
        <v>-34.774107471475887</v>
      </c>
      <c r="G33" s="1"/>
      <c r="H33" s="1"/>
      <c r="I33" s="1"/>
    </row>
    <row r="34" spans="1:9" x14ac:dyDescent="0.25">
      <c r="A34" s="11" t="s">
        <v>70</v>
      </c>
      <c r="B34" s="36">
        <v>0</v>
      </c>
      <c r="C34" s="36">
        <v>4307</v>
      </c>
      <c r="D34" s="36">
        <v>0</v>
      </c>
      <c r="E34" s="36">
        <v>6197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1056764</v>
      </c>
      <c r="C35" s="15">
        <f t="shared" ref="C35:E35" si="1">SUM(C7:C34)</f>
        <v>901745</v>
      </c>
      <c r="D35" s="15">
        <f t="shared" si="1"/>
        <v>2116453</v>
      </c>
      <c r="E35" s="15">
        <f t="shared" si="1"/>
        <v>1776862</v>
      </c>
      <c r="F35" s="16">
        <f t="shared" si="0"/>
        <v>-16.045288981139677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1132</v>
      </c>
      <c r="C38" s="41">
        <f>D7</f>
        <v>1321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566904</v>
      </c>
      <c r="G38" s="42">
        <f>LOOKUP(E38,$A$38:$A$65,$C$38:$C$65)</f>
        <v>540036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18572</v>
      </c>
      <c r="C39" s="41">
        <f t="shared" ref="C39:C65" si="5">D8</f>
        <v>23913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457334</v>
      </c>
      <c r="G39" s="42">
        <f t="shared" ref="G39:G65" si="8">LOOKUP(E39,$A$38:$A$65,$C$38:$C$65)</f>
        <v>537783</v>
      </c>
    </row>
    <row r="40" spans="1:9" x14ac:dyDescent="0.25">
      <c r="A40" s="42" t="str">
        <f t="shared" si="3"/>
        <v>ALMERIA</v>
      </c>
      <c r="B40" s="41">
        <f t="shared" si="4"/>
        <v>3</v>
      </c>
      <c r="C40" s="41">
        <f t="shared" si="5"/>
        <v>15</v>
      </c>
      <c r="D40" s="41">
        <f t="shared" si="6"/>
        <v>25</v>
      </c>
      <c r="E40" s="42" t="str">
        <f t="shared" si="2"/>
        <v>BARCELONA</v>
      </c>
      <c r="F40" s="42">
        <f t="shared" si="7"/>
        <v>294661</v>
      </c>
      <c r="G40" s="42">
        <f t="shared" si="8"/>
        <v>406587</v>
      </c>
    </row>
    <row r="41" spans="1:9" x14ac:dyDescent="0.25">
      <c r="A41" s="42" t="str">
        <f t="shared" si="3"/>
        <v>AVILES</v>
      </c>
      <c r="B41" s="41">
        <f t="shared" si="4"/>
        <v>900</v>
      </c>
      <c r="C41" s="41">
        <f t="shared" si="5"/>
        <v>1765</v>
      </c>
      <c r="D41" s="41">
        <f t="shared" si="6"/>
        <v>22</v>
      </c>
      <c r="E41" s="42" t="str">
        <f t="shared" si="2"/>
        <v>LAS PALMAS</v>
      </c>
      <c r="F41" s="42">
        <f t="shared" si="7"/>
        <v>158365</v>
      </c>
      <c r="G41" s="42">
        <f t="shared" si="8"/>
        <v>214161</v>
      </c>
    </row>
    <row r="42" spans="1:9" x14ac:dyDescent="0.25">
      <c r="A42" s="42" t="str">
        <f t="shared" si="3"/>
        <v>BAHIA DE ALGECIRAS</v>
      </c>
      <c r="B42" s="41">
        <f t="shared" si="4"/>
        <v>457334</v>
      </c>
      <c r="C42" s="41">
        <f t="shared" si="5"/>
        <v>537783</v>
      </c>
      <c r="D42" s="41">
        <f t="shared" si="6"/>
        <v>2</v>
      </c>
      <c r="E42" s="42" t="str">
        <f t="shared" si="2"/>
        <v>BILBAO</v>
      </c>
      <c r="F42" s="42">
        <f t="shared" si="7"/>
        <v>58185</v>
      </c>
      <c r="G42" s="42">
        <f t="shared" si="8"/>
        <v>82497.5</v>
      </c>
    </row>
    <row r="43" spans="1:9" x14ac:dyDescent="0.25">
      <c r="A43" s="42" t="str">
        <f t="shared" si="3"/>
        <v>BAHIA DE CADIZ</v>
      </c>
      <c r="B43" s="41">
        <f t="shared" si="4"/>
        <v>15415</v>
      </c>
      <c r="C43" s="41">
        <f t="shared" si="5"/>
        <v>22680.5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50845</v>
      </c>
      <c r="G43" s="42">
        <f t="shared" si="8"/>
        <v>69975</v>
      </c>
    </row>
    <row r="44" spans="1:9" x14ac:dyDescent="0.25">
      <c r="A44" s="42" t="str">
        <f t="shared" si="3"/>
        <v>BALEARES</v>
      </c>
      <c r="B44" s="41">
        <f t="shared" si="4"/>
        <v>19399</v>
      </c>
      <c r="C44" s="41">
        <f t="shared" si="5"/>
        <v>26012</v>
      </c>
      <c r="D44" s="41">
        <f t="shared" si="6"/>
        <v>9</v>
      </c>
      <c r="E44" s="42" t="str">
        <f t="shared" si="2"/>
        <v>MALAGA</v>
      </c>
      <c r="F44" s="42">
        <f t="shared" si="7"/>
        <v>43005</v>
      </c>
      <c r="G44" s="42">
        <f t="shared" si="8"/>
        <v>82570</v>
      </c>
    </row>
    <row r="45" spans="1:9" x14ac:dyDescent="0.25">
      <c r="A45" s="42" t="str">
        <f t="shared" si="3"/>
        <v>BARCELONA</v>
      </c>
      <c r="B45" s="41">
        <f t="shared" si="4"/>
        <v>294661</v>
      </c>
      <c r="C45" s="41">
        <f t="shared" si="5"/>
        <v>406587</v>
      </c>
      <c r="D45" s="41">
        <f t="shared" si="6"/>
        <v>3</v>
      </c>
      <c r="E45" s="42" t="str">
        <f t="shared" si="2"/>
        <v>VIGO</v>
      </c>
      <c r="F45" s="42">
        <f t="shared" si="7"/>
        <v>28355</v>
      </c>
      <c r="G45" s="42">
        <f t="shared" si="8"/>
        <v>43472</v>
      </c>
    </row>
    <row r="46" spans="1:9" x14ac:dyDescent="0.25">
      <c r="A46" s="42" t="str">
        <f t="shared" si="3"/>
        <v>BILBAO</v>
      </c>
      <c r="B46" s="41">
        <f t="shared" si="4"/>
        <v>58185</v>
      </c>
      <c r="C46" s="41">
        <f t="shared" si="5"/>
        <v>82497.5</v>
      </c>
      <c r="D46" s="41">
        <f t="shared" si="6"/>
        <v>5</v>
      </c>
      <c r="E46" s="42" t="str">
        <f t="shared" si="2"/>
        <v>BALEARES</v>
      </c>
      <c r="F46" s="42">
        <f t="shared" si="7"/>
        <v>19399</v>
      </c>
      <c r="G46" s="42">
        <f t="shared" si="8"/>
        <v>26012</v>
      </c>
    </row>
    <row r="47" spans="1:9" x14ac:dyDescent="0.25">
      <c r="A47" s="42" t="str">
        <f t="shared" si="3"/>
        <v>CARTAGENA</v>
      </c>
      <c r="B47" s="41">
        <f t="shared" si="4"/>
        <v>5109</v>
      </c>
      <c r="C47" s="41">
        <f t="shared" si="5"/>
        <v>6427</v>
      </c>
      <c r="D47" s="41">
        <f t="shared" si="6"/>
        <v>16</v>
      </c>
      <c r="E47" s="42" t="str">
        <f t="shared" si="2"/>
        <v>SEVILLA</v>
      </c>
      <c r="F47" s="42">
        <f t="shared" si="7"/>
        <v>19007</v>
      </c>
      <c r="G47" s="42">
        <f t="shared" si="8"/>
        <v>19524</v>
      </c>
    </row>
    <row r="48" spans="1:9" x14ac:dyDescent="0.25">
      <c r="A48" s="42" t="str">
        <f t="shared" si="3"/>
        <v>CASTELLON</v>
      </c>
      <c r="B48" s="41">
        <f t="shared" si="4"/>
        <v>8451</v>
      </c>
      <c r="C48" s="41">
        <f t="shared" si="5"/>
        <v>12988</v>
      </c>
      <c r="D48" s="41">
        <f t="shared" si="6"/>
        <v>14</v>
      </c>
      <c r="E48" s="42" t="str">
        <f t="shared" si="2"/>
        <v>ALICANTE</v>
      </c>
      <c r="F48" s="42">
        <f t="shared" si="7"/>
        <v>18572</v>
      </c>
      <c r="G48" s="42">
        <f t="shared" si="8"/>
        <v>23913</v>
      </c>
    </row>
    <row r="49" spans="1:7" x14ac:dyDescent="0.25">
      <c r="A49" s="42" t="str">
        <f t="shared" si="3"/>
        <v>CEUTA</v>
      </c>
      <c r="B49" s="41">
        <f t="shared" si="4"/>
        <v>2207</v>
      </c>
      <c r="C49" s="41">
        <f t="shared" si="5"/>
        <v>2525</v>
      </c>
      <c r="D49" s="41">
        <f t="shared" si="6"/>
        <v>19</v>
      </c>
      <c r="E49" s="42" t="str">
        <f t="shared" si="2"/>
        <v>BAHIA DE CADIZ</v>
      </c>
      <c r="F49" s="42">
        <f t="shared" si="7"/>
        <v>15415</v>
      </c>
      <c r="G49" s="42">
        <f t="shared" si="8"/>
        <v>22680.5</v>
      </c>
    </row>
    <row r="50" spans="1:7" x14ac:dyDescent="0.25">
      <c r="A50" s="42" t="str">
        <f t="shared" si="3"/>
        <v>FERROL-SAN CIBRAO</v>
      </c>
      <c r="B50" s="41">
        <f t="shared" si="4"/>
        <v>16</v>
      </c>
      <c r="C50" s="41">
        <f t="shared" si="5"/>
        <v>261</v>
      </c>
      <c r="D50" s="41">
        <f t="shared" si="6"/>
        <v>24</v>
      </c>
      <c r="E50" s="42" t="str">
        <f t="shared" si="2"/>
        <v>TARRAGONA</v>
      </c>
      <c r="F50" s="42">
        <f t="shared" si="7"/>
        <v>12933</v>
      </c>
      <c r="G50" s="42">
        <f t="shared" si="8"/>
        <v>8229</v>
      </c>
    </row>
    <row r="51" spans="1:7" x14ac:dyDescent="0.25">
      <c r="A51" s="42" t="str">
        <f t="shared" si="3"/>
        <v>GIJON</v>
      </c>
      <c r="B51" s="41">
        <f t="shared" si="4"/>
        <v>3983</v>
      </c>
      <c r="C51" s="41">
        <f t="shared" si="5"/>
        <v>3856</v>
      </c>
      <c r="D51" s="41">
        <f t="shared" si="6"/>
        <v>18</v>
      </c>
      <c r="E51" s="42" t="str">
        <f t="shared" si="2"/>
        <v>CASTELLON</v>
      </c>
      <c r="F51" s="42">
        <f t="shared" si="7"/>
        <v>8451</v>
      </c>
      <c r="G51" s="42">
        <f t="shared" si="8"/>
        <v>12988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6197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158365</v>
      </c>
      <c r="C53" s="41">
        <f t="shared" si="5"/>
        <v>214161</v>
      </c>
      <c r="D53" s="41">
        <f t="shared" si="6"/>
        <v>4</v>
      </c>
      <c r="E53" s="42" t="str">
        <f t="shared" si="2"/>
        <v>CARTAGENA</v>
      </c>
      <c r="F53" s="42">
        <f t="shared" si="7"/>
        <v>5109</v>
      </c>
      <c r="G53" s="42">
        <f t="shared" si="8"/>
        <v>6427</v>
      </c>
    </row>
    <row r="54" spans="1:7" x14ac:dyDescent="0.25">
      <c r="A54" s="42" t="str">
        <f t="shared" si="3"/>
        <v>MALAGA</v>
      </c>
      <c r="B54" s="41">
        <f t="shared" si="4"/>
        <v>43005</v>
      </c>
      <c r="C54" s="41">
        <f t="shared" si="5"/>
        <v>82570</v>
      </c>
      <c r="D54" s="41">
        <f t="shared" si="6"/>
        <v>7</v>
      </c>
      <c r="E54" s="42" t="str">
        <f t="shared" si="2"/>
        <v>MELILLA</v>
      </c>
      <c r="F54" s="42">
        <f t="shared" si="7"/>
        <v>4277</v>
      </c>
      <c r="G54" s="42">
        <f t="shared" si="8"/>
        <v>3293</v>
      </c>
    </row>
    <row r="55" spans="1:7" x14ac:dyDescent="0.25">
      <c r="A55" s="42" t="str">
        <f t="shared" si="3"/>
        <v>MARIN Y RIA DE PONTEVEDRA</v>
      </c>
      <c r="B55" s="41">
        <f t="shared" si="4"/>
        <v>1290</v>
      </c>
      <c r="C55" s="41">
        <f t="shared" si="5"/>
        <v>6354</v>
      </c>
      <c r="D55" s="41">
        <f t="shared" si="6"/>
        <v>20</v>
      </c>
      <c r="E55" s="42" t="str">
        <f t="shared" si="2"/>
        <v>GIJON</v>
      </c>
      <c r="F55" s="42">
        <f t="shared" ref="F55:F65" si="9">LOOKUP(E55,$A$38:$A$65,$B$38:$B$65)</f>
        <v>3983</v>
      </c>
      <c r="G55" s="42">
        <f t="shared" si="8"/>
        <v>3856</v>
      </c>
    </row>
    <row r="56" spans="1:7" x14ac:dyDescent="0.25">
      <c r="A56" s="42" t="str">
        <f t="shared" si="3"/>
        <v>MELILLA</v>
      </c>
      <c r="B56" s="41">
        <f t="shared" si="4"/>
        <v>4277</v>
      </c>
      <c r="C56" s="41">
        <f t="shared" si="5"/>
        <v>3293</v>
      </c>
      <c r="D56" s="41">
        <f t="shared" si="6"/>
        <v>17</v>
      </c>
      <c r="E56" s="42" t="str">
        <f t="shared" si="2"/>
        <v>CEUTA</v>
      </c>
      <c r="F56" s="42">
        <f t="shared" si="9"/>
        <v>2207</v>
      </c>
      <c r="G56" s="42">
        <f t="shared" si="8"/>
        <v>2525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1290</v>
      </c>
      <c r="G57" s="42">
        <f t="shared" si="8"/>
        <v>6354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1132</v>
      </c>
      <c r="G58" s="42">
        <f t="shared" si="8"/>
        <v>1321</v>
      </c>
    </row>
    <row r="59" spans="1:7" x14ac:dyDescent="0.25">
      <c r="A59" s="42" t="str">
        <f t="shared" si="3"/>
        <v>SANTA CRUZ DE TENERIFE</v>
      </c>
      <c r="B59" s="41">
        <f t="shared" si="4"/>
        <v>50845</v>
      </c>
      <c r="C59" s="41">
        <f t="shared" si="5"/>
        <v>69975</v>
      </c>
      <c r="D59" s="41">
        <f t="shared" si="6"/>
        <v>6</v>
      </c>
      <c r="E59" s="42" t="str">
        <f t="shared" si="2"/>
        <v>AVILES</v>
      </c>
      <c r="F59" s="42">
        <f t="shared" si="9"/>
        <v>900</v>
      </c>
      <c r="G59" s="42">
        <f t="shared" si="8"/>
        <v>1765</v>
      </c>
    </row>
    <row r="60" spans="1:7" x14ac:dyDescent="0.25">
      <c r="A60" s="42" t="str">
        <f t="shared" si="3"/>
        <v>SANTANDER</v>
      </c>
      <c r="B60" s="41">
        <f t="shared" si="4"/>
        <v>317</v>
      </c>
      <c r="C60" s="41">
        <f t="shared" si="5"/>
        <v>208</v>
      </c>
      <c r="D60" s="41">
        <f t="shared" si="6"/>
        <v>23</v>
      </c>
      <c r="E60" s="42" t="str">
        <f t="shared" si="2"/>
        <v>SANTANDER</v>
      </c>
      <c r="F60" s="42">
        <f t="shared" si="9"/>
        <v>317</v>
      </c>
      <c r="G60" s="42">
        <f t="shared" si="8"/>
        <v>208</v>
      </c>
    </row>
    <row r="61" spans="1:7" x14ac:dyDescent="0.25">
      <c r="A61" s="42" t="str">
        <f t="shared" si="3"/>
        <v>SEVILLA</v>
      </c>
      <c r="B61" s="41">
        <f t="shared" si="4"/>
        <v>19007</v>
      </c>
      <c r="C61" s="41">
        <f t="shared" si="5"/>
        <v>19524</v>
      </c>
      <c r="D61" s="41">
        <f t="shared" si="6"/>
        <v>10</v>
      </c>
      <c r="E61" s="42" t="str">
        <f t="shared" si="2"/>
        <v>FERROL-SAN CIBRAO</v>
      </c>
      <c r="F61" s="42">
        <f t="shared" si="9"/>
        <v>16</v>
      </c>
      <c r="G61" s="42">
        <f t="shared" si="8"/>
        <v>261</v>
      </c>
    </row>
    <row r="62" spans="1:7" x14ac:dyDescent="0.25">
      <c r="A62" s="42" t="str">
        <f t="shared" si="3"/>
        <v>TARRAGONA</v>
      </c>
      <c r="B62" s="41">
        <f t="shared" si="4"/>
        <v>12933</v>
      </c>
      <c r="C62" s="41">
        <f t="shared" si="5"/>
        <v>8229</v>
      </c>
      <c r="D62" s="41">
        <f t="shared" si="6"/>
        <v>13</v>
      </c>
      <c r="E62" s="42" t="str">
        <f t="shared" si="2"/>
        <v>ALMERIA</v>
      </c>
      <c r="F62" s="42">
        <f t="shared" si="9"/>
        <v>3</v>
      </c>
      <c r="G62" s="42">
        <f t="shared" si="8"/>
        <v>15</v>
      </c>
    </row>
    <row r="63" spans="1:7" x14ac:dyDescent="0.25">
      <c r="A63" s="42" t="str">
        <f t="shared" si="3"/>
        <v>VALENCIA</v>
      </c>
      <c r="B63" s="41">
        <f t="shared" si="4"/>
        <v>566904</v>
      </c>
      <c r="C63" s="41">
        <f t="shared" si="5"/>
        <v>540036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28355</v>
      </c>
      <c r="C64" s="41">
        <f t="shared" si="5"/>
        <v>43472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6197</v>
      </c>
      <c r="C65" s="41">
        <f t="shared" si="5"/>
        <v>0</v>
      </c>
      <c r="D65" s="41">
        <f t="shared" si="6"/>
        <v>15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76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242294</v>
      </c>
      <c r="C11" s="37">
        <v>219800</v>
      </c>
      <c r="D11" s="37">
        <v>511437</v>
      </c>
      <c r="E11" s="37">
        <v>439600</v>
      </c>
      <c r="F11" s="10">
        <f t="shared" si="0"/>
        <v>-14.046109295964115</v>
      </c>
      <c r="G11" s="1"/>
      <c r="H11" s="1"/>
      <c r="I11" s="1"/>
    </row>
    <row r="12" spans="1:12" x14ac:dyDescent="0.25">
      <c r="A12" s="11" t="s">
        <v>48</v>
      </c>
      <c r="B12" s="38">
        <v>11</v>
      </c>
      <c r="C12" s="38">
        <v>210</v>
      </c>
      <c r="D12" s="38">
        <v>532</v>
      </c>
      <c r="E12" s="38">
        <v>302</v>
      </c>
      <c r="F12" s="13">
        <f t="shared" si="0"/>
        <v>-43.233082706766915</v>
      </c>
      <c r="G12" s="1"/>
      <c r="H12" s="1"/>
      <c r="I12" s="1"/>
    </row>
    <row r="13" spans="1:12" x14ac:dyDescent="0.25">
      <c r="A13" s="8" t="s">
        <v>49</v>
      </c>
      <c r="B13" s="37">
        <v>5</v>
      </c>
      <c r="C13" s="37">
        <v>35</v>
      </c>
      <c r="D13" s="37">
        <v>55</v>
      </c>
      <c r="E13" s="37">
        <v>38</v>
      </c>
      <c r="F13" s="10">
        <f t="shared" si="0"/>
        <v>-30.909090909090907</v>
      </c>
      <c r="G13" s="1"/>
      <c r="H13" s="1"/>
      <c r="I13" s="1"/>
    </row>
    <row r="14" spans="1:12" x14ac:dyDescent="0.25">
      <c r="A14" s="11" t="s">
        <v>50</v>
      </c>
      <c r="B14" s="38">
        <v>83944</v>
      </c>
      <c r="C14" s="38">
        <v>52359.5</v>
      </c>
      <c r="D14" s="38">
        <v>159086.5</v>
      </c>
      <c r="E14" s="38">
        <v>100744.5</v>
      </c>
      <c r="F14" s="13">
        <f t="shared" si="0"/>
        <v>-36.673130655335306</v>
      </c>
      <c r="G14" s="1"/>
      <c r="H14" s="1"/>
      <c r="I14" s="1"/>
    </row>
    <row r="15" spans="1:12" x14ac:dyDescent="0.25">
      <c r="A15" s="8" t="s">
        <v>51</v>
      </c>
      <c r="B15" s="37">
        <v>758</v>
      </c>
      <c r="C15" s="37">
        <v>637</v>
      </c>
      <c r="D15" s="37">
        <v>1492</v>
      </c>
      <c r="E15" s="37">
        <v>799</v>
      </c>
      <c r="F15" s="10">
        <f t="shared" si="0"/>
        <v>-46.447721179624665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52</v>
      </c>
      <c r="C17" s="37">
        <v>0</v>
      </c>
      <c r="D17" s="37">
        <v>52</v>
      </c>
      <c r="E17" s="3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60721</v>
      </c>
      <c r="C22" s="38">
        <v>51963</v>
      </c>
      <c r="D22" s="38">
        <v>127703</v>
      </c>
      <c r="E22" s="38">
        <v>96111</v>
      </c>
      <c r="F22" s="13">
        <f t="shared" si="0"/>
        <v>-24.738651402081388</v>
      </c>
      <c r="G22" s="1"/>
      <c r="H22" s="1"/>
      <c r="I22" s="1"/>
    </row>
    <row r="23" spans="1:9" x14ac:dyDescent="0.25">
      <c r="A23" s="8" t="s">
        <v>59</v>
      </c>
      <c r="B23" s="37">
        <v>35207</v>
      </c>
      <c r="C23" s="37">
        <v>11788</v>
      </c>
      <c r="D23" s="37">
        <v>80706</v>
      </c>
      <c r="E23" s="37">
        <v>40658</v>
      </c>
      <c r="F23" s="10">
        <f t="shared" si="0"/>
        <v>-49.62208509900131</v>
      </c>
      <c r="G23" s="1"/>
      <c r="H23" s="1"/>
      <c r="I23" s="1"/>
    </row>
    <row r="24" spans="1:9" x14ac:dyDescent="0.25">
      <c r="A24" s="11" t="s">
        <v>60</v>
      </c>
      <c r="B24" s="38">
        <v>2</v>
      </c>
      <c r="C24" s="38">
        <v>8</v>
      </c>
      <c r="D24" s="38">
        <v>2</v>
      </c>
      <c r="E24" s="38">
        <v>17</v>
      </c>
      <c r="F24" s="13">
        <f t="shared" si="0"/>
        <v>750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1116</v>
      </c>
      <c r="C28" s="38">
        <v>1417</v>
      </c>
      <c r="D28" s="38">
        <v>1898</v>
      </c>
      <c r="E28" s="38">
        <v>1959</v>
      </c>
      <c r="F28" s="13">
        <f t="shared" si="0"/>
        <v>3.2139093782929393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1</v>
      </c>
      <c r="D30" s="38">
        <v>0</v>
      </c>
      <c r="E30" s="38">
        <v>2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22</v>
      </c>
      <c r="C31" s="37">
        <v>341</v>
      </c>
      <c r="D31" s="37">
        <v>22</v>
      </c>
      <c r="E31" s="37">
        <v>341</v>
      </c>
      <c r="F31" s="10">
        <f t="shared" si="0"/>
        <v>1450</v>
      </c>
      <c r="G31" s="1"/>
      <c r="H31" s="1"/>
      <c r="I31" s="1"/>
    </row>
    <row r="32" spans="1:9" x14ac:dyDescent="0.25">
      <c r="A32" s="11" t="s">
        <v>68</v>
      </c>
      <c r="B32" s="38">
        <v>98631</v>
      </c>
      <c r="C32" s="38">
        <v>136419</v>
      </c>
      <c r="D32" s="38">
        <v>192525</v>
      </c>
      <c r="E32" s="38">
        <v>276833</v>
      </c>
      <c r="F32" s="13">
        <f t="shared" si="0"/>
        <v>43.790676535514876</v>
      </c>
      <c r="G32" s="1"/>
      <c r="H32" s="1"/>
      <c r="I32" s="1"/>
    </row>
    <row r="33" spans="1:9" x14ac:dyDescent="0.25">
      <c r="A33" s="8" t="s">
        <v>69</v>
      </c>
      <c r="B33" s="37">
        <v>219</v>
      </c>
      <c r="C33" s="37">
        <v>437</v>
      </c>
      <c r="D33" s="37">
        <v>420</v>
      </c>
      <c r="E33" s="37">
        <v>802</v>
      </c>
      <c r="F33" s="10">
        <f t="shared" si="0"/>
        <v>90.952380952380963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62</v>
      </c>
      <c r="D34" s="38">
        <v>0</v>
      </c>
      <c r="E34" s="38">
        <v>224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522982</v>
      </c>
      <c r="C35" s="15">
        <f t="shared" ref="C35:E35" si="1">SUM(C7:C34)</f>
        <v>475553.5</v>
      </c>
      <c r="D35" s="15">
        <f t="shared" si="1"/>
        <v>1075930.5</v>
      </c>
      <c r="E35" s="15">
        <f t="shared" si="1"/>
        <v>958506.5</v>
      </c>
      <c r="F35" s="16">
        <f t="shared" si="0"/>
        <v>-10.913716081103757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439600</v>
      </c>
      <c r="G38" s="42">
        <f>LOOKUP(E38,$A$38:$A$65,$C$38:$C$65)</f>
        <v>511437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276833</v>
      </c>
      <c r="G39" s="42">
        <f t="shared" ref="G39:G65" si="8">LOOKUP(E39,$A$38:$A$65,$C$38:$C$65)</f>
        <v>192525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100744.5</v>
      </c>
      <c r="G40" s="42">
        <f t="shared" si="8"/>
        <v>159086.5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96111</v>
      </c>
      <c r="G41" s="42">
        <f t="shared" si="8"/>
        <v>127703</v>
      </c>
    </row>
    <row r="42" spans="1:9" x14ac:dyDescent="0.25">
      <c r="A42" s="42" t="str">
        <f t="shared" si="3"/>
        <v>BAHIA DE ALGECIRAS</v>
      </c>
      <c r="B42" s="41">
        <f t="shared" si="4"/>
        <v>439600</v>
      </c>
      <c r="C42" s="41">
        <f t="shared" si="5"/>
        <v>511437</v>
      </c>
      <c r="D42" s="41">
        <f t="shared" si="6"/>
        <v>1</v>
      </c>
      <c r="E42" s="42" t="str">
        <f t="shared" si="2"/>
        <v>MALAGA</v>
      </c>
      <c r="F42" s="42">
        <f t="shared" si="7"/>
        <v>40658</v>
      </c>
      <c r="G42" s="42">
        <f t="shared" si="8"/>
        <v>80706</v>
      </c>
    </row>
    <row r="43" spans="1:9" x14ac:dyDescent="0.25">
      <c r="A43" s="42" t="str">
        <f t="shared" si="3"/>
        <v>BAHIA DE CADIZ</v>
      </c>
      <c r="B43" s="41">
        <f t="shared" si="4"/>
        <v>302</v>
      </c>
      <c r="C43" s="41">
        <f t="shared" si="5"/>
        <v>532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1959</v>
      </c>
      <c r="G43" s="42">
        <f t="shared" si="8"/>
        <v>1898</v>
      </c>
    </row>
    <row r="44" spans="1:9" x14ac:dyDescent="0.25">
      <c r="A44" s="42" t="str">
        <f t="shared" si="3"/>
        <v>BALEARES</v>
      </c>
      <c r="B44" s="41">
        <f t="shared" si="4"/>
        <v>38</v>
      </c>
      <c r="C44" s="41">
        <f t="shared" si="5"/>
        <v>55</v>
      </c>
      <c r="D44" s="41">
        <f t="shared" si="6"/>
        <v>13</v>
      </c>
      <c r="E44" s="42" t="str">
        <f t="shared" si="2"/>
        <v>VIGO</v>
      </c>
      <c r="F44" s="42">
        <f t="shared" si="7"/>
        <v>802</v>
      </c>
      <c r="G44" s="42">
        <f t="shared" si="8"/>
        <v>420</v>
      </c>
    </row>
    <row r="45" spans="1:9" x14ac:dyDescent="0.25">
      <c r="A45" s="42" t="str">
        <f t="shared" si="3"/>
        <v>BARCELONA</v>
      </c>
      <c r="B45" s="41">
        <f t="shared" si="4"/>
        <v>100744.5</v>
      </c>
      <c r="C45" s="41">
        <f t="shared" si="5"/>
        <v>159086.5</v>
      </c>
      <c r="D45" s="41">
        <f t="shared" si="6"/>
        <v>3</v>
      </c>
      <c r="E45" s="42" t="str">
        <f t="shared" si="2"/>
        <v>BILBAO</v>
      </c>
      <c r="F45" s="42">
        <f t="shared" si="7"/>
        <v>799</v>
      </c>
      <c r="G45" s="42">
        <f t="shared" si="8"/>
        <v>1492</v>
      </c>
    </row>
    <row r="46" spans="1:9" x14ac:dyDescent="0.25">
      <c r="A46" s="42" t="str">
        <f t="shared" si="3"/>
        <v>BILBAO</v>
      </c>
      <c r="B46" s="41">
        <f t="shared" si="4"/>
        <v>799</v>
      </c>
      <c r="C46" s="41">
        <f t="shared" si="5"/>
        <v>1492</v>
      </c>
      <c r="D46" s="41">
        <f t="shared" si="6"/>
        <v>8</v>
      </c>
      <c r="E46" s="42" t="str">
        <f t="shared" si="2"/>
        <v>TARRAGONA</v>
      </c>
      <c r="F46" s="42">
        <f t="shared" si="7"/>
        <v>341</v>
      </c>
      <c r="G46" s="42">
        <f t="shared" si="8"/>
        <v>22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302</v>
      </c>
      <c r="G47" s="42">
        <f t="shared" si="8"/>
        <v>532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52</v>
      </c>
      <c r="D48" s="41">
        <f t="shared" si="6"/>
        <v>28</v>
      </c>
      <c r="E48" s="42" t="str">
        <f t="shared" si="2"/>
        <v>VILAGARCIA</v>
      </c>
      <c r="F48" s="42">
        <f t="shared" si="7"/>
        <v>224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76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38</v>
      </c>
      <c r="G50" s="42">
        <f t="shared" si="8"/>
        <v>55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17</v>
      </c>
      <c r="G51" s="42">
        <f t="shared" si="8"/>
        <v>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96111</v>
      </c>
      <c r="C53" s="41">
        <f t="shared" si="5"/>
        <v>127703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40658</v>
      </c>
      <c r="C54" s="41">
        <f t="shared" si="5"/>
        <v>80706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2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1959</v>
      </c>
      <c r="C59" s="41">
        <f t="shared" si="5"/>
        <v>1898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341</v>
      </c>
      <c r="C62" s="41">
        <f t="shared" si="5"/>
        <v>22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276833</v>
      </c>
      <c r="C63" s="41">
        <f t="shared" si="5"/>
        <v>192525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802</v>
      </c>
      <c r="C64" s="41">
        <f t="shared" si="5"/>
        <v>420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224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">
        <v>39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30</v>
      </c>
      <c r="D7" s="9">
        <v>0</v>
      </c>
      <c r="E7" s="9">
        <v>79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11429</v>
      </c>
      <c r="C8" s="12">
        <v>9239</v>
      </c>
      <c r="D8" s="12">
        <v>22153</v>
      </c>
      <c r="E8" s="12">
        <v>17240</v>
      </c>
      <c r="F8" s="13">
        <f t="shared" ref="F8:F35" si="0">((E8*100)/D8)-100</f>
        <v>-22.177583171579471</v>
      </c>
      <c r="G8" s="1"/>
      <c r="H8" s="1"/>
      <c r="I8" s="1"/>
    </row>
    <row r="9" spans="1:12" x14ac:dyDescent="0.25">
      <c r="A9" s="8" t="s">
        <v>45</v>
      </c>
      <c r="B9" s="9">
        <v>10</v>
      </c>
      <c r="C9" s="9">
        <v>3</v>
      </c>
      <c r="D9" s="9">
        <v>15</v>
      </c>
      <c r="E9" s="9">
        <v>3</v>
      </c>
      <c r="F9" s="10">
        <f t="shared" si="0"/>
        <v>-80</v>
      </c>
      <c r="G9" s="1"/>
      <c r="H9" s="1"/>
      <c r="I9" s="1"/>
    </row>
    <row r="10" spans="1:12" x14ac:dyDescent="0.25">
      <c r="A10" s="11" t="s">
        <v>46</v>
      </c>
      <c r="B10" s="12">
        <v>890</v>
      </c>
      <c r="C10" s="12">
        <v>600</v>
      </c>
      <c r="D10" s="12">
        <v>1748</v>
      </c>
      <c r="E10" s="12">
        <v>861</v>
      </c>
      <c r="F10" s="17">
        <f t="shared" si="0"/>
        <v>-50.743707093821513</v>
      </c>
      <c r="G10" s="1"/>
      <c r="H10" s="1"/>
      <c r="I10" s="1"/>
    </row>
    <row r="11" spans="1:12" x14ac:dyDescent="0.25">
      <c r="A11" s="8" t="s">
        <v>47</v>
      </c>
      <c r="B11" s="9">
        <v>859</v>
      </c>
      <c r="C11" s="9">
        <v>781</v>
      </c>
      <c r="D11" s="9">
        <v>2075</v>
      </c>
      <c r="E11" s="9">
        <v>1562</v>
      </c>
      <c r="F11" s="10">
        <f t="shared" si="0"/>
        <v>-24.722891566265062</v>
      </c>
      <c r="G11" s="1"/>
      <c r="H11" s="1"/>
      <c r="I11" s="1"/>
    </row>
    <row r="12" spans="1:12" x14ac:dyDescent="0.25">
      <c r="A12" s="11" t="s">
        <v>48</v>
      </c>
      <c r="B12" s="12">
        <v>6024</v>
      </c>
      <c r="C12" s="12">
        <v>3979.5</v>
      </c>
      <c r="D12" s="12">
        <v>10900.5</v>
      </c>
      <c r="E12" s="12">
        <v>7580</v>
      </c>
      <c r="F12" s="13">
        <f t="shared" si="0"/>
        <v>-30.461905417182692</v>
      </c>
      <c r="G12" s="1"/>
      <c r="H12" s="1"/>
      <c r="I12" s="1"/>
    </row>
    <row r="13" spans="1:12" x14ac:dyDescent="0.25">
      <c r="A13" s="8" t="s">
        <v>49</v>
      </c>
      <c r="B13" s="9">
        <v>14267</v>
      </c>
      <c r="C13" s="9">
        <v>10099</v>
      </c>
      <c r="D13" s="9">
        <v>25957</v>
      </c>
      <c r="E13" s="9">
        <v>19361</v>
      </c>
      <c r="F13" s="10">
        <f t="shared" si="0"/>
        <v>-25.4112570790153</v>
      </c>
      <c r="G13" s="1"/>
      <c r="H13" s="1"/>
      <c r="I13" s="1"/>
    </row>
    <row r="14" spans="1:12" x14ac:dyDescent="0.25">
      <c r="A14" s="11" t="s">
        <v>50</v>
      </c>
      <c r="B14" s="12">
        <v>25314.5</v>
      </c>
      <c r="C14" s="12">
        <v>16326</v>
      </c>
      <c r="D14" s="12">
        <v>45500.5</v>
      </c>
      <c r="E14" s="12">
        <v>32200.5</v>
      </c>
      <c r="F14" s="13">
        <f t="shared" si="0"/>
        <v>-29.230448017054755</v>
      </c>
      <c r="G14" s="1"/>
      <c r="H14" s="1"/>
      <c r="I14" s="1"/>
    </row>
    <row r="15" spans="1:12" x14ac:dyDescent="0.25">
      <c r="A15" s="8" t="s">
        <v>51</v>
      </c>
      <c r="B15" s="9">
        <v>5690</v>
      </c>
      <c r="C15" s="9">
        <v>4475</v>
      </c>
      <c r="D15" s="9">
        <v>12396</v>
      </c>
      <c r="E15" s="9">
        <v>7317</v>
      </c>
      <c r="F15" s="10">
        <f t="shared" si="0"/>
        <v>-40.972894482091</v>
      </c>
      <c r="G15" s="1"/>
      <c r="H15" s="1"/>
      <c r="I15" s="1"/>
    </row>
    <row r="16" spans="1:12" x14ac:dyDescent="0.25">
      <c r="A16" s="11" t="s">
        <v>52</v>
      </c>
      <c r="B16" s="12">
        <v>1977</v>
      </c>
      <c r="C16" s="12">
        <v>812</v>
      </c>
      <c r="D16" s="12">
        <v>3960</v>
      </c>
      <c r="E16" s="12">
        <v>1708</v>
      </c>
      <c r="F16" s="13">
        <f t="shared" si="0"/>
        <v>-56.868686868686872</v>
      </c>
      <c r="G16" s="1"/>
      <c r="H16" s="1"/>
      <c r="I16" s="1"/>
    </row>
    <row r="17" spans="1:9" x14ac:dyDescent="0.25">
      <c r="A17" s="8" t="s">
        <v>53</v>
      </c>
      <c r="B17" s="9">
        <v>225</v>
      </c>
      <c r="C17" s="9">
        <v>1</v>
      </c>
      <c r="D17" s="9">
        <v>469</v>
      </c>
      <c r="E17" s="9">
        <v>83</v>
      </c>
      <c r="F17" s="10">
        <f t="shared" si="0"/>
        <v>-82.302771855010661</v>
      </c>
      <c r="G17" s="1"/>
      <c r="H17" s="1"/>
      <c r="I17" s="1"/>
    </row>
    <row r="18" spans="1:9" x14ac:dyDescent="0.25">
      <c r="A18" s="11" t="s">
        <v>54</v>
      </c>
      <c r="B18" s="12">
        <v>1046</v>
      </c>
      <c r="C18" s="12">
        <v>1078</v>
      </c>
      <c r="D18" s="12">
        <v>2357</v>
      </c>
      <c r="E18" s="12">
        <v>2091</v>
      </c>
      <c r="F18" s="13">
        <f t="shared" si="0"/>
        <v>-11.285532456512513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508</v>
      </c>
      <c r="C20" s="12">
        <v>835</v>
      </c>
      <c r="D20" s="12">
        <v>1318</v>
      </c>
      <c r="E20" s="12">
        <v>1538</v>
      </c>
      <c r="F20" s="13">
        <f t="shared" si="0"/>
        <v>16.691957511380878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35523</v>
      </c>
      <c r="C22" s="12">
        <v>27786</v>
      </c>
      <c r="D22" s="12">
        <v>66807</v>
      </c>
      <c r="E22" s="12">
        <v>48522</v>
      </c>
      <c r="F22" s="13">
        <f t="shared" si="0"/>
        <v>-27.369886389150835</v>
      </c>
      <c r="G22" s="1"/>
      <c r="H22" s="1"/>
      <c r="I22" s="1"/>
    </row>
    <row r="23" spans="1:9" x14ac:dyDescent="0.25">
      <c r="A23" s="8" t="s">
        <v>59</v>
      </c>
      <c r="B23" s="9">
        <v>274</v>
      </c>
      <c r="C23" s="9">
        <v>971</v>
      </c>
      <c r="D23" s="9">
        <v>571</v>
      </c>
      <c r="E23" s="9">
        <v>1808</v>
      </c>
      <c r="F23" s="10">
        <f t="shared" si="0"/>
        <v>216.63747810858143</v>
      </c>
      <c r="G23" s="1"/>
      <c r="H23" s="1"/>
      <c r="I23" s="1"/>
    </row>
    <row r="24" spans="1:9" x14ac:dyDescent="0.25">
      <c r="A24" s="11" t="s">
        <v>60</v>
      </c>
      <c r="B24" s="12">
        <v>2946</v>
      </c>
      <c r="C24" s="12">
        <v>40</v>
      </c>
      <c r="D24" s="12">
        <v>5491</v>
      </c>
      <c r="E24" s="12">
        <v>48</v>
      </c>
      <c r="F24" s="13">
        <f t="shared" si="0"/>
        <v>-99.125842287379342</v>
      </c>
      <c r="G24" s="1"/>
      <c r="H24" s="1"/>
      <c r="I24" s="1"/>
    </row>
    <row r="25" spans="1:9" x14ac:dyDescent="0.25">
      <c r="A25" s="8" t="s">
        <v>61</v>
      </c>
      <c r="B25" s="9">
        <v>1365</v>
      </c>
      <c r="C25" s="9">
        <v>1106</v>
      </c>
      <c r="D25" s="9">
        <v>2766</v>
      </c>
      <c r="E25" s="9">
        <v>2380</v>
      </c>
      <c r="F25" s="10">
        <f t="shared" si="0"/>
        <v>-13.955169920462765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31018</v>
      </c>
      <c r="C28" s="12">
        <v>23201</v>
      </c>
      <c r="D28" s="12">
        <v>59231</v>
      </c>
      <c r="E28" s="12">
        <v>43088</v>
      </c>
      <c r="F28" s="13">
        <f t="shared" si="0"/>
        <v>-27.254309398794547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9287</v>
      </c>
      <c r="C30" s="12">
        <v>8933</v>
      </c>
      <c r="D30" s="12">
        <v>17802</v>
      </c>
      <c r="E30" s="12">
        <v>17096</v>
      </c>
      <c r="F30" s="13">
        <f t="shared" si="0"/>
        <v>-3.9658465340972953</v>
      </c>
      <c r="G30" s="1"/>
      <c r="H30" s="1"/>
      <c r="I30" s="1"/>
    </row>
    <row r="31" spans="1:9" x14ac:dyDescent="0.25">
      <c r="A31" s="8" t="s">
        <v>67</v>
      </c>
      <c r="B31" s="9">
        <v>2025</v>
      </c>
      <c r="C31" s="9">
        <v>355</v>
      </c>
      <c r="D31" s="9">
        <v>4314</v>
      </c>
      <c r="E31" s="9">
        <v>1907</v>
      </c>
      <c r="F31" s="10">
        <f t="shared" si="0"/>
        <v>-55.795085767269356</v>
      </c>
      <c r="G31" s="1"/>
      <c r="H31" s="1"/>
      <c r="I31" s="1"/>
    </row>
    <row r="32" spans="1:9" x14ac:dyDescent="0.25">
      <c r="A32" s="11" t="s">
        <v>68</v>
      </c>
      <c r="B32" s="12">
        <v>13922</v>
      </c>
      <c r="C32" s="12">
        <v>11692</v>
      </c>
      <c r="D32" s="12">
        <v>29063</v>
      </c>
      <c r="E32" s="12">
        <v>22764</v>
      </c>
      <c r="F32" s="13">
        <f t="shared" si="0"/>
        <v>-21.67360561538726</v>
      </c>
      <c r="G32" s="1"/>
      <c r="H32" s="1"/>
      <c r="I32" s="1"/>
    </row>
    <row r="33" spans="1:9" x14ac:dyDescent="0.25">
      <c r="A33" s="8" t="s">
        <v>69</v>
      </c>
      <c r="B33" s="9">
        <v>5056</v>
      </c>
      <c r="C33" s="9">
        <v>2036</v>
      </c>
      <c r="D33" s="9">
        <v>8520</v>
      </c>
      <c r="E33" s="9">
        <v>4361</v>
      </c>
      <c r="F33" s="10">
        <f t="shared" si="0"/>
        <v>-48.814553990610328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3907</v>
      </c>
      <c r="D34" s="12">
        <v>0</v>
      </c>
      <c r="E34" s="12">
        <v>5278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169655.5</v>
      </c>
      <c r="C35" s="15">
        <f t="shared" ref="C35:E35" si="1">SUM(C7:C34)</f>
        <v>128285.5</v>
      </c>
      <c r="D35" s="15">
        <f t="shared" si="1"/>
        <v>323635</v>
      </c>
      <c r="E35" s="15">
        <f t="shared" si="1"/>
        <v>238875.5</v>
      </c>
      <c r="F35" s="16">
        <f t="shared" si="0"/>
        <v>-26.18984349653158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79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LAS PALMAS</v>
      </c>
      <c r="F38" s="42">
        <f>LOOKUP(E38,$A$38:$A$65,$B$38:$B$65)</f>
        <v>48522</v>
      </c>
      <c r="G38" s="42">
        <f>LOOKUP(E38,$A$38:$A$65,$C$38:$C$65)</f>
        <v>66807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17240</v>
      </c>
      <c r="C39" s="41">
        <f t="shared" ref="C39:C65" si="5">D8</f>
        <v>22153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43088</v>
      </c>
      <c r="G39" s="42">
        <f t="shared" ref="G39:G65" si="8">LOOKUP(E39,$A$38:$A$65,$C$38:$C$65)</f>
        <v>59231</v>
      </c>
    </row>
    <row r="40" spans="1:9" x14ac:dyDescent="0.25">
      <c r="A40" s="42" t="str">
        <f t="shared" si="3"/>
        <v>ALMERIA</v>
      </c>
      <c r="B40" s="41">
        <f t="shared" si="4"/>
        <v>3</v>
      </c>
      <c r="C40" s="41">
        <f t="shared" si="5"/>
        <v>15</v>
      </c>
      <c r="D40" s="41">
        <f t="shared" si="6"/>
        <v>23</v>
      </c>
      <c r="E40" s="42" t="str">
        <f t="shared" si="2"/>
        <v>BARCELONA</v>
      </c>
      <c r="F40" s="42">
        <f t="shared" si="7"/>
        <v>32200.5</v>
      </c>
      <c r="G40" s="42">
        <f t="shared" si="8"/>
        <v>45500.5</v>
      </c>
    </row>
    <row r="41" spans="1:9" x14ac:dyDescent="0.25">
      <c r="A41" s="42" t="str">
        <f t="shared" si="3"/>
        <v>AVILES</v>
      </c>
      <c r="B41" s="41">
        <f t="shared" si="4"/>
        <v>861</v>
      </c>
      <c r="C41" s="41">
        <f t="shared" si="5"/>
        <v>1748</v>
      </c>
      <c r="D41" s="41">
        <f t="shared" si="6"/>
        <v>19</v>
      </c>
      <c r="E41" s="42" t="str">
        <f t="shared" si="2"/>
        <v>VALENCIA</v>
      </c>
      <c r="F41" s="42">
        <f t="shared" si="7"/>
        <v>22764</v>
      </c>
      <c r="G41" s="42">
        <f t="shared" si="8"/>
        <v>29063</v>
      </c>
    </row>
    <row r="42" spans="1:9" x14ac:dyDescent="0.25">
      <c r="A42" s="42" t="str">
        <f t="shared" si="3"/>
        <v>BAHIA DE ALGECIRAS</v>
      </c>
      <c r="B42" s="41">
        <f t="shared" si="4"/>
        <v>1562</v>
      </c>
      <c r="C42" s="41">
        <f t="shared" si="5"/>
        <v>2075</v>
      </c>
      <c r="D42" s="41">
        <f t="shared" si="6"/>
        <v>17</v>
      </c>
      <c r="E42" s="42" t="str">
        <f t="shared" si="2"/>
        <v>BALEARES</v>
      </c>
      <c r="F42" s="42">
        <f t="shared" si="7"/>
        <v>19361</v>
      </c>
      <c r="G42" s="42">
        <f t="shared" si="8"/>
        <v>25957</v>
      </c>
    </row>
    <row r="43" spans="1:9" x14ac:dyDescent="0.25">
      <c r="A43" s="42" t="str">
        <f t="shared" si="3"/>
        <v>BAHIA DE CADIZ</v>
      </c>
      <c r="B43" s="41">
        <f t="shared" si="4"/>
        <v>7580</v>
      </c>
      <c r="C43" s="41">
        <f t="shared" si="5"/>
        <v>10900.5</v>
      </c>
      <c r="D43" s="41">
        <f t="shared" si="6"/>
        <v>8</v>
      </c>
      <c r="E43" s="42" t="str">
        <f t="shared" si="2"/>
        <v>ALICANTE</v>
      </c>
      <c r="F43" s="42">
        <f t="shared" si="7"/>
        <v>17240</v>
      </c>
      <c r="G43" s="42">
        <f t="shared" si="8"/>
        <v>22153</v>
      </c>
    </row>
    <row r="44" spans="1:9" x14ac:dyDescent="0.25">
      <c r="A44" s="42" t="str">
        <f t="shared" si="3"/>
        <v>BALEARES</v>
      </c>
      <c r="B44" s="41">
        <f t="shared" si="4"/>
        <v>19361</v>
      </c>
      <c r="C44" s="41">
        <f t="shared" si="5"/>
        <v>25957</v>
      </c>
      <c r="D44" s="41">
        <f t="shared" si="6"/>
        <v>5</v>
      </c>
      <c r="E44" s="42" t="str">
        <f t="shared" si="2"/>
        <v>SEVILLA</v>
      </c>
      <c r="F44" s="42">
        <f t="shared" si="7"/>
        <v>17096</v>
      </c>
      <c r="G44" s="42">
        <f t="shared" si="8"/>
        <v>17802</v>
      </c>
    </row>
    <row r="45" spans="1:9" x14ac:dyDescent="0.25">
      <c r="A45" s="42" t="str">
        <f t="shared" si="3"/>
        <v>BARCELONA</v>
      </c>
      <c r="B45" s="41">
        <f t="shared" si="4"/>
        <v>32200.5</v>
      </c>
      <c r="C45" s="41">
        <f t="shared" si="5"/>
        <v>45500.5</v>
      </c>
      <c r="D45" s="41">
        <f t="shared" si="6"/>
        <v>3</v>
      </c>
      <c r="E45" s="42" t="str">
        <f t="shared" si="2"/>
        <v>BAHIA DE CADIZ</v>
      </c>
      <c r="F45" s="42">
        <f t="shared" si="7"/>
        <v>7580</v>
      </c>
      <c r="G45" s="42">
        <f t="shared" si="8"/>
        <v>10900.5</v>
      </c>
    </row>
    <row r="46" spans="1:9" x14ac:dyDescent="0.25">
      <c r="A46" s="42" t="str">
        <f t="shared" si="3"/>
        <v>BILBAO</v>
      </c>
      <c r="B46" s="41">
        <f t="shared" si="4"/>
        <v>7317</v>
      </c>
      <c r="C46" s="41">
        <f t="shared" si="5"/>
        <v>12396</v>
      </c>
      <c r="D46" s="41">
        <f t="shared" si="6"/>
        <v>9</v>
      </c>
      <c r="E46" s="42" t="str">
        <f t="shared" si="2"/>
        <v>BILBAO</v>
      </c>
      <c r="F46" s="42">
        <f t="shared" si="7"/>
        <v>7317</v>
      </c>
      <c r="G46" s="42">
        <f t="shared" si="8"/>
        <v>12396</v>
      </c>
    </row>
    <row r="47" spans="1:9" x14ac:dyDescent="0.25">
      <c r="A47" s="42" t="str">
        <f t="shared" si="3"/>
        <v>CARTAGENA</v>
      </c>
      <c r="B47" s="41">
        <f t="shared" si="4"/>
        <v>1708</v>
      </c>
      <c r="C47" s="41">
        <f t="shared" si="5"/>
        <v>3960</v>
      </c>
      <c r="D47" s="41">
        <f t="shared" si="6"/>
        <v>16</v>
      </c>
      <c r="E47" s="42" t="str">
        <f t="shared" si="2"/>
        <v>VILAGARCIA</v>
      </c>
      <c r="F47" s="42">
        <f t="shared" si="7"/>
        <v>5278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83</v>
      </c>
      <c r="C48" s="41">
        <f t="shared" si="5"/>
        <v>469</v>
      </c>
      <c r="D48" s="41">
        <f t="shared" si="6"/>
        <v>20</v>
      </c>
      <c r="E48" s="42" t="str">
        <f t="shared" si="2"/>
        <v>VIGO</v>
      </c>
      <c r="F48" s="42">
        <f t="shared" si="7"/>
        <v>4361</v>
      </c>
      <c r="G48" s="42">
        <f t="shared" si="8"/>
        <v>8520</v>
      </c>
    </row>
    <row r="49" spans="1:7" x14ac:dyDescent="0.25">
      <c r="A49" s="42" t="str">
        <f t="shared" si="3"/>
        <v>CEUTA</v>
      </c>
      <c r="B49" s="41">
        <f t="shared" si="4"/>
        <v>2091</v>
      </c>
      <c r="C49" s="41">
        <f t="shared" si="5"/>
        <v>2357</v>
      </c>
      <c r="D49" s="41">
        <f t="shared" si="6"/>
        <v>13</v>
      </c>
      <c r="E49" s="42" t="str">
        <f t="shared" si="2"/>
        <v>MELILLA</v>
      </c>
      <c r="F49" s="42">
        <f t="shared" si="7"/>
        <v>2380</v>
      </c>
      <c r="G49" s="42">
        <f t="shared" si="8"/>
        <v>2766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CEUTA</v>
      </c>
      <c r="F50" s="42">
        <f t="shared" si="7"/>
        <v>2091</v>
      </c>
      <c r="G50" s="42">
        <f t="shared" si="8"/>
        <v>2357</v>
      </c>
    </row>
    <row r="51" spans="1:7" x14ac:dyDescent="0.25">
      <c r="A51" s="42" t="str">
        <f t="shared" si="3"/>
        <v>GIJON</v>
      </c>
      <c r="B51" s="41">
        <f t="shared" si="4"/>
        <v>1538</v>
      </c>
      <c r="C51" s="41">
        <f t="shared" si="5"/>
        <v>1318</v>
      </c>
      <c r="D51" s="41">
        <f t="shared" si="6"/>
        <v>18</v>
      </c>
      <c r="E51" s="42" t="str">
        <f t="shared" si="2"/>
        <v>TARRAGONA</v>
      </c>
      <c r="F51" s="42">
        <f t="shared" si="7"/>
        <v>1907</v>
      </c>
      <c r="G51" s="42">
        <f t="shared" si="8"/>
        <v>4314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1808</v>
      </c>
      <c r="G52" s="42">
        <f t="shared" si="8"/>
        <v>571</v>
      </c>
    </row>
    <row r="53" spans="1:7" x14ac:dyDescent="0.25">
      <c r="A53" s="42" t="str">
        <f t="shared" si="3"/>
        <v>LAS PALMAS</v>
      </c>
      <c r="B53" s="41">
        <f t="shared" si="4"/>
        <v>48522</v>
      </c>
      <c r="C53" s="41">
        <f t="shared" si="5"/>
        <v>66807</v>
      </c>
      <c r="D53" s="41">
        <f t="shared" si="6"/>
        <v>1</v>
      </c>
      <c r="E53" s="42" t="str">
        <f t="shared" si="2"/>
        <v>CARTAGENA</v>
      </c>
      <c r="F53" s="42">
        <f t="shared" si="7"/>
        <v>1708</v>
      </c>
      <c r="G53" s="42">
        <f t="shared" si="8"/>
        <v>3960</v>
      </c>
    </row>
    <row r="54" spans="1:7" x14ac:dyDescent="0.25">
      <c r="A54" s="42" t="str">
        <f t="shared" si="3"/>
        <v>MALAGA</v>
      </c>
      <c r="B54" s="41">
        <f t="shared" si="4"/>
        <v>1808</v>
      </c>
      <c r="C54" s="41">
        <f t="shared" si="5"/>
        <v>571</v>
      </c>
      <c r="D54" s="41">
        <f t="shared" si="6"/>
        <v>15</v>
      </c>
      <c r="E54" s="42" t="str">
        <f t="shared" si="2"/>
        <v>BAHIA DE ALGECIRAS</v>
      </c>
      <c r="F54" s="42">
        <f t="shared" si="7"/>
        <v>1562</v>
      </c>
      <c r="G54" s="42">
        <f t="shared" si="8"/>
        <v>2075</v>
      </c>
    </row>
    <row r="55" spans="1:7" x14ac:dyDescent="0.25">
      <c r="A55" s="42" t="str">
        <f t="shared" si="3"/>
        <v>MARIN Y RIA DE PONTEVEDRA</v>
      </c>
      <c r="B55" s="41">
        <f t="shared" si="4"/>
        <v>48</v>
      </c>
      <c r="C55" s="41">
        <f t="shared" si="5"/>
        <v>5491</v>
      </c>
      <c r="D55" s="41">
        <f t="shared" si="6"/>
        <v>22</v>
      </c>
      <c r="E55" s="42" t="str">
        <f t="shared" si="2"/>
        <v>GIJON</v>
      </c>
      <c r="F55" s="42">
        <f t="shared" si="7"/>
        <v>1538</v>
      </c>
      <c r="G55" s="42">
        <f t="shared" si="8"/>
        <v>1318</v>
      </c>
    </row>
    <row r="56" spans="1:7" x14ac:dyDescent="0.25">
      <c r="A56" s="42" t="str">
        <f t="shared" si="3"/>
        <v>MELILLA</v>
      </c>
      <c r="B56" s="41">
        <f t="shared" si="4"/>
        <v>2380</v>
      </c>
      <c r="C56" s="41">
        <f t="shared" si="5"/>
        <v>2766</v>
      </c>
      <c r="D56" s="41">
        <f t="shared" si="6"/>
        <v>12</v>
      </c>
      <c r="E56" s="42" t="str">
        <f t="shared" si="2"/>
        <v>AVILES</v>
      </c>
      <c r="F56" s="42">
        <f t="shared" si="7"/>
        <v>861</v>
      </c>
      <c r="G56" s="42">
        <f t="shared" si="8"/>
        <v>1748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7"/>
        <v>83</v>
      </c>
      <c r="G57" s="42">
        <f t="shared" si="8"/>
        <v>469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79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43088</v>
      </c>
      <c r="C59" s="41">
        <f t="shared" si="5"/>
        <v>59231</v>
      </c>
      <c r="D59" s="41">
        <f t="shared" si="6"/>
        <v>2</v>
      </c>
      <c r="E59" s="42" t="str">
        <f t="shared" si="2"/>
        <v>MARIN Y RIA DE PONTEVEDRA</v>
      </c>
      <c r="F59" s="42">
        <f t="shared" si="7"/>
        <v>48</v>
      </c>
      <c r="G59" s="42">
        <f t="shared" si="8"/>
        <v>5491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3</v>
      </c>
      <c r="G60" s="42">
        <f t="shared" si="8"/>
        <v>15</v>
      </c>
    </row>
    <row r="61" spans="1:7" x14ac:dyDescent="0.25">
      <c r="A61" s="42" t="str">
        <f t="shared" si="3"/>
        <v>SEVILLA</v>
      </c>
      <c r="B61" s="41">
        <f t="shared" si="4"/>
        <v>17096</v>
      </c>
      <c r="C61" s="41">
        <f t="shared" si="5"/>
        <v>17802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1907</v>
      </c>
      <c r="C62" s="41">
        <f t="shared" si="5"/>
        <v>4314</v>
      </c>
      <c r="D62" s="41">
        <f t="shared" si="6"/>
        <v>14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22764</v>
      </c>
      <c r="C63" s="41">
        <f t="shared" si="5"/>
        <v>29063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4361</v>
      </c>
      <c r="C64" s="41">
        <f t="shared" si="5"/>
        <v>8520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5278</v>
      </c>
      <c r="C65" s="41">
        <f t="shared" si="5"/>
        <v>0</v>
      </c>
      <c r="D65" s="41">
        <f t="shared" si="6"/>
        <v>10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">
        <v>39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556</v>
      </c>
      <c r="C7" s="9">
        <v>458</v>
      </c>
      <c r="D7" s="9">
        <v>1321</v>
      </c>
      <c r="E7" s="9">
        <v>1053</v>
      </c>
      <c r="F7" s="10">
        <f>((E7*100)/D7)-100</f>
        <v>-20.287660862982591</v>
      </c>
      <c r="G7" s="1"/>
      <c r="H7" s="1"/>
      <c r="I7" s="1"/>
    </row>
    <row r="8" spans="1:12" x14ac:dyDescent="0.25">
      <c r="A8" s="11" t="s">
        <v>44</v>
      </c>
      <c r="B8" s="12">
        <v>1022</v>
      </c>
      <c r="C8" s="12">
        <v>579</v>
      </c>
      <c r="D8" s="12">
        <v>1760</v>
      </c>
      <c r="E8" s="12">
        <v>1256</v>
      </c>
      <c r="F8" s="13">
        <f t="shared" ref="F8:F35" si="0">((E8*100)/D8)-100</f>
        <v>-28.63636363636364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5</v>
      </c>
      <c r="C10" s="12">
        <v>1</v>
      </c>
      <c r="D10" s="12">
        <v>17</v>
      </c>
      <c r="E10" s="12">
        <v>39</v>
      </c>
      <c r="F10" s="17">
        <f t="shared" si="0"/>
        <v>129.41176470588235</v>
      </c>
      <c r="G10" s="1"/>
      <c r="H10" s="1"/>
      <c r="I10" s="1"/>
    </row>
    <row r="11" spans="1:12" x14ac:dyDescent="0.25">
      <c r="A11" s="8" t="s">
        <v>47</v>
      </c>
      <c r="B11" s="9">
        <v>12448</v>
      </c>
      <c r="C11" s="9">
        <v>8086</v>
      </c>
      <c r="D11" s="9">
        <v>24271</v>
      </c>
      <c r="E11" s="9">
        <v>16172</v>
      </c>
      <c r="F11" s="10">
        <f t="shared" si="0"/>
        <v>-33.369041242635248</v>
      </c>
      <c r="G11" s="1"/>
      <c r="H11" s="1"/>
      <c r="I11" s="1"/>
    </row>
    <row r="12" spans="1:12" x14ac:dyDescent="0.25">
      <c r="A12" s="11" t="s">
        <v>48</v>
      </c>
      <c r="B12" s="12">
        <v>4955</v>
      </c>
      <c r="C12" s="12">
        <v>3802</v>
      </c>
      <c r="D12" s="12">
        <v>11248</v>
      </c>
      <c r="E12" s="12">
        <v>7533</v>
      </c>
      <c r="F12" s="13">
        <f t="shared" si="0"/>
        <v>-33.028093883357045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102378.5</v>
      </c>
      <c r="C14" s="12">
        <v>79521</v>
      </c>
      <c r="D14" s="12">
        <v>202000</v>
      </c>
      <c r="E14" s="12">
        <v>161716</v>
      </c>
      <c r="F14" s="13">
        <f t="shared" si="0"/>
        <v>-19.942574257425747</v>
      </c>
      <c r="G14" s="1"/>
      <c r="H14" s="1"/>
      <c r="I14" s="1"/>
    </row>
    <row r="15" spans="1:12" x14ac:dyDescent="0.25">
      <c r="A15" s="8" t="s">
        <v>51</v>
      </c>
      <c r="B15" s="9">
        <v>38793</v>
      </c>
      <c r="C15" s="9">
        <v>31652</v>
      </c>
      <c r="D15" s="9">
        <v>68609.5</v>
      </c>
      <c r="E15" s="9">
        <v>50069</v>
      </c>
      <c r="F15" s="10">
        <f t="shared" si="0"/>
        <v>-27.023225646594128</v>
      </c>
      <c r="G15" s="1"/>
      <c r="H15" s="1"/>
      <c r="I15" s="1"/>
    </row>
    <row r="16" spans="1:12" x14ac:dyDescent="0.25">
      <c r="A16" s="11" t="s">
        <v>52</v>
      </c>
      <c r="B16" s="12">
        <v>1676</v>
      </c>
      <c r="C16" s="12">
        <v>1307</v>
      </c>
      <c r="D16" s="12">
        <v>2467</v>
      </c>
      <c r="E16" s="12">
        <v>3401</v>
      </c>
      <c r="F16" s="13">
        <f t="shared" si="0"/>
        <v>37.859748682610444</v>
      </c>
      <c r="G16" s="1"/>
      <c r="H16" s="1"/>
      <c r="I16" s="1"/>
    </row>
    <row r="17" spans="1:9" x14ac:dyDescent="0.25">
      <c r="A17" s="8" t="s">
        <v>53</v>
      </c>
      <c r="B17" s="9">
        <v>6439</v>
      </c>
      <c r="C17" s="9">
        <v>5093</v>
      </c>
      <c r="D17" s="9">
        <v>12467</v>
      </c>
      <c r="E17" s="9">
        <v>8368</v>
      </c>
      <c r="F17" s="10">
        <f t="shared" si="0"/>
        <v>-32.878800032084698</v>
      </c>
      <c r="G17" s="1"/>
      <c r="H17" s="1"/>
      <c r="I17" s="1"/>
    </row>
    <row r="18" spans="1:9" x14ac:dyDescent="0.25">
      <c r="A18" s="11" t="s">
        <v>54</v>
      </c>
      <c r="B18" s="12">
        <v>156</v>
      </c>
      <c r="C18" s="12">
        <v>55</v>
      </c>
      <c r="D18" s="12">
        <v>168</v>
      </c>
      <c r="E18" s="12">
        <v>116</v>
      </c>
      <c r="F18" s="13">
        <f t="shared" si="0"/>
        <v>-30.952380952380949</v>
      </c>
      <c r="G18" s="1"/>
      <c r="H18" s="1"/>
      <c r="I18" s="1"/>
    </row>
    <row r="19" spans="1:9" x14ac:dyDescent="0.25">
      <c r="A19" s="8" t="s">
        <v>55</v>
      </c>
      <c r="B19" s="9">
        <v>26</v>
      </c>
      <c r="C19" s="9">
        <v>0</v>
      </c>
      <c r="D19" s="9">
        <v>40</v>
      </c>
      <c r="E19" s="9">
        <v>16</v>
      </c>
      <c r="F19" s="10">
        <f t="shared" si="0"/>
        <v>-60</v>
      </c>
      <c r="G19" s="1"/>
      <c r="H19" s="1"/>
      <c r="I19" s="1"/>
    </row>
    <row r="20" spans="1:9" x14ac:dyDescent="0.25">
      <c r="A20" s="11" t="s">
        <v>56</v>
      </c>
      <c r="B20" s="12">
        <v>1179</v>
      </c>
      <c r="C20" s="12">
        <v>1128</v>
      </c>
      <c r="D20" s="12">
        <v>2538</v>
      </c>
      <c r="E20" s="12">
        <v>2445</v>
      </c>
      <c r="F20" s="13">
        <f t="shared" si="0"/>
        <v>-3.6643026004728085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7748</v>
      </c>
      <c r="C22" s="12">
        <v>7816</v>
      </c>
      <c r="D22" s="12">
        <v>19651</v>
      </c>
      <c r="E22" s="12">
        <v>13732</v>
      </c>
      <c r="F22" s="13">
        <f t="shared" si="0"/>
        <v>-30.120604549386798</v>
      </c>
      <c r="G22" s="1"/>
      <c r="H22" s="1"/>
      <c r="I22" s="1"/>
    </row>
    <row r="23" spans="1:9" x14ac:dyDescent="0.25">
      <c r="A23" s="8" t="s">
        <v>59</v>
      </c>
      <c r="B23" s="9">
        <v>625</v>
      </c>
      <c r="C23" s="9">
        <v>196</v>
      </c>
      <c r="D23" s="9">
        <v>1293</v>
      </c>
      <c r="E23" s="9">
        <v>539</v>
      </c>
      <c r="F23" s="10">
        <f t="shared" si="0"/>
        <v>-58.313998453209592</v>
      </c>
      <c r="G23" s="1"/>
      <c r="H23" s="1"/>
      <c r="I23" s="1"/>
    </row>
    <row r="24" spans="1:9" x14ac:dyDescent="0.25">
      <c r="A24" s="11" t="s">
        <v>60</v>
      </c>
      <c r="B24" s="12">
        <v>426</v>
      </c>
      <c r="C24" s="12">
        <v>673</v>
      </c>
      <c r="D24" s="12">
        <v>861</v>
      </c>
      <c r="E24" s="12">
        <v>1225</v>
      </c>
      <c r="F24" s="13">
        <f t="shared" si="0"/>
        <v>42.276422764227647</v>
      </c>
      <c r="G24" s="1"/>
      <c r="H24" s="1"/>
      <c r="I24" s="1"/>
    </row>
    <row r="25" spans="1:9" x14ac:dyDescent="0.25">
      <c r="A25" s="8" t="s">
        <v>61</v>
      </c>
      <c r="B25" s="9">
        <v>263</v>
      </c>
      <c r="C25" s="9">
        <v>887</v>
      </c>
      <c r="D25" s="9">
        <v>527</v>
      </c>
      <c r="E25" s="9">
        <v>1897</v>
      </c>
      <c r="F25" s="10">
        <f t="shared" si="0"/>
        <v>259.96204933586336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4149</v>
      </c>
      <c r="C28" s="12">
        <v>3004</v>
      </c>
      <c r="D28" s="12">
        <v>8846</v>
      </c>
      <c r="E28" s="12">
        <v>5798</v>
      </c>
      <c r="F28" s="13">
        <f t="shared" si="0"/>
        <v>-34.45625141306806</v>
      </c>
      <c r="G28" s="1"/>
      <c r="H28" s="1"/>
      <c r="I28" s="1"/>
    </row>
    <row r="29" spans="1:9" x14ac:dyDescent="0.25">
      <c r="A29" s="8" t="s">
        <v>65</v>
      </c>
      <c r="B29" s="9">
        <v>68</v>
      </c>
      <c r="C29" s="9">
        <v>195</v>
      </c>
      <c r="D29" s="9">
        <v>208</v>
      </c>
      <c r="E29" s="9">
        <v>317</v>
      </c>
      <c r="F29" s="10">
        <f t="shared" si="0"/>
        <v>52.40384615384616</v>
      </c>
      <c r="G29" s="1"/>
      <c r="H29" s="1"/>
      <c r="I29" s="1"/>
    </row>
    <row r="30" spans="1:9" x14ac:dyDescent="0.25">
      <c r="A30" s="11" t="s">
        <v>66</v>
      </c>
      <c r="B30" s="12">
        <v>1123</v>
      </c>
      <c r="C30" s="12">
        <v>1020</v>
      </c>
      <c r="D30" s="12">
        <v>1722</v>
      </c>
      <c r="E30" s="12">
        <v>1909</v>
      </c>
      <c r="F30" s="13">
        <f t="shared" si="0"/>
        <v>10.859465737514512</v>
      </c>
      <c r="G30" s="1"/>
      <c r="H30" s="1"/>
      <c r="I30" s="1"/>
    </row>
    <row r="31" spans="1:9" x14ac:dyDescent="0.25">
      <c r="A31" s="8" t="s">
        <v>67</v>
      </c>
      <c r="B31" s="9">
        <v>2034</v>
      </c>
      <c r="C31" s="9">
        <v>8423</v>
      </c>
      <c r="D31" s="9">
        <v>3893</v>
      </c>
      <c r="E31" s="9">
        <v>10685</v>
      </c>
      <c r="F31" s="10">
        <f t="shared" si="0"/>
        <v>174.4669920369895</v>
      </c>
      <c r="G31" s="1"/>
      <c r="H31" s="1"/>
      <c r="I31" s="1"/>
    </row>
    <row r="32" spans="1:9" x14ac:dyDescent="0.25">
      <c r="A32" s="11" t="s">
        <v>68</v>
      </c>
      <c r="B32" s="12">
        <v>160382</v>
      </c>
      <c r="C32" s="12">
        <v>131234</v>
      </c>
      <c r="D32" s="12">
        <v>318448</v>
      </c>
      <c r="E32" s="12">
        <v>267307</v>
      </c>
      <c r="F32" s="13">
        <f t="shared" si="0"/>
        <v>-16.059450836557303</v>
      </c>
      <c r="G32" s="1"/>
      <c r="H32" s="1"/>
      <c r="I32" s="1"/>
    </row>
    <row r="33" spans="1:9" x14ac:dyDescent="0.25">
      <c r="A33" s="8" t="s">
        <v>69</v>
      </c>
      <c r="B33" s="9">
        <v>17675</v>
      </c>
      <c r="C33" s="9">
        <v>12438</v>
      </c>
      <c r="D33" s="9">
        <v>34532</v>
      </c>
      <c r="E33" s="9">
        <v>23192</v>
      </c>
      <c r="F33" s="10">
        <f t="shared" si="0"/>
        <v>-32.839105756979038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338</v>
      </c>
      <c r="D34" s="12">
        <v>0</v>
      </c>
      <c r="E34" s="12">
        <v>695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364126.5</v>
      </c>
      <c r="C35" s="15">
        <f t="shared" ref="C35:E35" si="1">SUM(C7:C34)</f>
        <v>297906</v>
      </c>
      <c r="D35" s="15">
        <f t="shared" si="1"/>
        <v>716887.5</v>
      </c>
      <c r="E35" s="15">
        <f t="shared" si="1"/>
        <v>579480</v>
      </c>
      <c r="F35" s="16">
        <f t="shared" si="0"/>
        <v>-19.167233352513463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1053</v>
      </c>
      <c r="C38" s="41">
        <f>D7</f>
        <v>1321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267307</v>
      </c>
      <c r="G38" s="42">
        <f>LOOKUP(E38,$A$38:$A$65,$C$38:$C$65)</f>
        <v>318448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1256</v>
      </c>
      <c r="C39" s="41">
        <f t="shared" ref="C39:C65" si="5">D8</f>
        <v>1760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161716</v>
      </c>
      <c r="G39" s="42">
        <f t="shared" ref="G39:G65" si="8">LOOKUP(E39,$A$38:$A$65,$C$38:$C$65)</f>
        <v>202000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50069</v>
      </c>
      <c r="G40" s="42">
        <f t="shared" si="8"/>
        <v>68609.5</v>
      </c>
    </row>
    <row r="41" spans="1:9" x14ac:dyDescent="0.25">
      <c r="A41" s="42" t="str">
        <f t="shared" si="3"/>
        <v>AVILES</v>
      </c>
      <c r="B41" s="41">
        <f t="shared" si="4"/>
        <v>39</v>
      </c>
      <c r="C41" s="41">
        <f t="shared" si="5"/>
        <v>17</v>
      </c>
      <c r="D41" s="41">
        <f t="shared" si="6"/>
        <v>22</v>
      </c>
      <c r="E41" s="42" t="str">
        <f t="shared" si="2"/>
        <v>VIGO</v>
      </c>
      <c r="F41" s="42">
        <f t="shared" si="7"/>
        <v>23192</v>
      </c>
      <c r="G41" s="42">
        <f t="shared" si="8"/>
        <v>34532</v>
      </c>
    </row>
    <row r="42" spans="1:9" x14ac:dyDescent="0.25">
      <c r="A42" s="42" t="str">
        <f t="shared" si="3"/>
        <v>BAHIA DE ALGECIRAS</v>
      </c>
      <c r="B42" s="41">
        <f t="shared" si="4"/>
        <v>16172</v>
      </c>
      <c r="C42" s="41">
        <f t="shared" si="5"/>
        <v>24271</v>
      </c>
      <c r="D42" s="41">
        <f t="shared" si="6"/>
        <v>5</v>
      </c>
      <c r="E42" s="42" t="str">
        <f t="shared" si="2"/>
        <v>BAHIA DE ALGECIRAS</v>
      </c>
      <c r="F42" s="42">
        <f t="shared" si="7"/>
        <v>16172</v>
      </c>
      <c r="G42" s="42">
        <f t="shared" si="8"/>
        <v>24271</v>
      </c>
    </row>
    <row r="43" spans="1:9" x14ac:dyDescent="0.25">
      <c r="A43" s="42" t="str">
        <f t="shared" si="3"/>
        <v>BAHIA DE CADIZ</v>
      </c>
      <c r="B43" s="41">
        <f t="shared" si="4"/>
        <v>7533</v>
      </c>
      <c r="C43" s="41">
        <f t="shared" si="5"/>
        <v>11248</v>
      </c>
      <c r="D43" s="41">
        <f t="shared" si="6"/>
        <v>9</v>
      </c>
      <c r="E43" s="42" t="str">
        <f t="shared" si="2"/>
        <v>LAS PALMAS</v>
      </c>
      <c r="F43" s="42">
        <f t="shared" si="7"/>
        <v>13732</v>
      </c>
      <c r="G43" s="42">
        <f t="shared" si="8"/>
        <v>19651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TARRAGONA</v>
      </c>
      <c r="F44" s="42">
        <f t="shared" si="7"/>
        <v>10685</v>
      </c>
      <c r="G44" s="42">
        <f t="shared" si="8"/>
        <v>3893</v>
      </c>
    </row>
    <row r="45" spans="1:9" x14ac:dyDescent="0.25">
      <c r="A45" s="42" t="str">
        <f t="shared" si="3"/>
        <v>BARCELONA</v>
      </c>
      <c r="B45" s="41">
        <f t="shared" si="4"/>
        <v>161716</v>
      </c>
      <c r="C45" s="41">
        <f t="shared" si="5"/>
        <v>202000</v>
      </c>
      <c r="D45" s="41">
        <f t="shared" si="6"/>
        <v>2</v>
      </c>
      <c r="E45" s="42" t="str">
        <f t="shared" si="2"/>
        <v>CASTELLON</v>
      </c>
      <c r="F45" s="42">
        <f t="shared" si="7"/>
        <v>8368</v>
      </c>
      <c r="G45" s="42">
        <f t="shared" si="8"/>
        <v>12467</v>
      </c>
    </row>
    <row r="46" spans="1:9" x14ac:dyDescent="0.25">
      <c r="A46" s="42" t="str">
        <f t="shared" si="3"/>
        <v>BILBAO</v>
      </c>
      <c r="B46" s="41">
        <f t="shared" si="4"/>
        <v>50069</v>
      </c>
      <c r="C46" s="41">
        <f t="shared" si="5"/>
        <v>68609.5</v>
      </c>
      <c r="D46" s="41">
        <f t="shared" si="6"/>
        <v>3</v>
      </c>
      <c r="E46" s="42" t="str">
        <f t="shared" si="2"/>
        <v>BAHIA DE CADIZ</v>
      </c>
      <c r="F46" s="42">
        <f t="shared" si="7"/>
        <v>7533</v>
      </c>
      <c r="G46" s="42">
        <f t="shared" si="8"/>
        <v>11248</v>
      </c>
    </row>
    <row r="47" spans="1:9" x14ac:dyDescent="0.25">
      <c r="A47" s="42" t="str">
        <f t="shared" si="3"/>
        <v>CARTAGENA</v>
      </c>
      <c r="B47" s="41">
        <f t="shared" si="4"/>
        <v>3401</v>
      </c>
      <c r="C47" s="41">
        <f t="shared" si="5"/>
        <v>2467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5798</v>
      </c>
      <c r="G47" s="42">
        <f t="shared" si="8"/>
        <v>8846</v>
      </c>
    </row>
    <row r="48" spans="1:9" x14ac:dyDescent="0.25">
      <c r="A48" s="42" t="str">
        <f t="shared" si="3"/>
        <v>CASTELLON</v>
      </c>
      <c r="B48" s="41">
        <f t="shared" si="4"/>
        <v>8368</v>
      </c>
      <c r="C48" s="41">
        <f t="shared" si="5"/>
        <v>12467</v>
      </c>
      <c r="D48" s="41">
        <f t="shared" si="6"/>
        <v>8</v>
      </c>
      <c r="E48" s="42" t="str">
        <f t="shared" si="2"/>
        <v>CARTAGENA</v>
      </c>
      <c r="F48" s="42">
        <f t="shared" si="7"/>
        <v>3401</v>
      </c>
      <c r="G48" s="42">
        <f t="shared" si="8"/>
        <v>2467</v>
      </c>
    </row>
    <row r="49" spans="1:7" x14ac:dyDescent="0.25">
      <c r="A49" s="42" t="str">
        <f t="shared" si="3"/>
        <v>CEUTA</v>
      </c>
      <c r="B49" s="41">
        <f t="shared" si="4"/>
        <v>116</v>
      </c>
      <c r="C49" s="41">
        <f t="shared" si="5"/>
        <v>168</v>
      </c>
      <c r="D49" s="41">
        <f t="shared" si="6"/>
        <v>21</v>
      </c>
      <c r="E49" s="42" t="str">
        <f t="shared" si="2"/>
        <v>GIJON</v>
      </c>
      <c r="F49" s="42">
        <f t="shared" si="7"/>
        <v>2445</v>
      </c>
      <c r="G49" s="42">
        <f t="shared" si="8"/>
        <v>2538</v>
      </c>
    </row>
    <row r="50" spans="1:7" x14ac:dyDescent="0.25">
      <c r="A50" s="42" t="str">
        <f t="shared" si="3"/>
        <v>FERROL-SAN CIBRAO</v>
      </c>
      <c r="B50" s="41">
        <f t="shared" si="4"/>
        <v>16</v>
      </c>
      <c r="C50" s="41">
        <f t="shared" si="5"/>
        <v>40</v>
      </c>
      <c r="D50" s="41">
        <f t="shared" si="6"/>
        <v>23</v>
      </c>
      <c r="E50" s="42" t="str">
        <f t="shared" si="2"/>
        <v>SEVILLA</v>
      </c>
      <c r="F50" s="42">
        <f t="shared" si="7"/>
        <v>1909</v>
      </c>
      <c r="G50" s="42">
        <f t="shared" si="8"/>
        <v>1722</v>
      </c>
    </row>
    <row r="51" spans="1:7" x14ac:dyDescent="0.25">
      <c r="A51" s="42" t="str">
        <f t="shared" si="3"/>
        <v>GIJON</v>
      </c>
      <c r="B51" s="41">
        <f t="shared" si="4"/>
        <v>2445</v>
      </c>
      <c r="C51" s="41">
        <f t="shared" si="5"/>
        <v>2538</v>
      </c>
      <c r="D51" s="41">
        <f t="shared" si="6"/>
        <v>12</v>
      </c>
      <c r="E51" s="42" t="str">
        <f t="shared" si="2"/>
        <v>MELILLA</v>
      </c>
      <c r="F51" s="42">
        <f t="shared" si="7"/>
        <v>1897</v>
      </c>
      <c r="G51" s="42">
        <f t="shared" si="8"/>
        <v>527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1256</v>
      </c>
      <c r="G52" s="42">
        <f t="shared" si="8"/>
        <v>1760</v>
      </c>
    </row>
    <row r="53" spans="1:7" x14ac:dyDescent="0.25">
      <c r="A53" s="42" t="str">
        <f t="shared" si="3"/>
        <v>LAS PALMAS</v>
      </c>
      <c r="B53" s="41">
        <f t="shared" si="4"/>
        <v>13732</v>
      </c>
      <c r="C53" s="41">
        <f t="shared" si="5"/>
        <v>19651</v>
      </c>
      <c r="D53" s="41">
        <f t="shared" si="6"/>
        <v>6</v>
      </c>
      <c r="E53" s="42" t="str">
        <f t="shared" si="2"/>
        <v>MARIN Y RIA DE PONTEVEDRA</v>
      </c>
      <c r="F53" s="42">
        <f t="shared" si="7"/>
        <v>1225</v>
      </c>
      <c r="G53" s="42">
        <f t="shared" si="8"/>
        <v>861</v>
      </c>
    </row>
    <row r="54" spans="1:7" x14ac:dyDescent="0.25">
      <c r="A54" s="42" t="str">
        <f t="shared" si="3"/>
        <v>MALAGA</v>
      </c>
      <c r="B54" s="41">
        <f t="shared" si="4"/>
        <v>539</v>
      </c>
      <c r="C54" s="41">
        <f t="shared" si="5"/>
        <v>1293</v>
      </c>
      <c r="D54" s="41">
        <f t="shared" si="6"/>
        <v>19</v>
      </c>
      <c r="E54" s="42" t="str">
        <f t="shared" si="2"/>
        <v>A CORUÑA</v>
      </c>
      <c r="F54" s="42">
        <f t="shared" si="7"/>
        <v>1053</v>
      </c>
      <c r="G54" s="42">
        <f t="shared" si="8"/>
        <v>1321</v>
      </c>
    </row>
    <row r="55" spans="1:7" x14ac:dyDescent="0.25">
      <c r="A55" s="42" t="str">
        <f t="shared" si="3"/>
        <v>MARIN Y RIA DE PONTEVEDRA</v>
      </c>
      <c r="B55" s="41">
        <f t="shared" si="4"/>
        <v>1225</v>
      </c>
      <c r="C55" s="41">
        <f t="shared" si="5"/>
        <v>861</v>
      </c>
      <c r="D55" s="41">
        <f t="shared" si="6"/>
        <v>16</v>
      </c>
      <c r="E55" s="42" t="str">
        <f t="shared" si="2"/>
        <v>VILAGARCIA</v>
      </c>
      <c r="F55" s="42">
        <f t="shared" si="7"/>
        <v>695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1897</v>
      </c>
      <c r="C56" s="41">
        <f t="shared" si="5"/>
        <v>527</v>
      </c>
      <c r="D56" s="41">
        <f t="shared" si="6"/>
        <v>14</v>
      </c>
      <c r="E56" s="42" t="str">
        <f t="shared" si="2"/>
        <v>MALAGA</v>
      </c>
      <c r="F56" s="42">
        <f t="shared" si="7"/>
        <v>539</v>
      </c>
      <c r="G56" s="42">
        <f t="shared" si="8"/>
        <v>1293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SANTANDER</v>
      </c>
      <c r="F57" s="42">
        <f t="shared" si="7"/>
        <v>317</v>
      </c>
      <c r="G57" s="42">
        <f t="shared" si="8"/>
        <v>208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116</v>
      </c>
      <c r="G58" s="42">
        <f t="shared" si="8"/>
        <v>168</v>
      </c>
    </row>
    <row r="59" spans="1:7" x14ac:dyDescent="0.25">
      <c r="A59" s="42" t="str">
        <f t="shared" si="3"/>
        <v>SANTA CRUZ DE TENERIFE</v>
      </c>
      <c r="B59" s="41">
        <f t="shared" si="4"/>
        <v>5798</v>
      </c>
      <c r="C59" s="41">
        <f t="shared" si="5"/>
        <v>8846</v>
      </c>
      <c r="D59" s="41">
        <f t="shared" si="6"/>
        <v>10</v>
      </c>
      <c r="E59" s="42" t="str">
        <f t="shared" si="2"/>
        <v>AVILES</v>
      </c>
      <c r="F59" s="42">
        <f t="shared" si="7"/>
        <v>39</v>
      </c>
      <c r="G59" s="42">
        <f t="shared" si="8"/>
        <v>17</v>
      </c>
    </row>
    <row r="60" spans="1:7" x14ac:dyDescent="0.25">
      <c r="A60" s="42" t="str">
        <f t="shared" si="3"/>
        <v>SANTANDER</v>
      </c>
      <c r="B60" s="41">
        <f t="shared" si="4"/>
        <v>317</v>
      </c>
      <c r="C60" s="41">
        <f t="shared" si="5"/>
        <v>208</v>
      </c>
      <c r="D60" s="41">
        <f t="shared" si="6"/>
        <v>20</v>
      </c>
      <c r="E60" s="42" t="str">
        <f t="shared" si="2"/>
        <v>FERROL-SAN CIBRAO</v>
      </c>
      <c r="F60" s="42">
        <f t="shared" si="7"/>
        <v>16</v>
      </c>
      <c r="G60" s="42">
        <f t="shared" si="8"/>
        <v>40</v>
      </c>
    </row>
    <row r="61" spans="1:7" x14ac:dyDescent="0.25">
      <c r="A61" s="42" t="str">
        <f t="shared" si="3"/>
        <v>SEVILLA</v>
      </c>
      <c r="B61" s="41">
        <f t="shared" si="4"/>
        <v>1909</v>
      </c>
      <c r="C61" s="41">
        <f t="shared" si="5"/>
        <v>1722</v>
      </c>
      <c r="D61" s="41">
        <f t="shared" si="6"/>
        <v>13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10685</v>
      </c>
      <c r="C62" s="41">
        <f t="shared" si="5"/>
        <v>3893</v>
      </c>
      <c r="D62" s="41">
        <f t="shared" si="6"/>
        <v>7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267307</v>
      </c>
      <c r="C63" s="41">
        <f t="shared" si="5"/>
        <v>318448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23192</v>
      </c>
      <c r="C64" s="41">
        <f t="shared" si="5"/>
        <v>34532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695</v>
      </c>
      <c r="C65" s="41">
        <f t="shared" si="5"/>
        <v>0</v>
      </c>
      <c r="D65" s="41">
        <f t="shared" si="6"/>
        <v>18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1202</v>
      </c>
      <c r="C7" s="9">
        <v>0</v>
      </c>
      <c r="D7" s="9">
        <v>2463</v>
      </c>
      <c r="E7" s="9">
        <v>2526</v>
      </c>
      <c r="F7" s="10">
        <f>((E7*100)/D7)-100</f>
        <v>2.5578562728380092</v>
      </c>
      <c r="G7" s="1"/>
      <c r="H7" s="1"/>
      <c r="I7" s="1"/>
    </row>
    <row r="8" spans="1:12" x14ac:dyDescent="0.25">
      <c r="A8" s="11" t="s">
        <v>44</v>
      </c>
      <c r="B8" s="12">
        <v>10999</v>
      </c>
      <c r="C8" s="12">
        <v>9399</v>
      </c>
      <c r="D8" s="12">
        <v>23918</v>
      </c>
      <c r="E8" s="12">
        <v>23332</v>
      </c>
      <c r="F8" s="13">
        <f t="shared" ref="F8:F35" si="0">((E8*100)/D8)-100</f>
        <v>-2.4500376285642602</v>
      </c>
      <c r="G8" s="1"/>
      <c r="H8" s="1"/>
      <c r="I8" s="1"/>
    </row>
    <row r="9" spans="1:12" x14ac:dyDescent="0.25">
      <c r="A9" s="8" t="s">
        <v>45</v>
      </c>
      <c r="B9" s="9">
        <v>34266</v>
      </c>
      <c r="C9" s="9">
        <v>36215</v>
      </c>
      <c r="D9" s="9">
        <v>91603</v>
      </c>
      <c r="E9" s="9">
        <v>86495</v>
      </c>
      <c r="F9" s="10">
        <f t="shared" si="0"/>
        <v>-5.576236586138009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253113</v>
      </c>
      <c r="C11" s="9">
        <v>307951</v>
      </c>
      <c r="D11" s="9">
        <v>595890</v>
      </c>
      <c r="E11" s="9">
        <v>615902</v>
      </c>
      <c r="F11" s="10">
        <f t="shared" si="0"/>
        <v>3.3583379482790434</v>
      </c>
      <c r="G11" s="1"/>
      <c r="H11" s="1"/>
      <c r="I11" s="1"/>
    </row>
    <row r="12" spans="1:12" x14ac:dyDescent="0.25">
      <c r="A12" s="11" t="s">
        <v>48</v>
      </c>
      <c r="B12" s="12">
        <v>2054</v>
      </c>
      <c r="C12" s="12">
        <v>4382</v>
      </c>
      <c r="D12" s="12">
        <v>4387</v>
      </c>
      <c r="E12" s="12">
        <v>8426</v>
      </c>
      <c r="F12" s="13">
        <f t="shared" si="0"/>
        <v>92.067472076589922</v>
      </c>
      <c r="G12" s="1"/>
      <c r="H12" s="1"/>
      <c r="I12" s="1"/>
    </row>
    <row r="13" spans="1:12" x14ac:dyDescent="0.25">
      <c r="A13" s="8" t="s">
        <v>49</v>
      </c>
      <c r="B13" s="9">
        <v>132996</v>
      </c>
      <c r="C13" s="9">
        <v>113033</v>
      </c>
      <c r="D13" s="9">
        <v>272996</v>
      </c>
      <c r="E13" s="9">
        <v>232977</v>
      </c>
      <c r="F13" s="10">
        <f t="shared" si="0"/>
        <v>-14.659189145628503</v>
      </c>
      <c r="G13" s="1"/>
      <c r="H13" s="1"/>
      <c r="I13" s="1"/>
    </row>
    <row r="14" spans="1:12" x14ac:dyDescent="0.25">
      <c r="A14" s="11" t="s">
        <v>50</v>
      </c>
      <c r="B14" s="12">
        <v>40915</v>
      </c>
      <c r="C14" s="12">
        <v>77088</v>
      </c>
      <c r="D14" s="12">
        <v>100639</v>
      </c>
      <c r="E14" s="12">
        <v>167213</v>
      </c>
      <c r="F14" s="13">
        <f t="shared" si="0"/>
        <v>66.151293236220539</v>
      </c>
      <c r="G14" s="1"/>
      <c r="H14" s="1"/>
      <c r="I14" s="1"/>
    </row>
    <row r="15" spans="1:12" x14ac:dyDescent="0.25">
      <c r="A15" s="8" t="s">
        <v>51</v>
      </c>
      <c r="B15" s="9">
        <v>4798</v>
      </c>
      <c r="C15" s="9">
        <v>6081</v>
      </c>
      <c r="D15" s="9">
        <v>7392</v>
      </c>
      <c r="E15" s="9">
        <v>9899</v>
      </c>
      <c r="F15" s="10">
        <f t="shared" si="0"/>
        <v>33.915043290043286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1166</v>
      </c>
      <c r="D16" s="12">
        <v>0</v>
      </c>
      <c r="E16" s="12">
        <v>3295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139689</v>
      </c>
      <c r="C18" s="12">
        <v>128414</v>
      </c>
      <c r="D18" s="12">
        <v>329734</v>
      </c>
      <c r="E18" s="12">
        <v>282262</v>
      </c>
      <c r="F18" s="13">
        <f t="shared" si="0"/>
        <v>-14.397059447918622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89797</v>
      </c>
      <c r="C22" s="12">
        <v>112119</v>
      </c>
      <c r="D22" s="12">
        <v>182129</v>
      </c>
      <c r="E22" s="12">
        <v>226077</v>
      </c>
      <c r="F22" s="13">
        <f t="shared" si="0"/>
        <v>24.130149509413656</v>
      </c>
      <c r="G22" s="1"/>
      <c r="H22" s="1"/>
      <c r="I22" s="1"/>
    </row>
    <row r="23" spans="1:9" x14ac:dyDescent="0.25">
      <c r="A23" s="8" t="s">
        <v>59</v>
      </c>
      <c r="B23" s="9">
        <v>27713</v>
      </c>
      <c r="C23" s="9">
        <v>31540</v>
      </c>
      <c r="D23" s="9">
        <v>66747</v>
      </c>
      <c r="E23" s="9">
        <v>79307</v>
      </c>
      <c r="F23" s="10">
        <f t="shared" si="0"/>
        <v>18.81732512322651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24026</v>
      </c>
      <c r="C25" s="9">
        <v>26014</v>
      </c>
      <c r="D25" s="9">
        <v>56517</v>
      </c>
      <c r="E25" s="9">
        <v>57894</v>
      </c>
      <c r="F25" s="10">
        <f t="shared" si="0"/>
        <v>2.4364350549392242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134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372375</v>
      </c>
      <c r="C28" s="12">
        <v>322909</v>
      </c>
      <c r="D28" s="12">
        <v>738545</v>
      </c>
      <c r="E28" s="12">
        <v>632641</v>
      </c>
      <c r="F28" s="13">
        <f t="shared" si="0"/>
        <v>-14.339545999228207</v>
      </c>
      <c r="G28" s="1"/>
      <c r="H28" s="1"/>
      <c r="I28" s="1"/>
    </row>
    <row r="29" spans="1:9" x14ac:dyDescent="0.25">
      <c r="A29" s="8" t="s">
        <v>65</v>
      </c>
      <c r="B29" s="9">
        <v>388</v>
      </c>
      <c r="C29" s="9">
        <v>709</v>
      </c>
      <c r="D29" s="9">
        <v>1961</v>
      </c>
      <c r="E29" s="9">
        <v>2375</v>
      </c>
      <c r="F29" s="10">
        <f t="shared" si="0"/>
        <v>21.111677715451307</v>
      </c>
      <c r="G29" s="1"/>
      <c r="H29" s="1"/>
      <c r="I29" s="1"/>
    </row>
    <row r="30" spans="1:9" x14ac:dyDescent="0.25">
      <c r="A30" s="11" t="s">
        <v>66</v>
      </c>
      <c r="B30" s="12">
        <v>454</v>
      </c>
      <c r="C30" s="12">
        <v>565</v>
      </c>
      <c r="D30" s="12">
        <v>454</v>
      </c>
      <c r="E30" s="12">
        <v>565</v>
      </c>
      <c r="F30" s="13">
        <f t="shared" si="0"/>
        <v>24.449339207048453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7248</v>
      </c>
      <c r="C32" s="12">
        <v>7332</v>
      </c>
      <c r="D32" s="12">
        <v>22759</v>
      </c>
      <c r="E32" s="12">
        <v>21689</v>
      </c>
      <c r="F32" s="13">
        <f t="shared" si="0"/>
        <v>-4.7014367942352493</v>
      </c>
      <c r="G32" s="1"/>
      <c r="H32" s="1"/>
      <c r="I32" s="1"/>
    </row>
    <row r="33" spans="1:9" x14ac:dyDescent="0.25">
      <c r="A33" s="8" t="s">
        <v>69</v>
      </c>
      <c r="B33" s="9">
        <v>58290</v>
      </c>
      <c r="C33" s="9">
        <v>46706</v>
      </c>
      <c r="D33" s="9">
        <v>113734</v>
      </c>
      <c r="E33" s="9">
        <v>97618</v>
      </c>
      <c r="F33" s="10">
        <f t="shared" si="0"/>
        <v>-14.169905217437176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1200323</v>
      </c>
      <c r="C35" s="15">
        <f t="shared" ref="C35:E35" si="1">SUM(C7:C34)</f>
        <v>1231623</v>
      </c>
      <c r="D35" s="15">
        <f t="shared" si="1"/>
        <v>2612002</v>
      </c>
      <c r="E35" s="15">
        <f t="shared" si="1"/>
        <v>2550493</v>
      </c>
      <c r="F35" s="16">
        <f t="shared" si="0"/>
        <v>-2.3548603714698544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2526</v>
      </c>
      <c r="C38" s="41">
        <f>D7</f>
        <v>2463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632641</v>
      </c>
      <c r="G38" s="42">
        <f>LOOKUP(E38,$A$38:$A$65,$C$38:$C$65)</f>
        <v>738545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23332</v>
      </c>
      <c r="C39" s="41">
        <f t="shared" ref="C39:C65" si="5">D8</f>
        <v>23918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615902</v>
      </c>
      <c r="G39" s="42">
        <f t="shared" ref="G39:G65" si="8">LOOKUP(E39,$A$38:$A$65,$C$38:$C$65)</f>
        <v>595890</v>
      </c>
    </row>
    <row r="40" spans="1:9" x14ac:dyDescent="0.25">
      <c r="A40" s="42" t="str">
        <f t="shared" si="3"/>
        <v>ALMERIA</v>
      </c>
      <c r="B40" s="41">
        <f t="shared" si="4"/>
        <v>86495</v>
      </c>
      <c r="C40" s="41">
        <f t="shared" si="5"/>
        <v>91603</v>
      </c>
      <c r="D40" s="41">
        <f t="shared" si="6"/>
        <v>8</v>
      </c>
      <c r="E40" s="42" t="str">
        <f t="shared" si="2"/>
        <v>CEUTA</v>
      </c>
      <c r="F40" s="42">
        <f t="shared" si="7"/>
        <v>282262</v>
      </c>
      <c r="G40" s="42">
        <f t="shared" si="8"/>
        <v>329734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232977</v>
      </c>
      <c r="G41" s="42">
        <f t="shared" si="8"/>
        <v>272996</v>
      </c>
    </row>
    <row r="42" spans="1:9" x14ac:dyDescent="0.25">
      <c r="A42" s="42" t="str">
        <f t="shared" si="3"/>
        <v>BAHIA DE ALGECIRAS</v>
      </c>
      <c r="B42" s="41">
        <f t="shared" si="4"/>
        <v>615902</v>
      </c>
      <c r="C42" s="41">
        <f t="shared" si="5"/>
        <v>595890</v>
      </c>
      <c r="D42" s="41">
        <f t="shared" si="6"/>
        <v>2</v>
      </c>
      <c r="E42" s="42" t="str">
        <f t="shared" si="2"/>
        <v>LAS PALMAS</v>
      </c>
      <c r="F42" s="42">
        <f t="shared" si="7"/>
        <v>226077</v>
      </c>
      <c r="G42" s="42">
        <f t="shared" si="8"/>
        <v>182129</v>
      </c>
    </row>
    <row r="43" spans="1:9" x14ac:dyDescent="0.25">
      <c r="A43" s="42" t="str">
        <f t="shared" si="3"/>
        <v>BAHIA DE CADIZ</v>
      </c>
      <c r="B43" s="41">
        <f t="shared" si="4"/>
        <v>8426</v>
      </c>
      <c r="C43" s="41">
        <f t="shared" si="5"/>
        <v>4387</v>
      </c>
      <c r="D43" s="41">
        <f t="shared" si="6"/>
        <v>14</v>
      </c>
      <c r="E43" s="42" t="str">
        <f t="shared" si="2"/>
        <v>BARCELONA</v>
      </c>
      <c r="F43" s="42">
        <f t="shared" si="7"/>
        <v>167213</v>
      </c>
      <c r="G43" s="42">
        <f t="shared" si="8"/>
        <v>100639</v>
      </c>
    </row>
    <row r="44" spans="1:9" x14ac:dyDescent="0.25">
      <c r="A44" s="42" t="str">
        <f t="shared" si="3"/>
        <v>BALEARES</v>
      </c>
      <c r="B44" s="41">
        <f t="shared" si="4"/>
        <v>232977</v>
      </c>
      <c r="C44" s="41">
        <f t="shared" si="5"/>
        <v>272996</v>
      </c>
      <c r="D44" s="41">
        <f t="shared" si="6"/>
        <v>4</v>
      </c>
      <c r="E44" s="42" t="str">
        <f t="shared" si="2"/>
        <v>VIGO</v>
      </c>
      <c r="F44" s="42">
        <f t="shared" si="7"/>
        <v>97618</v>
      </c>
      <c r="G44" s="42">
        <f t="shared" si="8"/>
        <v>113734</v>
      </c>
    </row>
    <row r="45" spans="1:9" x14ac:dyDescent="0.25">
      <c r="A45" s="42" t="str">
        <f t="shared" si="3"/>
        <v>BARCELONA</v>
      </c>
      <c r="B45" s="41">
        <f t="shared" si="4"/>
        <v>167213</v>
      </c>
      <c r="C45" s="41">
        <f t="shared" si="5"/>
        <v>100639</v>
      </c>
      <c r="D45" s="41">
        <f t="shared" si="6"/>
        <v>6</v>
      </c>
      <c r="E45" s="42" t="str">
        <f t="shared" si="2"/>
        <v>ALMERIA</v>
      </c>
      <c r="F45" s="42">
        <f t="shared" si="7"/>
        <v>86495</v>
      </c>
      <c r="G45" s="42">
        <f t="shared" si="8"/>
        <v>91603</v>
      </c>
    </row>
    <row r="46" spans="1:9" x14ac:dyDescent="0.25">
      <c r="A46" s="42" t="str">
        <f t="shared" si="3"/>
        <v>BILBAO</v>
      </c>
      <c r="B46" s="41">
        <f t="shared" si="4"/>
        <v>9899</v>
      </c>
      <c r="C46" s="41">
        <f t="shared" si="5"/>
        <v>7392</v>
      </c>
      <c r="D46" s="41">
        <f t="shared" si="6"/>
        <v>13</v>
      </c>
      <c r="E46" s="42" t="str">
        <f t="shared" si="2"/>
        <v>MALAGA</v>
      </c>
      <c r="F46" s="42">
        <f t="shared" si="7"/>
        <v>79307</v>
      </c>
      <c r="G46" s="42">
        <f t="shared" si="8"/>
        <v>66747</v>
      </c>
    </row>
    <row r="47" spans="1:9" x14ac:dyDescent="0.25">
      <c r="A47" s="42" t="str">
        <f t="shared" si="3"/>
        <v>CARTAGENA</v>
      </c>
      <c r="B47" s="41">
        <f t="shared" si="4"/>
        <v>3295</v>
      </c>
      <c r="C47" s="41">
        <f t="shared" si="5"/>
        <v>0</v>
      </c>
      <c r="D47" s="41">
        <f t="shared" si="6"/>
        <v>15</v>
      </c>
      <c r="E47" s="42" t="str">
        <f t="shared" si="2"/>
        <v>MELILLA</v>
      </c>
      <c r="F47" s="42">
        <f t="shared" si="7"/>
        <v>57894</v>
      </c>
      <c r="G47" s="42">
        <f t="shared" si="8"/>
        <v>56517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23332</v>
      </c>
      <c r="G48" s="42">
        <f t="shared" si="8"/>
        <v>23918</v>
      </c>
    </row>
    <row r="49" spans="1:7" x14ac:dyDescent="0.25">
      <c r="A49" s="42" t="str">
        <f t="shared" si="3"/>
        <v>CEUTA</v>
      </c>
      <c r="B49" s="41">
        <f t="shared" si="4"/>
        <v>282262</v>
      </c>
      <c r="C49" s="41">
        <f t="shared" si="5"/>
        <v>329734</v>
      </c>
      <c r="D49" s="41">
        <f t="shared" si="6"/>
        <v>3</v>
      </c>
      <c r="E49" s="42" t="str">
        <f t="shared" si="2"/>
        <v>VALENCIA</v>
      </c>
      <c r="F49" s="42">
        <f t="shared" si="7"/>
        <v>21689</v>
      </c>
      <c r="G49" s="42">
        <f t="shared" si="8"/>
        <v>22759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9899</v>
      </c>
      <c r="G50" s="42">
        <f t="shared" si="8"/>
        <v>7392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8426</v>
      </c>
      <c r="G51" s="42">
        <f t="shared" si="8"/>
        <v>4387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3295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226077</v>
      </c>
      <c r="C53" s="41">
        <f t="shared" si="5"/>
        <v>182129</v>
      </c>
      <c r="D53" s="41">
        <f t="shared" si="6"/>
        <v>5</v>
      </c>
      <c r="E53" s="42" t="str">
        <f t="shared" si="2"/>
        <v>A CORUÑA</v>
      </c>
      <c r="F53" s="42">
        <f t="shared" si="7"/>
        <v>2526</v>
      </c>
      <c r="G53" s="42">
        <f t="shared" si="8"/>
        <v>2463</v>
      </c>
    </row>
    <row r="54" spans="1:7" x14ac:dyDescent="0.25">
      <c r="A54" s="42" t="str">
        <f t="shared" si="3"/>
        <v>MALAGA</v>
      </c>
      <c r="B54" s="41">
        <f t="shared" si="4"/>
        <v>79307</v>
      </c>
      <c r="C54" s="41">
        <f t="shared" si="5"/>
        <v>66747</v>
      </c>
      <c r="D54" s="41">
        <f t="shared" si="6"/>
        <v>9</v>
      </c>
      <c r="E54" s="42" t="str">
        <f t="shared" si="2"/>
        <v>SANTANDER</v>
      </c>
      <c r="F54" s="42">
        <f t="shared" si="7"/>
        <v>2375</v>
      </c>
      <c r="G54" s="42">
        <f t="shared" si="8"/>
        <v>1961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565</v>
      </c>
      <c r="G55" s="42">
        <f t="shared" si="8"/>
        <v>454</v>
      </c>
    </row>
    <row r="56" spans="1:7" x14ac:dyDescent="0.25">
      <c r="A56" s="42" t="str">
        <f t="shared" si="3"/>
        <v>MELILLA</v>
      </c>
      <c r="B56" s="41">
        <f t="shared" si="4"/>
        <v>57894</v>
      </c>
      <c r="C56" s="41">
        <f t="shared" si="5"/>
        <v>56517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134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632641</v>
      </c>
      <c r="C59" s="41">
        <f t="shared" si="5"/>
        <v>738545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2375</v>
      </c>
      <c r="C60" s="41">
        <f t="shared" si="5"/>
        <v>1961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565</v>
      </c>
      <c r="C61" s="41">
        <f t="shared" si="5"/>
        <v>454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21689</v>
      </c>
      <c r="C63" s="41">
        <f t="shared" si="5"/>
        <v>22759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97618</v>
      </c>
      <c r="C64" s="41">
        <f t="shared" si="5"/>
        <v>113734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1202</v>
      </c>
      <c r="C7" s="9">
        <v>0</v>
      </c>
      <c r="D7" s="9">
        <v>2463</v>
      </c>
      <c r="E7" s="9">
        <v>2526</v>
      </c>
      <c r="F7" s="10">
        <f>((E7*100)/D7)-100</f>
        <v>2.5578562728380092</v>
      </c>
      <c r="G7" s="1"/>
      <c r="H7" s="1"/>
      <c r="I7" s="1"/>
    </row>
    <row r="8" spans="1:12" x14ac:dyDescent="0.25">
      <c r="A8" s="11" t="s">
        <v>44</v>
      </c>
      <c r="B8" s="12">
        <v>0</v>
      </c>
      <c r="C8" s="12">
        <v>0</v>
      </c>
      <c r="D8" s="12">
        <v>902</v>
      </c>
      <c r="E8" s="12">
        <v>661</v>
      </c>
      <c r="F8" s="13">
        <f t="shared" ref="F8:F35" si="0">((E8*100)/D8)-100</f>
        <v>-26.718403547671841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769</v>
      </c>
      <c r="E9" s="9">
        <v>646</v>
      </c>
      <c r="F9" s="10">
        <f t="shared" si="0"/>
        <v>-15.994798439531863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128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379</v>
      </c>
      <c r="C12" s="12">
        <v>3289</v>
      </c>
      <c r="D12" s="12">
        <v>1077</v>
      </c>
      <c r="E12" s="12">
        <v>6179</v>
      </c>
      <c r="F12" s="13">
        <f t="shared" si="0"/>
        <v>473.72330547818012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4629</v>
      </c>
      <c r="D13" s="9">
        <v>883</v>
      </c>
      <c r="E13" s="9">
        <v>16539</v>
      </c>
      <c r="F13" s="10">
        <f t="shared" si="0"/>
        <v>1773.0464326160816</v>
      </c>
      <c r="G13" s="1"/>
      <c r="H13" s="1"/>
      <c r="I13" s="1"/>
    </row>
    <row r="14" spans="1:12" x14ac:dyDescent="0.25">
      <c r="A14" s="11" t="s">
        <v>50</v>
      </c>
      <c r="B14" s="12">
        <v>9535</v>
      </c>
      <c r="C14" s="12">
        <v>44568</v>
      </c>
      <c r="D14" s="12">
        <v>28959</v>
      </c>
      <c r="E14" s="12">
        <v>93023</v>
      </c>
      <c r="F14" s="13">
        <f t="shared" si="0"/>
        <v>221.2231085327532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0</v>
      </c>
      <c r="E15" s="9">
        <v>1317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1166</v>
      </c>
      <c r="D16" s="12">
        <v>0</v>
      </c>
      <c r="E16" s="12">
        <v>3295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51670</v>
      </c>
      <c r="C22" s="12">
        <v>71332</v>
      </c>
      <c r="D22" s="12">
        <v>116111</v>
      </c>
      <c r="E22" s="12">
        <v>147137</v>
      </c>
      <c r="F22" s="13">
        <f t="shared" si="0"/>
        <v>26.720982508117231</v>
      </c>
      <c r="G22" s="1"/>
      <c r="H22" s="1"/>
      <c r="I22" s="1"/>
    </row>
    <row r="23" spans="1:9" x14ac:dyDescent="0.25">
      <c r="A23" s="8" t="s">
        <v>59</v>
      </c>
      <c r="B23" s="9">
        <v>14749</v>
      </c>
      <c r="C23" s="9">
        <v>19451</v>
      </c>
      <c r="D23" s="9">
        <v>34463</v>
      </c>
      <c r="E23" s="9">
        <v>49783</v>
      </c>
      <c r="F23" s="10">
        <f t="shared" si="0"/>
        <v>44.453471839363942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134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64460</v>
      </c>
      <c r="C28" s="12">
        <v>55420</v>
      </c>
      <c r="D28" s="12">
        <v>132615</v>
      </c>
      <c r="E28" s="12">
        <v>116218</v>
      </c>
      <c r="F28" s="13">
        <f t="shared" si="0"/>
        <v>-12.364363005693178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1390</v>
      </c>
      <c r="E29" s="9">
        <v>1195</v>
      </c>
      <c r="F29" s="10">
        <f t="shared" si="0"/>
        <v>-14.02877697841727</v>
      </c>
      <c r="G29" s="1"/>
      <c r="H29" s="1"/>
      <c r="I29" s="1"/>
    </row>
    <row r="30" spans="1:9" x14ac:dyDescent="0.25">
      <c r="A30" s="11" t="s">
        <v>66</v>
      </c>
      <c r="B30" s="12">
        <v>454</v>
      </c>
      <c r="C30" s="12">
        <v>565</v>
      </c>
      <c r="D30" s="12">
        <v>454</v>
      </c>
      <c r="E30" s="12">
        <v>565</v>
      </c>
      <c r="F30" s="13">
        <f t="shared" si="0"/>
        <v>24.449339207048453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0</v>
      </c>
      <c r="C32" s="12">
        <v>1168</v>
      </c>
      <c r="D32" s="12">
        <v>0</v>
      </c>
      <c r="E32" s="12">
        <v>4004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1835</v>
      </c>
      <c r="F33" s="10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142449</v>
      </c>
      <c r="C35" s="15">
        <f t="shared" ref="C35:E35" si="1">SUM(C7:C34)</f>
        <v>201588</v>
      </c>
      <c r="D35" s="15">
        <f t="shared" si="1"/>
        <v>320348</v>
      </c>
      <c r="E35" s="15">
        <f t="shared" si="1"/>
        <v>444923</v>
      </c>
      <c r="F35" s="16">
        <f t="shared" si="0"/>
        <v>38.887397455267404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2526</v>
      </c>
      <c r="C38" s="41">
        <f>D7</f>
        <v>2463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LAS PALMAS</v>
      </c>
      <c r="F38" s="42">
        <f>LOOKUP(E38,$A$38:$A$65,$B$38:$B$65)</f>
        <v>147137</v>
      </c>
      <c r="G38" s="42">
        <f>LOOKUP(E38,$A$38:$A$65,$C$38:$C$65)</f>
        <v>116111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661</v>
      </c>
      <c r="C39" s="41">
        <f t="shared" ref="C39:C65" si="5">D8</f>
        <v>902</v>
      </c>
      <c r="D39" s="41">
        <f t="shared" ref="D39:D65" si="6">_xlfn.RANK.EQ(B39,$B$38:$B$65)+COUNTIF($B$38:$B$65,B39)-1</f>
        <v>13</v>
      </c>
      <c r="E39" s="42" t="str">
        <f t="shared" si="2"/>
        <v>SANTA CRUZ DE TENERIFE</v>
      </c>
      <c r="F39" s="42">
        <f t="shared" ref="F39:F54" si="7">LOOKUP(E39,$A$38:$A$65,$B$38:$B$65)</f>
        <v>116218</v>
      </c>
      <c r="G39" s="42">
        <f t="shared" ref="G39:G65" si="8">LOOKUP(E39,$A$38:$A$65,$C$38:$C$65)</f>
        <v>132615</v>
      </c>
    </row>
    <row r="40" spans="1:9" x14ac:dyDescent="0.25">
      <c r="A40" s="42" t="str">
        <f t="shared" si="3"/>
        <v>ALMERIA</v>
      </c>
      <c r="B40" s="41">
        <f t="shared" si="4"/>
        <v>646</v>
      </c>
      <c r="C40" s="41">
        <f t="shared" si="5"/>
        <v>769</v>
      </c>
      <c r="D40" s="41">
        <f t="shared" si="6"/>
        <v>14</v>
      </c>
      <c r="E40" s="42" t="str">
        <f t="shared" si="2"/>
        <v>BARCELONA</v>
      </c>
      <c r="F40" s="42">
        <f t="shared" si="7"/>
        <v>93023</v>
      </c>
      <c r="G40" s="42">
        <f t="shared" si="8"/>
        <v>28959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49783</v>
      </c>
      <c r="G41" s="42">
        <f t="shared" si="8"/>
        <v>34463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128</v>
      </c>
      <c r="D42" s="41">
        <f t="shared" si="6"/>
        <v>28</v>
      </c>
      <c r="E42" s="42" t="str">
        <f t="shared" si="2"/>
        <v>BALEARES</v>
      </c>
      <c r="F42" s="42">
        <f t="shared" si="7"/>
        <v>16539</v>
      </c>
      <c r="G42" s="42">
        <f t="shared" si="8"/>
        <v>883</v>
      </c>
    </row>
    <row r="43" spans="1:9" x14ac:dyDescent="0.25">
      <c r="A43" s="42" t="str">
        <f t="shared" si="3"/>
        <v>BAHIA DE CADIZ</v>
      </c>
      <c r="B43" s="41">
        <f t="shared" si="4"/>
        <v>6179</v>
      </c>
      <c r="C43" s="41">
        <f t="shared" si="5"/>
        <v>1077</v>
      </c>
      <c r="D43" s="41">
        <f t="shared" si="6"/>
        <v>6</v>
      </c>
      <c r="E43" s="42" t="str">
        <f t="shared" si="2"/>
        <v>BAHIA DE CADIZ</v>
      </c>
      <c r="F43" s="42">
        <f t="shared" si="7"/>
        <v>6179</v>
      </c>
      <c r="G43" s="42">
        <f t="shared" si="8"/>
        <v>1077</v>
      </c>
    </row>
    <row r="44" spans="1:9" x14ac:dyDescent="0.25">
      <c r="A44" s="42" t="str">
        <f t="shared" si="3"/>
        <v>BALEARES</v>
      </c>
      <c r="B44" s="41">
        <f t="shared" si="4"/>
        <v>16539</v>
      </c>
      <c r="C44" s="41">
        <f t="shared" si="5"/>
        <v>883</v>
      </c>
      <c r="D44" s="41">
        <f t="shared" si="6"/>
        <v>5</v>
      </c>
      <c r="E44" s="42" t="str">
        <f t="shared" si="2"/>
        <v>VALENCIA</v>
      </c>
      <c r="F44" s="42">
        <f t="shared" si="7"/>
        <v>4004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93023</v>
      </c>
      <c r="C45" s="41">
        <f t="shared" si="5"/>
        <v>28959</v>
      </c>
      <c r="D45" s="41">
        <f t="shared" si="6"/>
        <v>3</v>
      </c>
      <c r="E45" s="42" t="str">
        <f t="shared" si="2"/>
        <v>CARTAGENA</v>
      </c>
      <c r="F45" s="42">
        <f t="shared" si="7"/>
        <v>3295</v>
      </c>
      <c r="G45" s="42">
        <f t="shared" si="8"/>
        <v>0</v>
      </c>
    </row>
    <row r="46" spans="1:9" x14ac:dyDescent="0.25">
      <c r="A46" s="42" t="str">
        <f t="shared" si="3"/>
        <v>BILBAO</v>
      </c>
      <c r="B46" s="41">
        <f t="shared" si="4"/>
        <v>1317</v>
      </c>
      <c r="C46" s="41">
        <f t="shared" si="5"/>
        <v>0</v>
      </c>
      <c r="D46" s="41">
        <f t="shared" si="6"/>
        <v>11</v>
      </c>
      <c r="E46" s="42" t="str">
        <f t="shared" si="2"/>
        <v>A CORUÑA</v>
      </c>
      <c r="F46" s="42">
        <f t="shared" si="7"/>
        <v>2526</v>
      </c>
      <c r="G46" s="42">
        <f t="shared" si="8"/>
        <v>2463</v>
      </c>
    </row>
    <row r="47" spans="1:9" x14ac:dyDescent="0.25">
      <c r="A47" s="42" t="str">
        <f t="shared" si="3"/>
        <v>CARTAGENA</v>
      </c>
      <c r="B47" s="41">
        <f t="shared" si="4"/>
        <v>3295</v>
      </c>
      <c r="C47" s="41">
        <f t="shared" si="5"/>
        <v>0</v>
      </c>
      <c r="D47" s="41">
        <f t="shared" si="6"/>
        <v>8</v>
      </c>
      <c r="E47" s="42" t="str">
        <f t="shared" si="2"/>
        <v>VIGO</v>
      </c>
      <c r="F47" s="42">
        <f t="shared" si="7"/>
        <v>1835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BILBAO</v>
      </c>
      <c r="F48" s="42">
        <f t="shared" si="7"/>
        <v>1317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SANTANDER</v>
      </c>
      <c r="F49" s="42">
        <f t="shared" si="7"/>
        <v>1195</v>
      </c>
      <c r="G49" s="42">
        <f t="shared" si="8"/>
        <v>1390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661</v>
      </c>
      <c r="G50" s="42">
        <f t="shared" si="8"/>
        <v>902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646</v>
      </c>
      <c r="G51" s="42">
        <f t="shared" si="8"/>
        <v>769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565</v>
      </c>
      <c r="G52" s="42">
        <f t="shared" si="8"/>
        <v>454</v>
      </c>
    </row>
    <row r="53" spans="1:7" x14ac:dyDescent="0.25">
      <c r="A53" s="42" t="str">
        <f t="shared" si="3"/>
        <v>LAS PALMAS</v>
      </c>
      <c r="B53" s="41">
        <f t="shared" si="4"/>
        <v>147137</v>
      </c>
      <c r="C53" s="41">
        <f t="shared" si="5"/>
        <v>116111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49783</v>
      </c>
      <c r="C54" s="41">
        <f t="shared" si="5"/>
        <v>34463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134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116218</v>
      </c>
      <c r="C59" s="41">
        <f t="shared" si="5"/>
        <v>132615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1195</v>
      </c>
      <c r="C60" s="41">
        <f t="shared" si="5"/>
        <v>1390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565</v>
      </c>
      <c r="C61" s="41">
        <f t="shared" si="5"/>
        <v>454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4004</v>
      </c>
      <c r="C63" s="41">
        <f t="shared" si="5"/>
        <v>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1835</v>
      </c>
      <c r="C64" s="41">
        <f t="shared" si="5"/>
        <v>0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2124</v>
      </c>
      <c r="C8" s="12">
        <v>1932</v>
      </c>
      <c r="D8" s="12">
        <v>4715</v>
      </c>
      <c r="E8" s="12">
        <v>4773</v>
      </c>
      <c r="F8" s="13">
        <f t="shared" ref="F8:F35" si="0">((E8*100)/D8)-100</f>
        <v>1.2301166489925777</v>
      </c>
      <c r="G8" s="1"/>
      <c r="H8" s="1"/>
      <c r="I8" s="1"/>
    </row>
    <row r="9" spans="1:12" x14ac:dyDescent="0.25">
      <c r="A9" s="8" t="s">
        <v>45</v>
      </c>
      <c r="B9" s="9">
        <v>6654</v>
      </c>
      <c r="C9" s="9">
        <v>7600</v>
      </c>
      <c r="D9" s="9">
        <v>18370</v>
      </c>
      <c r="E9" s="9">
        <v>17507</v>
      </c>
      <c r="F9" s="10">
        <f t="shared" si="0"/>
        <v>-4.6978769733260748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69662</v>
      </c>
      <c r="C11" s="9">
        <v>79093</v>
      </c>
      <c r="D11" s="9">
        <v>164406</v>
      </c>
      <c r="E11" s="9">
        <v>158186</v>
      </c>
      <c r="F11" s="10">
        <f t="shared" si="0"/>
        <v>-3.7833169105750386</v>
      </c>
      <c r="G11" s="1"/>
      <c r="H11" s="1"/>
      <c r="I11" s="1"/>
    </row>
    <row r="12" spans="1:12" x14ac:dyDescent="0.25">
      <c r="A12" s="11" t="s">
        <v>48</v>
      </c>
      <c r="B12" s="12">
        <v>975</v>
      </c>
      <c r="C12" s="12">
        <v>681</v>
      </c>
      <c r="D12" s="12">
        <v>1985</v>
      </c>
      <c r="E12" s="12">
        <v>1405</v>
      </c>
      <c r="F12" s="13">
        <f t="shared" si="0"/>
        <v>-29.219143576826198</v>
      </c>
      <c r="G12" s="1"/>
      <c r="H12" s="1"/>
      <c r="I12" s="1"/>
    </row>
    <row r="13" spans="1:12" x14ac:dyDescent="0.25">
      <c r="A13" s="8" t="s">
        <v>49</v>
      </c>
      <c r="B13" s="9">
        <v>17679</v>
      </c>
      <c r="C13" s="9">
        <v>13567</v>
      </c>
      <c r="D13" s="9">
        <v>44610</v>
      </c>
      <c r="E13" s="9">
        <v>33992</v>
      </c>
      <c r="F13" s="10">
        <f t="shared" si="0"/>
        <v>-23.801838152880521</v>
      </c>
      <c r="G13" s="1"/>
      <c r="H13" s="1"/>
      <c r="I13" s="1"/>
    </row>
    <row r="14" spans="1:12" x14ac:dyDescent="0.25">
      <c r="A14" s="11" t="s">
        <v>50</v>
      </c>
      <c r="B14" s="12">
        <v>7982</v>
      </c>
      <c r="C14" s="12">
        <v>7316</v>
      </c>
      <c r="D14" s="12">
        <v>18696</v>
      </c>
      <c r="E14" s="12">
        <v>17718</v>
      </c>
      <c r="F14" s="13">
        <f t="shared" si="0"/>
        <v>-5.2310654685494171</v>
      </c>
      <c r="G14" s="1"/>
      <c r="H14" s="1"/>
      <c r="I14" s="1"/>
    </row>
    <row r="15" spans="1:12" x14ac:dyDescent="0.25">
      <c r="A15" s="8" t="s">
        <v>51</v>
      </c>
      <c r="B15" s="9">
        <v>1187</v>
      </c>
      <c r="C15" s="9">
        <v>1533</v>
      </c>
      <c r="D15" s="9">
        <v>1763</v>
      </c>
      <c r="E15" s="9">
        <v>2150</v>
      </c>
      <c r="F15" s="10">
        <f t="shared" si="0"/>
        <v>21.951219512195124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44951</v>
      </c>
      <c r="C18" s="12">
        <v>28666</v>
      </c>
      <c r="D18" s="12">
        <v>102425</v>
      </c>
      <c r="E18" s="12">
        <v>66153</v>
      </c>
      <c r="F18" s="13">
        <f t="shared" si="0"/>
        <v>-35.413229192091777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13176</v>
      </c>
      <c r="C22" s="12">
        <v>11148</v>
      </c>
      <c r="D22" s="12">
        <v>23186</v>
      </c>
      <c r="E22" s="12">
        <v>23325</v>
      </c>
      <c r="F22" s="13">
        <f t="shared" si="0"/>
        <v>0.59949969809368042</v>
      </c>
      <c r="G22" s="1"/>
      <c r="H22" s="1"/>
      <c r="I22" s="1"/>
    </row>
    <row r="23" spans="1:9" x14ac:dyDescent="0.25">
      <c r="A23" s="8" t="s">
        <v>59</v>
      </c>
      <c r="B23" s="9">
        <v>1478</v>
      </c>
      <c r="C23" s="9">
        <v>1311</v>
      </c>
      <c r="D23" s="9">
        <v>4364</v>
      </c>
      <c r="E23" s="9">
        <v>3621</v>
      </c>
      <c r="F23" s="10">
        <f t="shared" si="0"/>
        <v>-17.02566452795601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3515</v>
      </c>
      <c r="C25" s="9">
        <v>3942</v>
      </c>
      <c r="D25" s="9">
        <v>9427</v>
      </c>
      <c r="E25" s="9">
        <v>9022</v>
      </c>
      <c r="F25" s="10">
        <f t="shared" si="0"/>
        <v>-4.2961705738835292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48329</v>
      </c>
      <c r="C28" s="12">
        <v>44782</v>
      </c>
      <c r="D28" s="12">
        <v>94759</v>
      </c>
      <c r="E28" s="12">
        <v>85155</v>
      </c>
      <c r="F28" s="13">
        <f t="shared" si="0"/>
        <v>-10.135185048385907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36</v>
      </c>
      <c r="D31" s="9">
        <v>0</v>
      </c>
      <c r="E31" s="9">
        <v>36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3040</v>
      </c>
      <c r="C32" s="12">
        <v>2537</v>
      </c>
      <c r="D32" s="12">
        <v>8419</v>
      </c>
      <c r="E32" s="12">
        <v>6321</v>
      </c>
      <c r="F32" s="13">
        <f t="shared" si="0"/>
        <v>-24.919824207150498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220752</v>
      </c>
      <c r="C35" s="15">
        <f t="shared" ref="C35:E35" si="1">SUM(C7:C34)</f>
        <v>204144</v>
      </c>
      <c r="D35" s="15">
        <f t="shared" si="1"/>
        <v>497125</v>
      </c>
      <c r="E35" s="15">
        <f t="shared" si="1"/>
        <v>429364</v>
      </c>
      <c r="F35" s="16">
        <f t="shared" si="0"/>
        <v>-13.630575810912745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158186</v>
      </c>
      <c r="G38" s="42">
        <f>LOOKUP(E38,$A$38:$A$65,$C$38:$C$65)</f>
        <v>164406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4773</v>
      </c>
      <c r="C39" s="41">
        <f t="shared" ref="C39:C65" si="5">D8</f>
        <v>4715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85155</v>
      </c>
      <c r="G39" s="42">
        <f t="shared" ref="G39:G65" si="8">LOOKUP(E39,$A$38:$A$65,$C$38:$C$65)</f>
        <v>94759</v>
      </c>
    </row>
    <row r="40" spans="1:9" x14ac:dyDescent="0.25">
      <c r="A40" s="42" t="str">
        <f t="shared" si="3"/>
        <v>ALMERIA</v>
      </c>
      <c r="B40" s="41">
        <f t="shared" si="4"/>
        <v>17507</v>
      </c>
      <c r="C40" s="41">
        <f t="shared" si="5"/>
        <v>18370</v>
      </c>
      <c r="D40" s="41">
        <f t="shared" si="6"/>
        <v>7</v>
      </c>
      <c r="E40" s="42" t="str">
        <f t="shared" si="2"/>
        <v>CEUTA</v>
      </c>
      <c r="F40" s="42">
        <f t="shared" si="7"/>
        <v>66153</v>
      </c>
      <c r="G40" s="42">
        <f t="shared" si="8"/>
        <v>102425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33992</v>
      </c>
      <c r="G41" s="42">
        <f t="shared" si="8"/>
        <v>44610</v>
      </c>
    </row>
    <row r="42" spans="1:9" x14ac:dyDescent="0.25">
      <c r="A42" s="42" t="str">
        <f t="shared" si="3"/>
        <v>BAHIA DE ALGECIRAS</v>
      </c>
      <c r="B42" s="41">
        <f t="shared" si="4"/>
        <v>158186</v>
      </c>
      <c r="C42" s="41">
        <f t="shared" si="5"/>
        <v>164406</v>
      </c>
      <c r="D42" s="41">
        <f t="shared" si="6"/>
        <v>1</v>
      </c>
      <c r="E42" s="42" t="str">
        <f t="shared" si="2"/>
        <v>LAS PALMAS</v>
      </c>
      <c r="F42" s="42">
        <f t="shared" si="7"/>
        <v>23325</v>
      </c>
      <c r="G42" s="42">
        <f t="shared" si="8"/>
        <v>23186</v>
      </c>
    </row>
    <row r="43" spans="1:9" x14ac:dyDescent="0.25">
      <c r="A43" s="42" t="str">
        <f t="shared" si="3"/>
        <v>BAHIA DE CADIZ</v>
      </c>
      <c r="B43" s="41">
        <f t="shared" si="4"/>
        <v>1405</v>
      </c>
      <c r="C43" s="41">
        <f t="shared" si="5"/>
        <v>1985</v>
      </c>
      <c r="D43" s="41">
        <f t="shared" si="6"/>
        <v>13</v>
      </c>
      <c r="E43" s="42" t="str">
        <f t="shared" si="2"/>
        <v>BARCELONA</v>
      </c>
      <c r="F43" s="42">
        <f t="shared" si="7"/>
        <v>17718</v>
      </c>
      <c r="G43" s="42">
        <f t="shared" si="8"/>
        <v>18696</v>
      </c>
    </row>
    <row r="44" spans="1:9" x14ac:dyDescent="0.25">
      <c r="A44" s="42" t="str">
        <f t="shared" si="3"/>
        <v>BALEARES</v>
      </c>
      <c r="B44" s="41">
        <f t="shared" si="4"/>
        <v>33992</v>
      </c>
      <c r="C44" s="41">
        <f t="shared" si="5"/>
        <v>44610</v>
      </c>
      <c r="D44" s="41">
        <f t="shared" si="6"/>
        <v>4</v>
      </c>
      <c r="E44" s="42" t="str">
        <f t="shared" si="2"/>
        <v>ALMERIA</v>
      </c>
      <c r="F44" s="42">
        <f t="shared" si="7"/>
        <v>17507</v>
      </c>
      <c r="G44" s="42">
        <f t="shared" si="8"/>
        <v>18370</v>
      </c>
    </row>
    <row r="45" spans="1:9" x14ac:dyDescent="0.25">
      <c r="A45" s="42" t="str">
        <f t="shared" si="3"/>
        <v>BARCELONA</v>
      </c>
      <c r="B45" s="41">
        <f t="shared" si="4"/>
        <v>17718</v>
      </c>
      <c r="C45" s="41">
        <f t="shared" si="5"/>
        <v>18696</v>
      </c>
      <c r="D45" s="41">
        <f t="shared" si="6"/>
        <v>6</v>
      </c>
      <c r="E45" s="42" t="str">
        <f t="shared" si="2"/>
        <v>MELILLA</v>
      </c>
      <c r="F45" s="42">
        <f t="shared" si="7"/>
        <v>9022</v>
      </c>
      <c r="G45" s="42">
        <f t="shared" si="8"/>
        <v>9427</v>
      </c>
    </row>
    <row r="46" spans="1:9" x14ac:dyDescent="0.25">
      <c r="A46" s="42" t="str">
        <f t="shared" si="3"/>
        <v>BILBAO</v>
      </c>
      <c r="B46" s="41">
        <f t="shared" si="4"/>
        <v>2150</v>
      </c>
      <c r="C46" s="41">
        <f t="shared" si="5"/>
        <v>1763</v>
      </c>
      <c r="D46" s="41">
        <f t="shared" si="6"/>
        <v>12</v>
      </c>
      <c r="E46" s="42" t="str">
        <f t="shared" si="2"/>
        <v>VALENCIA</v>
      </c>
      <c r="F46" s="42">
        <f t="shared" si="7"/>
        <v>6321</v>
      </c>
      <c r="G46" s="42">
        <f t="shared" si="8"/>
        <v>8419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4773</v>
      </c>
      <c r="G47" s="42">
        <f t="shared" si="8"/>
        <v>4715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3621</v>
      </c>
      <c r="G48" s="42">
        <f t="shared" si="8"/>
        <v>4364</v>
      </c>
    </row>
    <row r="49" spans="1:7" x14ac:dyDescent="0.25">
      <c r="A49" s="42" t="str">
        <f t="shared" si="3"/>
        <v>CEUTA</v>
      </c>
      <c r="B49" s="41">
        <f t="shared" si="4"/>
        <v>66153</v>
      </c>
      <c r="C49" s="41">
        <f t="shared" si="5"/>
        <v>102425</v>
      </c>
      <c r="D49" s="41">
        <f t="shared" si="6"/>
        <v>3</v>
      </c>
      <c r="E49" s="42" t="str">
        <f t="shared" si="2"/>
        <v>BILBAO</v>
      </c>
      <c r="F49" s="42">
        <f t="shared" si="7"/>
        <v>2150</v>
      </c>
      <c r="G49" s="42">
        <f t="shared" si="8"/>
        <v>1763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1405</v>
      </c>
      <c r="G50" s="42">
        <f t="shared" si="8"/>
        <v>1985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TARRAGONA</v>
      </c>
      <c r="F51" s="42">
        <f t="shared" si="7"/>
        <v>36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23325</v>
      </c>
      <c r="C53" s="41">
        <f t="shared" si="5"/>
        <v>23186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3621</v>
      </c>
      <c r="C54" s="41">
        <f t="shared" si="5"/>
        <v>4364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9022</v>
      </c>
      <c r="C56" s="41">
        <f t="shared" si="5"/>
        <v>9427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85155</v>
      </c>
      <c r="C59" s="41">
        <f t="shared" si="5"/>
        <v>94759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0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6321</v>
      </c>
      <c r="C63" s="41">
        <f t="shared" si="5"/>
        <v>8419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113</v>
      </c>
      <c r="C7" s="9">
        <v>118</v>
      </c>
      <c r="D7" s="9">
        <v>250</v>
      </c>
      <c r="E7" s="9">
        <v>219</v>
      </c>
      <c r="F7" s="10">
        <f>((E7*100)/D7)-100</f>
        <v>-12.400000000000006</v>
      </c>
      <c r="G7" s="1"/>
      <c r="H7" s="1"/>
      <c r="I7" s="1"/>
    </row>
    <row r="8" spans="1:12" x14ac:dyDescent="0.25">
      <c r="A8" s="11" t="s">
        <v>44</v>
      </c>
      <c r="B8" s="12">
        <v>81</v>
      </c>
      <c r="C8" s="12">
        <v>95</v>
      </c>
      <c r="D8" s="12">
        <v>155</v>
      </c>
      <c r="E8" s="12">
        <v>183</v>
      </c>
      <c r="F8" s="13">
        <f t="shared" ref="F8:F35" si="0">((E8*100)/D8)-100</f>
        <v>18.064516129032256</v>
      </c>
      <c r="G8" s="1"/>
      <c r="H8" s="1"/>
      <c r="I8" s="1"/>
    </row>
    <row r="9" spans="1:12" x14ac:dyDescent="0.25">
      <c r="A9" s="8" t="s">
        <v>45</v>
      </c>
      <c r="B9" s="9">
        <v>146</v>
      </c>
      <c r="C9" s="9">
        <v>112</v>
      </c>
      <c r="D9" s="9">
        <v>333</v>
      </c>
      <c r="E9" s="9">
        <v>244</v>
      </c>
      <c r="F9" s="10">
        <f t="shared" si="0"/>
        <v>-26.726726726726724</v>
      </c>
      <c r="G9" s="1"/>
      <c r="H9" s="1"/>
      <c r="I9" s="1"/>
    </row>
    <row r="10" spans="1:12" x14ac:dyDescent="0.25">
      <c r="A10" s="11" t="s">
        <v>46</v>
      </c>
      <c r="B10" s="12">
        <v>79</v>
      </c>
      <c r="C10" s="12">
        <v>69</v>
      </c>
      <c r="D10" s="12">
        <v>152</v>
      </c>
      <c r="E10" s="12">
        <v>116</v>
      </c>
      <c r="F10" s="13">
        <f t="shared" si="0"/>
        <v>-23.684210526315795</v>
      </c>
      <c r="G10" s="1"/>
      <c r="H10" s="1"/>
      <c r="I10" s="1"/>
    </row>
    <row r="11" spans="1:12" x14ac:dyDescent="0.25">
      <c r="A11" s="8" t="s">
        <v>47</v>
      </c>
      <c r="B11" s="9">
        <v>1539</v>
      </c>
      <c r="C11" s="9">
        <v>2060</v>
      </c>
      <c r="D11" s="9">
        <v>3654</v>
      </c>
      <c r="E11" s="9">
        <v>4120</v>
      </c>
      <c r="F11" s="10">
        <f t="shared" si="0"/>
        <v>12.753147235905857</v>
      </c>
      <c r="G11" s="1"/>
      <c r="H11" s="1"/>
      <c r="I11" s="1"/>
    </row>
    <row r="12" spans="1:12" x14ac:dyDescent="0.25">
      <c r="A12" s="11" t="s">
        <v>48</v>
      </c>
      <c r="B12" s="12">
        <v>128</v>
      </c>
      <c r="C12" s="12">
        <v>133</v>
      </c>
      <c r="D12" s="12">
        <v>261</v>
      </c>
      <c r="E12" s="12">
        <v>253</v>
      </c>
      <c r="F12" s="13">
        <f t="shared" si="0"/>
        <v>-3.0651340996168557</v>
      </c>
      <c r="G12" s="1"/>
      <c r="H12" s="1"/>
      <c r="I12" s="1"/>
    </row>
    <row r="13" spans="1:12" x14ac:dyDescent="0.25">
      <c r="A13" s="8" t="s">
        <v>49</v>
      </c>
      <c r="B13" s="9">
        <v>593</v>
      </c>
      <c r="C13" s="9">
        <v>451</v>
      </c>
      <c r="D13" s="9">
        <v>1292</v>
      </c>
      <c r="E13" s="9">
        <v>971</v>
      </c>
      <c r="F13" s="10">
        <f t="shared" si="0"/>
        <v>-24.845201238390089</v>
      </c>
      <c r="G13" s="1"/>
      <c r="H13" s="1"/>
      <c r="I13" s="1"/>
    </row>
    <row r="14" spans="1:12" x14ac:dyDescent="0.25">
      <c r="A14" s="11" t="s">
        <v>50</v>
      </c>
      <c r="B14" s="12">
        <v>663</v>
      </c>
      <c r="C14" s="12">
        <v>556</v>
      </c>
      <c r="D14" s="12">
        <v>1386</v>
      </c>
      <c r="E14" s="12">
        <v>1138</v>
      </c>
      <c r="F14" s="13">
        <f t="shared" si="0"/>
        <v>-17.893217893217894</v>
      </c>
      <c r="G14" s="1"/>
      <c r="H14" s="1"/>
      <c r="I14" s="1"/>
    </row>
    <row r="15" spans="1:12" x14ac:dyDescent="0.25">
      <c r="A15" s="8" t="s">
        <v>51</v>
      </c>
      <c r="B15" s="9">
        <v>289</v>
      </c>
      <c r="C15" s="9">
        <v>237</v>
      </c>
      <c r="D15" s="9">
        <v>578</v>
      </c>
      <c r="E15" s="9">
        <v>444</v>
      </c>
      <c r="F15" s="10">
        <f t="shared" si="0"/>
        <v>-23.183391003460201</v>
      </c>
      <c r="G15" s="1"/>
      <c r="H15" s="1"/>
      <c r="I15" s="1"/>
    </row>
    <row r="16" spans="1:12" x14ac:dyDescent="0.25">
      <c r="A16" s="11" t="s">
        <v>52</v>
      </c>
      <c r="B16" s="12">
        <v>108</v>
      </c>
      <c r="C16" s="12">
        <v>92</v>
      </c>
      <c r="D16" s="12">
        <v>235</v>
      </c>
      <c r="E16" s="12">
        <v>183</v>
      </c>
      <c r="F16" s="13">
        <f t="shared" si="0"/>
        <v>-22.127659574468083</v>
      </c>
      <c r="G16" s="1"/>
      <c r="H16" s="1"/>
      <c r="I16" s="1"/>
    </row>
    <row r="17" spans="1:9" x14ac:dyDescent="0.25">
      <c r="A17" s="8" t="s">
        <v>53</v>
      </c>
      <c r="B17" s="9">
        <v>112</v>
      </c>
      <c r="C17" s="9">
        <v>95</v>
      </c>
      <c r="D17" s="9">
        <v>230</v>
      </c>
      <c r="E17" s="9">
        <v>184</v>
      </c>
      <c r="F17" s="10">
        <f t="shared" si="0"/>
        <v>-20</v>
      </c>
      <c r="G17" s="1"/>
      <c r="H17" s="1"/>
      <c r="I17" s="1"/>
    </row>
    <row r="18" spans="1:9" x14ac:dyDescent="0.25">
      <c r="A18" s="11" t="s">
        <v>54</v>
      </c>
      <c r="B18" s="12">
        <v>732</v>
      </c>
      <c r="C18" s="12">
        <v>948</v>
      </c>
      <c r="D18" s="12">
        <v>1870</v>
      </c>
      <c r="E18" s="12">
        <v>2010</v>
      </c>
      <c r="F18" s="13">
        <f t="shared" si="0"/>
        <v>7.4866310160427787</v>
      </c>
      <c r="G18" s="1"/>
      <c r="H18" s="1"/>
      <c r="I18" s="1"/>
    </row>
    <row r="19" spans="1:9" x14ac:dyDescent="0.25">
      <c r="A19" s="8" t="s">
        <v>55</v>
      </c>
      <c r="B19" s="9">
        <v>94</v>
      </c>
      <c r="C19" s="9">
        <v>87</v>
      </c>
      <c r="D19" s="9">
        <v>183</v>
      </c>
      <c r="E19" s="9">
        <v>174</v>
      </c>
      <c r="F19" s="10">
        <f t="shared" si="0"/>
        <v>-4.9180327868852487</v>
      </c>
      <c r="G19" s="1"/>
      <c r="H19" s="1"/>
      <c r="I19" s="1"/>
    </row>
    <row r="20" spans="1:9" x14ac:dyDescent="0.25">
      <c r="A20" s="11" t="s">
        <v>56</v>
      </c>
      <c r="B20" s="12">
        <v>99</v>
      </c>
      <c r="C20" s="12">
        <v>66</v>
      </c>
      <c r="D20" s="12">
        <v>192</v>
      </c>
      <c r="E20" s="12">
        <v>140</v>
      </c>
      <c r="F20" s="13">
        <f t="shared" si="0"/>
        <v>-27.083333333333329</v>
      </c>
      <c r="G20" s="1"/>
      <c r="H20" s="1"/>
      <c r="I20" s="1"/>
    </row>
    <row r="21" spans="1:9" x14ac:dyDescent="0.25">
      <c r="A21" s="8" t="s">
        <v>57</v>
      </c>
      <c r="B21" s="9">
        <v>129</v>
      </c>
      <c r="C21" s="9">
        <v>88</v>
      </c>
      <c r="D21" s="9">
        <v>242</v>
      </c>
      <c r="E21" s="9">
        <v>184</v>
      </c>
      <c r="F21" s="10">
        <f t="shared" si="0"/>
        <v>-23.966942148760324</v>
      </c>
      <c r="G21" s="1"/>
      <c r="H21" s="1"/>
      <c r="I21" s="1"/>
    </row>
    <row r="22" spans="1:9" x14ac:dyDescent="0.25">
      <c r="A22" s="11" t="s">
        <v>58</v>
      </c>
      <c r="B22" s="12">
        <v>920</v>
      </c>
      <c r="C22" s="12">
        <v>804</v>
      </c>
      <c r="D22" s="12">
        <v>1915</v>
      </c>
      <c r="E22" s="12">
        <v>1664</v>
      </c>
      <c r="F22" s="13">
        <f t="shared" si="0"/>
        <v>-13.107049608355098</v>
      </c>
      <c r="G22" s="1"/>
      <c r="H22" s="1"/>
      <c r="I22" s="1"/>
    </row>
    <row r="23" spans="1:9" x14ac:dyDescent="0.25">
      <c r="A23" s="8" t="s">
        <v>59</v>
      </c>
      <c r="B23" s="9">
        <v>116</v>
      </c>
      <c r="C23" s="9">
        <v>101</v>
      </c>
      <c r="D23" s="9">
        <v>258</v>
      </c>
      <c r="E23" s="9">
        <v>217</v>
      </c>
      <c r="F23" s="10">
        <f t="shared" si="0"/>
        <v>-15.891472868217051</v>
      </c>
      <c r="G23" s="1"/>
      <c r="H23" s="1"/>
      <c r="I23" s="1"/>
    </row>
    <row r="24" spans="1:9" x14ac:dyDescent="0.25">
      <c r="A24" s="11" t="s">
        <v>60</v>
      </c>
      <c r="B24" s="12">
        <v>59</v>
      </c>
      <c r="C24" s="12">
        <v>72</v>
      </c>
      <c r="D24" s="12">
        <v>121</v>
      </c>
      <c r="E24" s="12">
        <v>113</v>
      </c>
      <c r="F24" s="13">
        <f t="shared" si="0"/>
        <v>-6.6115702479338836</v>
      </c>
      <c r="G24" s="1"/>
      <c r="H24" s="1"/>
      <c r="I24" s="1"/>
    </row>
    <row r="25" spans="1:9" x14ac:dyDescent="0.25">
      <c r="A25" s="8" t="s">
        <v>61</v>
      </c>
      <c r="B25" s="9">
        <v>82</v>
      </c>
      <c r="C25" s="9">
        <v>79</v>
      </c>
      <c r="D25" s="9">
        <v>168</v>
      </c>
      <c r="E25" s="9">
        <v>168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62</v>
      </c>
      <c r="B26" s="12">
        <v>39</v>
      </c>
      <c r="C26" s="12">
        <v>28</v>
      </c>
      <c r="D26" s="12">
        <v>75</v>
      </c>
      <c r="E26" s="12">
        <v>51</v>
      </c>
      <c r="F26" s="13">
        <f t="shared" si="0"/>
        <v>-32</v>
      </c>
      <c r="G26" s="1"/>
      <c r="H26" s="1"/>
      <c r="I26" s="1"/>
    </row>
    <row r="27" spans="1:9" x14ac:dyDescent="0.25">
      <c r="A27" s="8" t="s">
        <v>63</v>
      </c>
      <c r="B27" s="9">
        <v>109</v>
      </c>
      <c r="C27" s="9">
        <v>61</v>
      </c>
      <c r="D27" s="9">
        <v>205</v>
      </c>
      <c r="E27" s="9">
        <v>120</v>
      </c>
      <c r="F27" s="10">
        <f t="shared" si="0"/>
        <v>-41.463414634146339</v>
      </c>
      <c r="G27" s="1"/>
      <c r="H27" s="1"/>
      <c r="I27" s="1"/>
    </row>
    <row r="28" spans="1:9" x14ac:dyDescent="0.25">
      <c r="A28" s="11" t="s">
        <v>64</v>
      </c>
      <c r="B28" s="12">
        <v>1437</v>
      </c>
      <c r="C28" s="12">
        <v>1005</v>
      </c>
      <c r="D28" s="12">
        <v>2967</v>
      </c>
      <c r="E28" s="12">
        <v>2069</v>
      </c>
      <c r="F28" s="13">
        <f t="shared" si="0"/>
        <v>-30.26626221772834</v>
      </c>
      <c r="G28" s="1"/>
      <c r="H28" s="1"/>
      <c r="I28" s="1"/>
    </row>
    <row r="29" spans="1:9" x14ac:dyDescent="0.25">
      <c r="A29" s="8" t="s">
        <v>65</v>
      </c>
      <c r="B29" s="9">
        <v>104</v>
      </c>
      <c r="C29" s="9">
        <v>89</v>
      </c>
      <c r="D29" s="9">
        <v>220</v>
      </c>
      <c r="E29" s="9">
        <v>153</v>
      </c>
      <c r="F29" s="10">
        <f t="shared" si="0"/>
        <v>-30.454545454545453</v>
      </c>
      <c r="G29" s="1"/>
      <c r="H29" s="1"/>
      <c r="I29" s="1"/>
    </row>
    <row r="30" spans="1:9" x14ac:dyDescent="0.25">
      <c r="A30" s="11" t="s">
        <v>66</v>
      </c>
      <c r="B30" s="12">
        <v>103</v>
      </c>
      <c r="C30" s="12">
        <v>104</v>
      </c>
      <c r="D30" s="12">
        <v>190</v>
      </c>
      <c r="E30" s="12">
        <v>182</v>
      </c>
      <c r="F30" s="13">
        <f t="shared" si="0"/>
        <v>-4.2105263157894797</v>
      </c>
      <c r="G30" s="1"/>
      <c r="H30" s="1"/>
      <c r="I30" s="1"/>
    </row>
    <row r="31" spans="1:9" x14ac:dyDescent="0.25">
      <c r="A31" s="8" t="s">
        <v>67</v>
      </c>
      <c r="B31" s="9">
        <v>218</v>
      </c>
      <c r="C31" s="9">
        <v>194</v>
      </c>
      <c r="D31" s="9">
        <v>459</v>
      </c>
      <c r="E31" s="9">
        <v>379</v>
      </c>
      <c r="F31" s="10">
        <f t="shared" si="0"/>
        <v>-17.429193899782135</v>
      </c>
      <c r="G31" s="1"/>
      <c r="H31" s="1"/>
      <c r="I31" s="1"/>
    </row>
    <row r="32" spans="1:9" x14ac:dyDescent="0.25">
      <c r="A32" s="11" t="s">
        <v>68</v>
      </c>
      <c r="B32" s="12">
        <v>528</v>
      </c>
      <c r="C32" s="12">
        <v>569</v>
      </c>
      <c r="D32" s="12">
        <v>1098</v>
      </c>
      <c r="E32" s="12">
        <v>979</v>
      </c>
      <c r="F32" s="13">
        <f t="shared" si="0"/>
        <v>-10.837887067395258</v>
      </c>
      <c r="G32" s="1"/>
      <c r="H32" s="1"/>
      <c r="I32" s="1"/>
    </row>
    <row r="33" spans="1:9" x14ac:dyDescent="0.25">
      <c r="A33" s="8" t="s">
        <v>69</v>
      </c>
      <c r="B33" s="9">
        <v>190</v>
      </c>
      <c r="C33" s="9">
        <v>158</v>
      </c>
      <c r="D33" s="9">
        <v>413</v>
      </c>
      <c r="E33" s="9">
        <v>321</v>
      </c>
      <c r="F33" s="10">
        <f t="shared" si="0"/>
        <v>-22.276029055690074</v>
      </c>
      <c r="G33" s="1"/>
      <c r="H33" s="1"/>
      <c r="I33" s="1"/>
    </row>
    <row r="34" spans="1:9" x14ac:dyDescent="0.25">
      <c r="A34" s="11" t="s">
        <v>70</v>
      </c>
      <c r="B34" s="12">
        <v>21</v>
      </c>
      <c r="C34" s="12">
        <v>29</v>
      </c>
      <c r="D34" s="12">
        <v>47</v>
      </c>
      <c r="E34" s="12">
        <v>46</v>
      </c>
      <c r="F34" s="13">
        <f t="shared" si="0"/>
        <v>-2.1276595744680833</v>
      </c>
      <c r="G34" s="1"/>
      <c r="H34" s="1"/>
      <c r="I34" s="1"/>
    </row>
    <row r="35" spans="1:9" x14ac:dyDescent="0.25">
      <c r="A35" s="14" t="s">
        <v>71</v>
      </c>
      <c r="B35" s="15">
        <f>SUM(B7:B34)</f>
        <v>8831</v>
      </c>
      <c r="C35" s="15">
        <f t="shared" ref="C35:E35" si="1">SUM(C7:C34)</f>
        <v>8500</v>
      </c>
      <c r="D35" s="15">
        <f t="shared" si="1"/>
        <v>19149</v>
      </c>
      <c r="E35" s="15">
        <f t="shared" si="1"/>
        <v>17025</v>
      </c>
      <c r="F35" s="16">
        <f t="shared" si="0"/>
        <v>-11.091963026789912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219</v>
      </c>
      <c r="C38" s="41">
        <f>D7</f>
        <v>250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4120</v>
      </c>
      <c r="G38" s="42">
        <f>LOOKUP(E38,$A$38:$A$65,$C$38:$C$65)</f>
        <v>3654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183</v>
      </c>
      <c r="C39" s="41">
        <f t="shared" ref="C39:C65" si="5">D8</f>
        <v>155</v>
      </c>
      <c r="D39" s="41">
        <f t="shared" ref="D39:D65" si="6">_xlfn.RANK.EQ(B39,$B$38:$B$65)+COUNTIF($B$38:$B$65,B39)-1</f>
        <v>18</v>
      </c>
      <c r="E39" s="42" t="str">
        <f t="shared" si="2"/>
        <v>SANTA CRUZ DE TENERIFE</v>
      </c>
      <c r="F39" s="42">
        <f t="shared" ref="F39:F54" si="7">LOOKUP(E39,$A$38:$A$65,$B$38:$B$65)</f>
        <v>2069</v>
      </c>
      <c r="G39" s="42">
        <f t="shared" ref="G39:G65" si="8">LOOKUP(E39,$A$38:$A$65,$C$38:$C$65)</f>
        <v>2967</v>
      </c>
    </row>
    <row r="40" spans="1:9" x14ac:dyDescent="0.25">
      <c r="A40" s="42" t="str">
        <f t="shared" si="3"/>
        <v>ALMERIA</v>
      </c>
      <c r="B40" s="41">
        <f t="shared" si="4"/>
        <v>244</v>
      </c>
      <c r="C40" s="41">
        <f t="shared" si="5"/>
        <v>333</v>
      </c>
      <c r="D40" s="41">
        <f t="shared" si="6"/>
        <v>12</v>
      </c>
      <c r="E40" s="42" t="str">
        <f t="shared" si="2"/>
        <v>CEUTA</v>
      </c>
      <c r="F40" s="42">
        <f t="shared" si="7"/>
        <v>2010</v>
      </c>
      <c r="G40" s="42">
        <f t="shared" si="8"/>
        <v>1870</v>
      </c>
    </row>
    <row r="41" spans="1:9" x14ac:dyDescent="0.25">
      <c r="A41" s="42" t="str">
        <f t="shared" si="3"/>
        <v>AVILES</v>
      </c>
      <c r="B41" s="41">
        <f t="shared" si="4"/>
        <v>116</v>
      </c>
      <c r="C41" s="41">
        <f t="shared" si="5"/>
        <v>152</v>
      </c>
      <c r="D41" s="41">
        <f t="shared" si="6"/>
        <v>25</v>
      </c>
      <c r="E41" s="42" t="str">
        <f t="shared" si="2"/>
        <v>LAS PALMAS</v>
      </c>
      <c r="F41" s="42">
        <f t="shared" si="7"/>
        <v>1664</v>
      </c>
      <c r="G41" s="42">
        <f t="shared" si="8"/>
        <v>1915</v>
      </c>
    </row>
    <row r="42" spans="1:9" x14ac:dyDescent="0.25">
      <c r="A42" s="42" t="str">
        <f t="shared" si="3"/>
        <v>BAHIA DE ALGECIRAS</v>
      </c>
      <c r="B42" s="41">
        <f t="shared" si="4"/>
        <v>4120</v>
      </c>
      <c r="C42" s="41">
        <f t="shared" si="5"/>
        <v>3654</v>
      </c>
      <c r="D42" s="41">
        <f t="shared" si="6"/>
        <v>1</v>
      </c>
      <c r="E42" s="42" t="str">
        <f t="shared" si="2"/>
        <v>BARCELONA</v>
      </c>
      <c r="F42" s="42">
        <f t="shared" si="7"/>
        <v>1138</v>
      </c>
      <c r="G42" s="42">
        <f t="shared" si="8"/>
        <v>1386</v>
      </c>
    </row>
    <row r="43" spans="1:9" x14ac:dyDescent="0.25">
      <c r="A43" s="42" t="str">
        <f t="shared" si="3"/>
        <v>BAHIA DE CADIZ</v>
      </c>
      <c r="B43" s="41">
        <f t="shared" si="4"/>
        <v>253</v>
      </c>
      <c r="C43" s="41">
        <f t="shared" si="5"/>
        <v>261</v>
      </c>
      <c r="D43" s="41">
        <f t="shared" si="6"/>
        <v>11</v>
      </c>
      <c r="E43" s="42" t="str">
        <f t="shared" si="2"/>
        <v>VALENCIA</v>
      </c>
      <c r="F43" s="42">
        <f t="shared" si="7"/>
        <v>979</v>
      </c>
      <c r="G43" s="42">
        <f t="shared" si="8"/>
        <v>1098</v>
      </c>
    </row>
    <row r="44" spans="1:9" x14ac:dyDescent="0.25">
      <c r="A44" s="42" t="str">
        <f t="shared" si="3"/>
        <v>BALEARES</v>
      </c>
      <c r="B44" s="41">
        <f t="shared" si="4"/>
        <v>971</v>
      </c>
      <c r="C44" s="41">
        <f t="shared" si="5"/>
        <v>1292</v>
      </c>
      <c r="D44" s="41">
        <f t="shared" si="6"/>
        <v>7</v>
      </c>
      <c r="E44" s="42" t="str">
        <f t="shared" si="2"/>
        <v>BALEARES</v>
      </c>
      <c r="F44" s="42">
        <f t="shared" si="7"/>
        <v>971</v>
      </c>
      <c r="G44" s="42">
        <f t="shared" si="8"/>
        <v>1292</v>
      </c>
    </row>
    <row r="45" spans="1:9" x14ac:dyDescent="0.25">
      <c r="A45" s="42" t="str">
        <f t="shared" si="3"/>
        <v>BARCELONA</v>
      </c>
      <c r="B45" s="41">
        <f t="shared" si="4"/>
        <v>1138</v>
      </c>
      <c r="C45" s="41">
        <f t="shared" si="5"/>
        <v>1386</v>
      </c>
      <c r="D45" s="41">
        <f t="shared" si="6"/>
        <v>5</v>
      </c>
      <c r="E45" s="42" t="str">
        <f t="shared" si="2"/>
        <v>BILBAO</v>
      </c>
      <c r="F45" s="42">
        <f t="shared" si="7"/>
        <v>444</v>
      </c>
      <c r="G45" s="42">
        <f t="shared" si="8"/>
        <v>578</v>
      </c>
    </row>
    <row r="46" spans="1:9" x14ac:dyDescent="0.25">
      <c r="A46" s="42" t="str">
        <f t="shared" si="3"/>
        <v>BILBAO</v>
      </c>
      <c r="B46" s="41">
        <f t="shared" si="4"/>
        <v>444</v>
      </c>
      <c r="C46" s="41">
        <f t="shared" si="5"/>
        <v>578</v>
      </c>
      <c r="D46" s="41">
        <f t="shared" si="6"/>
        <v>8</v>
      </c>
      <c r="E46" s="42" t="str">
        <f t="shared" si="2"/>
        <v>TARRAGONA</v>
      </c>
      <c r="F46" s="42">
        <f t="shared" si="7"/>
        <v>379</v>
      </c>
      <c r="G46" s="42">
        <f t="shared" si="8"/>
        <v>459</v>
      </c>
    </row>
    <row r="47" spans="1:9" x14ac:dyDescent="0.25">
      <c r="A47" s="42" t="str">
        <f t="shared" si="3"/>
        <v>CARTAGENA</v>
      </c>
      <c r="B47" s="41">
        <f t="shared" si="4"/>
        <v>183</v>
      </c>
      <c r="C47" s="41">
        <f t="shared" si="5"/>
        <v>235</v>
      </c>
      <c r="D47" s="41">
        <f t="shared" si="6"/>
        <v>18</v>
      </c>
      <c r="E47" s="42" t="str">
        <f t="shared" si="2"/>
        <v>VIGO</v>
      </c>
      <c r="F47" s="42">
        <f t="shared" si="7"/>
        <v>321</v>
      </c>
      <c r="G47" s="42">
        <f t="shared" si="8"/>
        <v>413</v>
      </c>
    </row>
    <row r="48" spans="1:9" x14ac:dyDescent="0.25">
      <c r="A48" s="42" t="str">
        <f t="shared" si="3"/>
        <v>CASTELLON</v>
      </c>
      <c r="B48" s="41">
        <f t="shared" si="4"/>
        <v>184</v>
      </c>
      <c r="C48" s="41">
        <f t="shared" si="5"/>
        <v>230</v>
      </c>
      <c r="D48" s="41">
        <f t="shared" si="6"/>
        <v>16</v>
      </c>
      <c r="E48" s="42" t="str">
        <f t="shared" si="2"/>
        <v>BAHIA DE CADIZ</v>
      </c>
      <c r="F48" s="42">
        <f t="shared" si="7"/>
        <v>253</v>
      </c>
      <c r="G48" s="42">
        <f t="shared" si="8"/>
        <v>261</v>
      </c>
    </row>
    <row r="49" spans="1:7" x14ac:dyDescent="0.25">
      <c r="A49" s="42" t="str">
        <f t="shared" si="3"/>
        <v>CEUTA</v>
      </c>
      <c r="B49" s="41">
        <f t="shared" si="4"/>
        <v>2010</v>
      </c>
      <c r="C49" s="41">
        <f t="shared" si="5"/>
        <v>1870</v>
      </c>
      <c r="D49" s="41">
        <f t="shared" si="6"/>
        <v>3</v>
      </c>
      <c r="E49" s="42" t="str">
        <f t="shared" si="2"/>
        <v>ALMERIA</v>
      </c>
      <c r="F49" s="42">
        <f t="shared" si="7"/>
        <v>244</v>
      </c>
      <c r="G49" s="42">
        <f t="shared" si="8"/>
        <v>333</v>
      </c>
    </row>
    <row r="50" spans="1:7" x14ac:dyDescent="0.25">
      <c r="A50" s="42" t="str">
        <f t="shared" si="3"/>
        <v>FERROL-SAN CIBRAO</v>
      </c>
      <c r="B50" s="41">
        <f t="shared" si="4"/>
        <v>174</v>
      </c>
      <c r="C50" s="41">
        <f t="shared" si="5"/>
        <v>183</v>
      </c>
      <c r="D50" s="41">
        <f t="shared" si="6"/>
        <v>20</v>
      </c>
      <c r="E50" s="42" t="str">
        <f t="shared" si="2"/>
        <v>A CORUÑA</v>
      </c>
      <c r="F50" s="42">
        <f t="shared" si="7"/>
        <v>219</v>
      </c>
      <c r="G50" s="42">
        <f t="shared" si="8"/>
        <v>250</v>
      </c>
    </row>
    <row r="51" spans="1:7" x14ac:dyDescent="0.25">
      <c r="A51" s="42" t="str">
        <f t="shared" si="3"/>
        <v>GIJON</v>
      </c>
      <c r="B51" s="41">
        <f t="shared" si="4"/>
        <v>140</v>
      </c>
      <c r="C51" s="41">
        <f t="shared" si="5"/>
        <v>192</v>
      </c>
      <c r="D51" s="41">
        <f t="shared" si="6"/>
        <v>23</v>
      </c>
      <c r="E51" s="42" t="str">
        <f t="shared" si="2"/>
        <v>MALAGA</v>
      </c>
      <c r="F51" s="42">
        <f t="shared" si="7"/>
        <v>217</v>
      </c>
      <c r="G51" s="42">
        <f t="shared" si="8"/>
        <v>258</v>
      </c>
    </row>
    <row r="52" spans="1:7" x14ac:dyDescent="0.25">
      <c r="A52" s="42" t="str">
        <f t="shared" si="3"/>
        <v>HUELVA</v>
      </c>
      <c r="B52" s="41">
        <f t="shared" si="4"/>
        <v>184</v>
      </c>
      <c r="C52" s="41">
        <f t="shared" si="5"/>
        <v>242</v>
      </c>
      <c r="D52" s="41">
        <f t="shared" si="6"/>
        <v>16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1664</v>
      </c>
      <c r="C53" s="41">
        <f t="shared" si="5"/>
        <v>1915</v>
      </c>
      <c r="D53" s="41">
        <f t="shared" si="6"/>
        <v>4</v>
      </c>
      <c r="E53" s="42" t="str">
        <f t="shared" si="2"/>
        <v>CASTELLON</v>
      </c>
      <c r="F53" s="42">
        <f t="shared" si="7"/>
        <v>184</v>
      </c>
      <c r="G53" s="42">
        <f t="shared" si="8"/>
        <v>230</v>
      </c>
    </row>
    <row r="54" spans="1:7" x14ac:dyDescent="0.25">
      <c r="A54" s="42" t="str">
        <f t="shared" si="3"/>
        <v>MALAGA</v>
      </c>
      <c r="B54" s="41">
        <f t="shared" si="4"/>
        <v>217</v>
      </c>
      <c r="C54" s="41">
        <f t="shared" si="5"/>
        <v>258</v>
      </c>
      <c r="D54" s="41">
        <f t="shared" si="6"/>
        <v>14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113</v>
      </c>
      <c r="C55" s="41">
        <f t="shared" si="5"/>
        <v>121</v>
      </c>
      <c r="D55" s="41">
        <f t="shared" si="6"/>
        <v>26</v>
      </c>
      <c r="E55" s="42" t="str">
        <f t="shared" si="2"/>
        <v>ALICANTE</v>
      </c>
      <c r="F55" s="42">
        <f t="shared" ref="F55:F65" si="9">LOOKUP(E55,$A$38:$A$65,$B$38:$B$65)</f>
        <v>183</v>
      </c>
      <c r="G55" s="42">
        <f t="shared" si="8"/>
        <v>155</v>
      </c>
    </row>
    <row r="56" spans="1:7" x14ac:dyDescent="0.25">
      <c r="A56" s="42" t="str">
        <f t="shared" si="3"/>
        <v>MELILLA</v>
      </c>
      <c r="B56" s="41">
        <f t="shared" si="4"/>
        <v>168</v>
      </c>
      <c r="C56" s="41">
        <f t="shared" si="5"/>
        <v>168</v>
      </c>
      <c r="D56" s="41">
        <f t="shared" si="6"/>
        <v>21</v>
      </c>
      <c r="E56" s="42" t="str">
        <f t="shared" si="2"/>
        <v>SEVILLA</v>
      </c>
      <c r="F56" s="42">
        <f t="shared" si="9"/>
        <v>182</v>
      </c>
      <c r="G56" s="42">
        <f t="shared" si="8"/>
        <v>190</v>
      </c>
    </row>
    <row r="57" spans="1:7" x14ac:dyDescent="0.25">
      <c r="A57" s="42" t="str">
        <f t="shared" si="3"/>
        <v>MOTRIL</v>
      </c>
      <c r="B57" s="41">
        <f t="shared" si="4"/>
        <v>51</v>
      </c>
      <c r="C57" s="41">
        <f t="shared" si="5"/>
        <v>75</v>
      </c>
      <c r="D57" s="41">
        <f t="shared" si="6"/>
        <v>27</v>
      </c>
      <c r="E57" s="42" t="str">
        <f t="shared" si="2"/>
        <v>FERROL-SAN CIBRAO</v>
      </c>
      <c r="F57" s="42">
        <f t="shared" si="9"/>
        <v>174</v>
      </c>
      <c r="G57" s="42">
        <f t="shared" si="8"/>
        <v>183</v>
      </c>
    </row>
    <row r="58" spans="1:7" x14ac:dyDescent="0.25">
      <c r="A58" s="42" t="str">
        <f t="shared" si="3"/>
        <v>PASAIA</v>
      </c>
      <c r="B58" s="41">
        <f t="shared" si="4"/>
        <v>120</v>
      </c>
      <c r="C58" s="41">
        <f t="shared" si="5"/>
        <v>205</v>
      </c>
      <c r="D58" s="41">
        <f t="shared" si="6"/>
        <v>24</v>
      </c>
      <c r="E58" s="42" t="str">
        <f t="shared" si="2"/>
        <v>MELILLA</v>
      </c>
      <c r="F58" s="42">
        <f t="shared" si="9"/>
        <v>168</v>
      </c>
      <c r="G58" s="42">
        <f t="shared" si="8"/>
        <v>168</v>
      </c>
    </row>
    <row r="59" spans="1:7" x14ac:dyDescent="0.25">
      <c r="A59" s="42" t="str">
        <f t="shared" si="3"/>
        <v>SANTA CRUZ DE TENERIFE</v>
      </c>
      <c r="B59" s="41">
        <f t="shared" si="4"/>
        <v>2069</v>
      </c>
      <c r="C59" s="41">
        <f t="shared" si="5"/>
        <v>2967</v>
      </c>
      <c r="D59" s="41">
        <f t="shared" si="6"/>
        <v>2</v>
      </c>
      <c r="E59" s="42" t="str">
        <f t="shared" si="2"/>
        <v>SANTANDER</v>
      </c>
      <c r="F59" s="42">
        <f t="shared" si="9"/>
        <v>153</v>
      </c>
      <c r="G59" s="42">
        <f t="shared" si="8"/>
        <v>220</v>
      </c>
    </row>
    <row r="60" spans="1:7" x14ac:dyDescent="0.25">
      <c r="A60" s="42" t="str">
        <f t="shared" si="3"/>
        <v>SANTANDER</v>
      </c>
      <c r="B60" s="41">
        <f t="shared" si="4"/>
        <v>153</v>
      </c>
      <c r="C60" s="41">
        <f t="shared" si="5"/>
        <v>220</v>
      </c>
      <c r="D60" s="41">
        <f t="shared" si="6"/>
        <v>22</v>
      </c>
      <c r="E60" s="42" t="str">
        <f t="shared" si="2"/>
        <v>GIJON</v>
      </c>
      <c r="F60" s="42">
        <f t="shared" si="9"/>
        <v>140</v>
      </c>
      <c r="G60" s="42">
        <f t="shared" si="8"/>
        <v>192</v>
      </c>
    </row>
    <row r="61" spans="1:7" x14ac:dyDescent="0.25">
      <c r="A61" s="42" t="str">
        <f t="shared" si="3"/>
        <v>SEVILLA</v>
      </c>
      <c r="B61" s="41">
        <f t="shared" si="4"/>
        <v>182</v>
      </c>
      <c r="C61" s="41">
        <f t="shared" si="5"/>
        <v>190</v>
      </c>
      <c r="D61" s="41">
        <f t="shared" si="6"/>
        <v>19</v>
      </c>
      <c r="E61" s="42" t="str">
        <f t="shared" si="2"/>
        <v>PASAIA</v>
      </c>
      <c r="F61" s="42">
        <f t="shared" si="9"/>
        <v>120</v>
      </c>
      <c r="G61" s="42">
        <f t="shared" si="8"/>
        <v>205</v>
      </c>
    </row>
    <row r="62" spans="1:7" x14ac:dyDescent="0.25">
      <c r="A62" s="42" t="str">
        <f t="shared" si="3"/>
        <v>TARRAGONA</v>
      </c>
      <c r="B62" s="41">
        <f t="shared" si="4"/>
        <v>379</v>
      </c>
      <c r="C62" s="41">
        <f t="shared" si="5"/>
        <v>459</v>
      </c>
      <c r="D62" s="41">
        <f t="shared" si="6"/>
        <v>9</v>
      </c>
      <c r="E62" s="42" t="str">
        <f t="shared" si="2"/>
        <v>AVILES</v>
      </c>
      <c r="F62" s="42">
        <f t="shared" si="9"/>
        <v>116</v>
      </c>
      <c r="G62" s="42">
        <f t="shared" si="8"/>
        <v>152</v>
      </c>
    </row>
    <row r="63" spans="1:7" x14ac:dyDescent="0.25">
      <c r="A63" s="42" t="str">
        <f t="shared" si="3"/>
        <v>VALENCIA</v>
      </c>
      <c r="B63" s="41">
        <f t="shared" si="4"/>
        <v>979</v>
      </c>
      <c r="C63" s="41">
        <f t="shared" si="5"/>
        <v>1098</v>
      </c>
      <c r="D63" s="41">
        <f t="shared" si="6"/>
        <v>6</v>
      </c>
      <c r="E63" s="42" t="str">
        <f t="shared" si="2"/>
        <v>MARIN Y RIA DE PONTEVEDRA</v>
      </c>
      <c r="F63" s="42">
        <f t="shared" si="9"/>
        <v>113</v>
      </c>
      <c r="G63" s="42">
        <f t="shared" si="8"/>
        <v>121</v>
      </c>
    </row>
    <row r="64" spans="1:7" x14ac:dyDescent="0.25">
      <c r="A64" s="42" t="str">
        <f t="shared" si="3"/>
        <v>VIGO</v>
      </c>
      <c r="B64" s="41">
        <f t="shared" si="4"/>
        <v>321</v>
      </c>
      <c r="C64" s="41">
        <f t="shared" si="5"/>
        <v>413</v>
      </c>
      <c r="D64" s="41">
        <f t="shared" si="6"/>
        <v>10</v>
      </c>
      <c r="E64" s="42" t="str">
        <f t="shared" si="2"/>
        <v>MOTRIL</v>
      </c>
      <c r="F64" s="42">
        <f t="shared" si="9"/>
        <v>51</v>
      </c>
      <c r="G64" s="42">
        <f t="shared" si="8"/>
        <v>75</v>
      </c>
    </row>
    <row r="65" spans="1:7" x14ac:dyDescent="0.25">
      <c r="A65" s="42" t="str">
        <f t="shared" si="3"/>
        <v>VILAGARCIA</v>
      </c>
      <c r="B65" s="41">
        <f t="shared" si="4"/>
        <v>46</v>
      </c>
      <c r="C65" s="41">
        <f t="shared" si="5"/>
        <v>47</v>
      </c>
      <c r="D65" s="41">
        <f t="shared" si="6"/>
        <v>28</v>
      </c>
      <c r="E65" s="42" t="str">
        <f t="shared" si="2"/>
        <v>VILAGARCIA</v>
      </c>
      <c r="F65" s="42">
        <f t="shared" si="9"/>
        <v>46</v>
      </c>
      <c r="G65" s="42">
        <f t="shared" si="8"/>
        <v>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1125856</v>
      </c>
      <c r="C7" s="9">
        <v>1021833</v>
      </c>
      <c r="D7" s="9">
        <v>2239622</v>
      </c>
      <c r="E7" s="9">
        <v>1839325</v>
      </c>
      <c r="F7" s="10">
        <f>((E7*100)/D7)-100</f>
        <v>-17.873417924989127</v>
      </c>
      <c r="G7" s="1"/>
      <c r="H7" s="1"/>
      <c r="I7" s="1"/>
    </row>
    <row r="8" spans="1:12" x14ac:dyDescent="0.25">
      <c r="A8" s="11" t="s">
        <v>44</v>
      </c>
      <c r="B8" s="12">
        <v>843611</v>
      </c>
      <c r="C8" s="12">
        <v>868718</v>
      </c>
      <c r="D8" s="12">
        <v>1662944</v>
      </c>
      <c r="E8" s="12">
        <v>1824065</v>
      </c>
      <c r="F8" s="13">
        <f t="shared" ref="F8:F35" si="0">((E8*100)/D8)-100</f>
        <v>9.6889011295629928</v>
      </c>
      <c r="G8" s="1"/>
      <c r="H8" s="1"/>
      <c r="I8" s="1"/>
    </row>
    <row r="9" spans="1:12" x14ac:dyDescent="0.25">
      <c r="A9" s="8" t="s">
        <v>45</v>
      </c>
      <c r="B9" s="9">
        <v>1842104</v>
      </c>
      <c r="C9" s="9">
        <v>1569364</v>
      </c>
      <c r="D9" s="9">
        <v>4166575</v>
      </c>
      <c r="E9" s="9">
        <v>3426839</v>
      </c>
      <c r="F9" s="10">
        <f t="shared" si="0"/>
        <v>-17.754054589200962</v>
      </c>
      <c r="G9" s="1"/>
      <c r="H9" s="1"/>
      <c r="I9" s="1"/>
    </row>
    <row r="10" spans="1:12" x14ac:dyDescent="0.25">
      <c r="A10" s="11" t="s">
        <v>46</v>
      </c>
      <c r="B10" s="12">
        <v>407005</v>
      </c>
      <c r="C10" s="12">
        <v>466962</v>
      </c>
      <c r="D10" s="12">
        <v>779192</v>
      </c>
      <c r="E10" s="12">
        <v>768907</v>
      </c>
      <c r="F10" s="13">
        <f t="shared" si="0"/>
        <v>-1.3199570837482923</v>
      </c>
      <c r="G10" s="1"/>
      <c r="H10" s="1"/>
      <c r="I10" s="1"/>
    </row>
    <row r="11" spans="1:12" x14ac:dyDescent="0.25">
      <c r="A11" s="8" t="s">
        <v>47</v>
      </c>
      <c r="B11" s="9">
        <v>18494852</v>
      </c>
      <c r="C11" s="9">
        <v>23683937</v>
      </c>
      <c r="D11" s="9">
        <v>40377128</v>
      </c>
      <c r="E11" s="9">
        <v>47367874</v>
      </c>
      <c r="F11" s="10">
        <f t="shared" si="0"/>
        <v>17.313628646396054</v>
      </c>
      <c r="G11" s="1"/>
      <c r="H11" s="1"/>
      <c r="I11" s="1"/>
    </row>
    <row r="12" spans="1:12" x14ac:dyDescent="0.25">
      <c r="A12" s="11" t="s">
        <v>48</v>
      </c>
      <c r="B12" s="12">
        <v>1378537</v>
      </c>
      <c r="C12" s="12">
        <v>1554459</v>
      </c>
      <c r="D12" s="12">
        <v>2865955</v>
      </c>
      <c r="E12" s="12">
        <v>2679651</v>
      </c>
      <c r="F12" s="13">
        <f t="shared" si="0"/>
        <v>-6.5005905535850985</v>
      </c>
      <c r="G12" s="1"/>
      <c r="H12" s="1"/>
      <c r="I12" s="1"/>
    </row>
    <row r="13" spans="1:12" x14ac:dyDescent="0.25">
      <c r="A13" s="8" t="s">
        <v>49</v>
      </c>
      <c r="B13" s="9">
        <v>7812955</v>
      </c>
      <c r="C13" s="9">
        <v>7431498</v>
      </c>
      <c r="D13" s="9">
        <v>16227078</v>
      </c>
      <c r="E13" s="9">
        <v>15473434</v>
      </c>
      <c r="F13" s="10">
        <f t="shared" si="0"/>
        <v>-4.6443604942306962</v>
      </c>
      <c r="G13" s="1"/>
      <c r="H13" s="1"/>
      <c r="I13" s="1"/>
    </row>
    <row r="14" spans="1:12" x14ac:dyDescent="0.25">
      <c r="A14" s="11" t="s">
        <v>50</v>
      </c>
      <c r="B14" s="12">
        <v>16124637</v>
      </c>
      <c r="C14" s="12">
        <v>15419498</v>
      </c>
      <c r="D14" s="12">
        <v>32878678</v>
      </c>
      <c r="E14" s="12">
        <v>31887343</v>
      </c>
      <c r="F14" s="13">
        <f t="shared" si="0"/>
        <v>-3.0151303528688089</v>
      </c>
      <c r="G14" s="1"/>
      <c r="H14" s="1"/>
      <c r="I14" s="1"/>
    </row>
    <row r="15" spans="1:12" x14ac:dyDescent="0.25">
      <c r="A15" s="8" t="s">
        <v>51</v>
      </c>
      <c r="B15" s="9">
        <v>3921351</v>
      </c>
      <c r="C15" s="9">
        <v>3489433</v>
      </c>
      <c r="D15" s="9">
        <v>7574668</v>
      </c>
      <c r="E15" s="9">
        <v>6717075</v>
      </c>
      <c r="F15" s="10">
        <f t="shared" si="0"/>
        <v>-11.321855954610811</v>
      </c>
      <c r="G15" s="1"/>
      <c r="H15" s="1"/>
      <c r="I15" s="1"/>
    </row>
    <row r="16" spans="1:12" x14ac:dyDescent="0.25">
      <c r="A16" s="11" t="s">
        <v>52</v>
      </c>
      <c r="B16" s="12">
        <v>2138210</v>
      </c>
      <c r="C16" s="12">
        <v>2036441</v>
      </c>
      <c r="D16" s="12">
        <v>4934215</v>
      </c>
      <c r="E16" s="12">
        <v>4220286</v>
      </c>
      <c r="F16" s="13">
        <f t="shared" si="0"/>
        <v>-14.468947948153854</v>
      </c>
      <c r="G16" s="1"/>
      <c r="H16" s="1"/>
      <c r="I16" s="1"/>
    </row>
    <row r="17" spans="1:9" x14ac:dyDescent="0.25">
      <c r="A17" s="8" t="s">
        <v>53</v>
      </c>
      <c r="B17" s="9">
        <v>1114366</v>
      </c>
      <c r="C17" s="9">
        <v>1125336</v>
      </c>
      <c r="D17" s="9">
        <v>2301184</v>
      </c>
      <c r="E17" s="9">
        <v>2275962</v>
      </c>
      <c r="F17" s="10">
        <f t="shared" si="0"/>
        <v>-1.0960444710201358</v>
      </c>
      <c r="G17" s="1"/>
      <c r="H17" s="1"/>
      <c r="I17" s="1"/>
    </row>
    <row r="18" spans="1:9" x14ac:dyDescent="0.25">
      <c r="A18" s="11" t="s">
        <v>54</v>
      </c>
      <c r="B18" s="12">
        <v>3988519</v>
      </c>
      <c r="C18" s="12">
        <v>4697269</v>
      </c>
      <c r="D18" s="12">
        <v>10061484</v>
      </c>
      <c r="E18" s="12">
        <v>10271008</v>
      </c>
      <c r="F18" s="13">
        <f t="shared" si="0"/>
        <v>2.0824363483557704</v>
      </c>
      <c r="G18" s="1"/>
      <c r="H18" s="1"/>
      <c r="I18" s="1"/>
    </row>
    <row r="19" spans="1:9" x14ac:dyDescent="0.25">
      <c r="A19" s="8" t="s">
        <v>55</v>
      </c>
      <c r="B19" s="9">
        <v>1117260</v>
      </c>
      <c r="C19" s="9">
        <v>1136708</v>
      </c>
      <c r="D19" s="9">
        <v>2174991</v>
      </c>
      <c r="E19" s="9">
        <v>2162850</v>
      </c>
      <c r="F19" s="10">
        <f t="shared" si="0"/>
        <v>-0.55820920638292648</v>
      </c>
      <c r="G19" s="1"/>
      <c r="H19" s="1"/>
      <c r="I19" s="1"/>
    </row>
    <row r="20" spans="1:9" x14ac:dyDescent="0.25">
      <c r="A20" s="11" t="s">
        <v>56</v>
      </c>
      <c r="B20" s="12">
        <v>1407154</v>
      </c>
      <c r="C20" s="12">
        <v>784255</v>
      </c>
      <c r="D20" s="12">
        <v>2643706</v>
      </c>
      <c r="E20" s="12">
        <v>1996417</v>
      </c>
      <c r="F20" s="13">
        <f t="shared" si="0"/>
        <v>-24.484152171232353</v>
      </c>
      <c r="G20" s="1"/>
      <c r="H20" s="1"/>
      <c r="I20" s="1"/>
    </row>
    <row r="21" spans="1:9" x14ac:dyDescent="0.25">
      <c r="A21" s="8" t="s">
        <v>57</v>
      </c>
      <c r="B21" s="9">
        <v>1642780</v>
      </c>
      <c r="C21" s="9">
        <v>1257459</v>
      </c>
      <c r="D21" s="9">
        <v>3347380</v>
      </c>
      <c r="E21" s="9">
        <v>2527904</v>
      </c>
      <c r="F21" s="10">
        <f t="shared" si="0"/>
        <v>-24.481116574753983</v>
      </c>
      <c r="G21" s="1"/>
      <c r="H21" s="1"/>
      <c r="I21" s="1"/>
    </row>
    <row r="22" spans="1:9" x14ac:dyDescent="0.25">
      <c r="A22" s="11" t="s">
        <v>58</v>
      </c>
      <c r="B22" s="12">
        <v>13885013</v>
      </c>
      <c r="C22" s="12">
        <v>14729563</v>
      </c>
      <c r="D22" s="12">
        <v>28104684</v>
      </c>
      <c r="E22" s="12">
        <v>29894278</v>
      </c>
      <c r="F22" s="13">
        <f t="shared" si="0"/>
        <v>6.3676005038875303</v>
      </c>
      <c r="G22" s="1"/>
      <c r="H22" s="1"/>
      <c r="I22" s="1"/>
    </row>
    <row r="23" spans="1:9" x14ac:dyDescent="0.25">
      <c r="A23" s="8" t="s">
        <v>59</v>
      </c>
      <c r="B23" s="9">
        <v>2436946</v>
      </c>
      <c r="C23" s="9">
        <v>2048418</v>
      </c>
      <c r="D23" s="9">
        <v>5657306</v>
      </c>
      <c r="E23" s="9">
        <v>5254350</v>
      </c>
      <c r="F23" s="10">
        <f t="shared" si="0"/>
        <v>-7.1227541872403606</v>
      </c>
      <c r="G23" s="1"/>
      <c r="H23" s="1"/>
      <c r="I23" s="1"/>
    </row>
    <row r="24" spans="1:9" x14ac:dyDescent="0.25">
      <c r="A24" s="11" t="s">
        <v>60</v>
      </c>
      <c r="B24" s="12">
        <v>93857</v>
      </c>
      <c r="C24" s="12">
        <v>216345</v>
      </c>
      <c r="D24" s="12">
        <v>347480</v>
      </c>
      <c r="E24" s="12">
        <v>363847</v>
      </c>
      <c r="F24" s="13">
        <f t="shared" si="0"/>
        <v>4.7101991481524124</v>
      </c>
      <c r="G24" s="1"/>
      <c r="H24" s="1"/>
      <c r="I24" s="1"/>
    </row>
    <row r="25" spans="1:9" x14ac:dyDescent="0.25">
      <c r="A25" s="8" t="s">
        <v>61</v>
      </c>
      <c r="B25" s="9">
        <v>1079592</v>
      </c>
      <c r="C25" s="9">
        <v>1028805</v>
      </c>
      <c r="D25" s="9">
        <v>2260836</v>
      </c>
      <c r="E25" s="9">
        <v>2234803</v>
      </c>
      <c r="F25" s="10">
        <f t="shared" si="0"/>
        <v>-1.1514767103850119</v>
      </c>
      <c r="G25" s="1"/>
      <c r="H25" s="1"/>
      <c r="I25" s="1"/>
    </row>
    <row r="26" spans="1:9" x14ac:dyDescent="0.25">
      <c r="A26" s="11" t="s">
        <v>62</v>
      </c>
      <c r="B26" s="12">
        <v>339545</v>
      </c>
      <c r="C26" s="12">
        <v>290119</v>
      </c>
      <c r="D26" s="12">
        <v>646697</v>
      </c>
      <c r="E26" s="12">
        <v>562853</v>
      </c>
      <c r="F26" s="13">
        <f t="shared" si="0"/>
        <v>-12.964958860177177</v>
      </c>
      <c r="G26" s="1"/>
      <c r="H26" s="1"/>
      <c r="I26" s="1"/>
    </row>
    <row r="27" spans="1:9" x14ac:dyDescent="0.25">
      <c r="A27" s="8" t="s">
        <v>63</v>
      </c>
      <c r="B27" s="9">
        <v>701175</v>
      </c>
      <c r="C27" s="9">
        <v>434619</v>
      </c>
      <c r="D27" s="9">
        <v>1238317</v>
      </c>
      <c r="E27" s="9">
        <v>802567</v>
      </c>
      <c r="F27" s="10">
        <f t="shared" si="0"/>
        <v>-35.188889436226745</v>
      </c>
      <c r="G27" s="1"/>
      <c r="H27" s="1"/>
      <c r="I27" s="1"/>
    </row>
    <row r="28" spans="1:9" x14ac:dyDescent="0.25">
      <c r="A28" s="11" t="s">
        <v>64</v>
      </c>
      <c r="B28" s="12">
        <v>14247623</v>
      </c>
      <c r="C28" s="12">
        <v>14033118</v>
      </c>
      <c r="D28" s="12">
        <v>29397744</v>
      </c>
      <c r="E28" s="12">
        <v>29609132</v>
      </c>
      <c r="F28" s="13">
        <f t="shared" si="0"/>
        <v>0.71906197972198527</v>
      </c>
      <c r="G28" s="1"/>
      <c r="H28" s="1"/>
      <c r="I28" s="1"/>
    </row>
    <row r="29" spans="1:9" x14ac:dyDescent="0.25">
      <c r="A29" s="8" t="s">
        <v>65</v>
      </c>
      <c r="B29" s="9">
        <v>1727195</v>
      </c>
      <c r="C29" s="9">
        <v>912317</v>
      </c>
      <c r="D29" s="9">
        <v>3448024</v>
      </c>
      <c r="E29" s="9">
        <v>1700564</v>
      </c>
      <c r="F29" s="10">
        <f t="shared" si="0"/>
        <v>-50.680041670243597</v>
      </c>
      <c r="G29" s="1"/>
      <c r="H29" s="1"/>
      <c r="I29" s="1"/>
    </row>
    <row r="30" spans="1:9" x14ac:dyDescent="0.25">
      <c r="A30" s="11" t="s">
        <v>66</v>
      </c>
      <c r="B30" s="12">
        <v>450192</v>
      </c>
      <c r="C30" s="12">
        <v>427530</v>
      </c>
      <c r="D30" s="12">
        <v>837936</v>
      </c>
      <c r="E30" s="12">
        <v>797529</v>
      </c>
      <c r="F30" s="13">
        <f t="shared" si="0"/>
        <v>-4.8222059918657294</v>
      </c>
      <c r="G30" s="1"/>
      <c r="H30" s="1"/>
      <c r="I30" s="1"/>
    </row>
    <row r="31" spans="1:9" x14ac:dyDescent="0.25">
      <c r="A31" s="8" t="s">
        <v>67</v>
      </c>
      <c r="B31" s="9">
        <v>2947159</v>
      </c>
      <c r="C31" s="9">
        <v>2411514</v>
      </c>
      <c r="D31" s="9">
        <v>6938515</v>
      </c>
      <c r="E31" s="9">
        <v>4787760</v>
      </c>
      <c r="F31" s="10">
        <f t="shared" si="0"/>
        <v>-30.997338767733439</v>
      </c>
      <c r="G31" s="1"/>
      <c r="H31" s="1"/>
      <c r="I31" s="1"/>
    </row>
    <row r="32" spans="1:9" x14ac:dyDescent="0.25">
      <c r="A32" s="11" t="s">
        <v>68</v>
      </c>
      <c r="B32" s="12">
        <v>11567817</v>
      </c>
      <c r="C32" s="12">
        <v>15018431</v>
      </c>
      <c r="D32" s="12">
        <v>23711152</v>
      </c>
      <c r="E32" s="12">
        <v>26145136</v>
      </c>
      <c r="F32" s="13">
        <f t="shared" si="0"/>
        <v>10.265144434989921</v>
      </c>
      <c r="G32" s="1"/>
      <c r="H32" s="1"/>
      <c r="I32" s="1"/>
    </row>
    <row r="33" spans="1:9" x14ac:dyDescent="0.25">
      <c r="A33" s="8" t="s">
        <v>69</v>
      </c>
      <c r="B33" s="9">
        <v>2471998</v>
      </c>
      <c r="C33" s="9">
        <v>1918249</v>
      </c>
      <c r="D33" s="9">
        <v>4973779</v>
      </c>
      <c r="E33" s="9">
        <v>3888153</v>
      </c>
      <c r="F33" s="10">
        <f t="shared" si="0"/>
        <v>-21.826985075131006</v>
      </c>
      <c r="G33" s="1"/>
      <c r="H33" s="1"/>
      <c r="I33" s="1"/>
    </row>
    <row r="34" spans="1:9" x14ac:dyDescent="0.25">
      <c r="A34" s="11" t="s">
        <v>70</v>
      </c>
      <c r="B34" s="12">
        <v>111978</v>
      </c>
      <c r="C34" s="12">
        <v>241988</v>
      </c>
      <c r="D34" s="12">
        <v>233840</v>
      </c>
      <c r="E34" s="12">
        <v>367424</v>
      </c>
      <c r="F34" s="13">
        <f t="shared" si="0"/>
        <v>57.126240164214835</v>
      </c>
      <c r="G34" s="1"/>
      <c r="H34" s="1"/>
      <c r="I34" s="1"/>
    </row>
    <row r="35" spans="1:9" x14ac:dyDescent="0.25">
      <c r="A35" s="14" t="s">
        <v>71</v>
      </c>
      <c r="B35" s="15">
        <f>SUM(B7:B34)</f>
        <v>115419287</v>
      </c>
      <c r="C35" s="15">
        <f t="shared" ref="C35:E35" si="1">SUM(C7:C34)</f>
        <v>120254186</v>
      </c>
      <c r="D35" s="15">
        <f t="shared" si="1"/>
        <v>242031110</v>
      </c>
      <c r="E35" s="15">
        <f t="shared" si="1"/>
        <v>241847336</v>
      </c>
      <c r="F35" s="16">
        <f t="shared" si="0"/>
        <v>-7.5929908349380071E-2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1839325</v>
      </c>
      <c r="C38" s="41">
        <f>D7</f>
        <v>2239622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47367874</v>
      </c>
      <c r="G38" s="42">
        <f>LOOKUP(E38,$A$38:$A$65,$C$38:$C$65)</f>
        <v>40377128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1824065</v>
      </c>
      <c r="C39" s="41">
        <f t="shared" ref="C39:C65" si="5">D8</f>
        <v>1662944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31887343</v>
      </c>
      <c r="G39" s="42">
        <f t="shared" ref="G39:G65" si="8">LOOKUP(E39,$A$38:$A$65,$C$38:$C$65)</f>
        <v>32878678</v>
      </c>
    </row>
    <row r="40" spans="1:9" x14ac:dyDescent="0.25">
      <c r="A40" s="42" t="str">
        <f t="shared" si="3"/>
        <v>ALMERIA</v>
      </c>
      <c r="B40" s="41">
        <f t="shared" si="4"/>
        <v>3426839</v>
      </c>
      <c r="C40" s="41">
        <f t="shared" si="5"/>
        <v>4166575</v>
      </c>
      <c r="D40" s="41">
        <f t="shared" si="6"/>
        <v>13</v>
      </c>
      <c r="E40" s="42" t="str">
        <f t="shared" si="2"/>
        <v>LAS PALMAS</v>
      </c>
      <c r="F40" s="42">
        <f t="shared" si="7"/>
        <v>29894278</v>
      </c>
      <c r="G40" s="42">
        <f t="shared" si="8"/>
        <v>28104684</v>
      </c>
    </row>
    <row r="41" spans="1:9" x14ac:dyDescent="0.25">
      <c r="A41" s="42" t="str">
        <f t="shared" si="3"/>
        <v>AVILES</v>
      </c>
      <c r="B41" s="41">
        <f t="shared" si="4"/>
        <v>768907</v>
      </c>
      <c r="C41" s="41">
        <f t="shared" si="5"/>
        <v>779192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29609132</v>
      </c>
      <c r="G41" s="42">
        <f t="shared" si="8"/>
        <v>29397744</v>
      </c>
    </row>
    <row r="42" spans="1:9" x14ac:dyDescent="0.25">
      <c r="A42" s="42" t="str">
        <f t="shared" si="3"/>
        <v>BAHIA DE ALGECIRAS</v>
      </c>
      <c r="B42" s="41">
        <f t="shared" si="4"/>
        <v>47367874</v>
      </c>
      <c r="C42" s="41">
        <f t="shared" si="5"/>
        <v>40377128</v>
      </c>
      <c r="D42" s="41">
        <f t="shared" si="6"/>
        <v>1</v>
      </c>
      <c r="E42" s="42" t="str">
        <f t="shared" si="2"/>
        <v>VALENCIA</v>
      </c>
      <c r="F42" s="42">
        <f t="shared" si="7"/>
        <v>26145136</v>
      </c>
      <c r="G42" s="42">
        <f t="shared" si="8"/>
        <v>23711152</v>
      </c>
    </row>
    <row r="43" spans="1:9" x14ac:dyDescent="0.25">
      <c r="A43" s="42" t="str">
        <f t="shared" si="3"/>
        <v>BAHIA DE CADIZ</v>
      </c>
      <c r="B43" s="41">
        <f t="shared" si="4"/>
        <v>2679651</v>
      </c>
      <c r="C43" s="41">
        <f t="shared" si="5"/>
        <v>2865955</v>
      </c>
      <c r="D43" s="41">
        <f t="shared" si="6"/>
        <v>14</v>
      </c>
      <c r="E43" s="42" t="str">
        <f t="shared" si="2"/>
        <v>BALEARES</v>
      </c>
      <c r="F43" s="42">
        <f t="shared" si="7"/>
        <v>15473434</v>
      </c>
      <c r="G43" s="42">
        <f t="shared" si="8"/>
        <v>16227078</v>
      </c>
    </row>
    <row r="44" spans="1:9" x14ac:dyDescent="0.25">
      <c r="A44" s="42" t="str">
        <f t="shared" si="3"/>
        <v>BALEARES</v>
      </c>
      <c r="B44" s="41">
        <f t="shared" si="4"/>
        <v>15473434</v>
      </c>
      <c r="C44" s="41">
        <f t="shared" si="5"/>
        <v>16227078</v>
      </c>
      <c r="D44" s="41">
        <f t="shared" si="6"/>
        <v>6</v>
      </c>
      <c r="E44" s="42" t="str">
        <f t="shared" si="2"/>
        <v>CEUTA</v>
      </c>
      <c r="F44" s="42">
        <f t="shared" si="7"/>
        <v>10271008</v>
      </c>
      <c r="G44" s="42">
        <f t="shared" si="8"/>
        <v>10061484</v>
      </c>
    </row>
    <row r="45" spans="1:9" x14ac:dyDescent="0.25">
      <c r="A45" s="42" t="str">
        <f t="shared" si="3"/>
        <v>BARCELONA</v>
      </c>
      <c r="B45" s="41">
        <f t="shared" si="4"/>
        <v>31887343</v>
      </c>
      <c r="C45" s="41">
        <f t="shared" si="5"/>
        <v>32878678</v>
      </c>
      <c r="D45" s="41">
        <f t="shared" si="6"/>
        <v>2</v>
      </c>
      <c r="E45" s="42" t="str">
        <f t="shared" si="2"/>
        <v>BILBAO</v>
      </c>
      <c r="F45" s="42">
        <f t="shared" si="7"/>
        <v>6717075</v>
      </c>
      <c r="G45" s="42">
        <f t="shared" si="8"/>
        <v>7574668</v>
      </c>
    </row>
    <row r="46" spans="1:9" x14ac:dyDescent="0.25">
      <c r="A46" s="42" t="str">
        <f t="shared" si="3"/>
        <v>BILBAO</v>
      </c>
      <c r="B46" s="41">
        <f t="shared" si="4"/>
        <v>6717075</v>
      </c>
      <c r="C46" s="41">
        <f t="shared" si="5"/>
        <v>7574668</v>
      </c>
      <c r="D46" s="41">
        <f t="shared" si="6"/>
        <v>8</v>
      </c>
      <c r="E46" s="42" t="str">
        <f t="shared" si="2"/>
        <v>MALAGA</v>
      </c>
      <c r="F46" s="42">
        <f t="shared" si="7"/>
        <v>5254350</v>
      </c>
      <c r="G46" s="42">
        <f t="shared" si="8"/>
        <v>5657306</v>
      </c>
    </row>
    <row r="47" spans="1:9" x14ac:dyDescent="0.25">
      <c r="A47" s="42" t="str">
        <f t="shared" si="3"/>
        <v>CARTAGENA</v>
      </c>
      <c r="B47" s="41">
        <f t="shared" si="4"/>
        <v>4220286</v>
      </c>
      <c r="C47" s="41">
        <f t="shared" si="5"/>
        <v>4934215</v>
      </c>
      <c r="D47" s="41">
        <f t="shared" si="6"/>
        <v>11</v>
      </c>
      <c r="E47" s="42" t="str">
        <f t="shared" si="2"/>
        <v>TARRAGONA</v>
      </c>
      <c r="F47" s="42">
        <f t="shared" si="7"/>
        <v>4787760</v>
      </c>
      <c r="G47" s="42">
        <f t="shared" si="8"/>
        <v>6938515</v>
      </c>
    </row>
    <row r="48" spans="1:9" x14ac:dyDescent="0.25">
      <c r="A48" s="42" t="str">
        <f t="shared" si="3"/>
        <v>CASTELLON</v>
      </c>
      <c r="B48" s="41">
        <f t="shared" si="4"/>
        <v>2275962</v>
      </c>
      <c r="C48" s="41">
        <f t="shared" si="5"/>
        <v>2301184</v>
      </c>
      <c r="D48" s="41">
        <f t="shared" si="6"/>
        <v>16</v>
      </c>
      <c r="E48" s="42" t="str">
        <f t="shared" si="2"/>
        <v>CARTAGENA</v>
      </c>
      <c r="F48" s="42">
        <f t="shared" si="7"/>
        <v>4220286</v>
      </c>
      <c r="G48" s="42">
        <f t="shared" si="8"/>
        <v>4934215</v>
      </c>
    </row>
    <row r="49" spans="1:7" x14ac:dyDescent="0.25">
      <c r="A49" s="42" t="str">
        <f t="shared" si="3"/>
        <v>CEUTA</v>
      </c>
      <c r="B49" s="41">
        <f t="shared" si="4"/>
        <v>10271008</v>
      </c>
      <c r="C49" s="41">
        <f t="shared" si="5"/>
        <v>10061484</v>
      </c>
      <c r="D49" s="41">
        <f t="shared" si="6"/>
        <v>7</v>
      </c>
      <c r="E49" s="42" t="str">
        <f t="shared" si="2"/>
        <v>VIGO</v>
      </c>
      <c r="F49" s="42">
        <f t="shared" si="7"/>
        <v>3888153</v>
      </c>
      <c r="G49" s="42">
        <f t="shared" si="8"/>
        <v>4973779</v>
      </c>
    </row>
    <row r="50" spans="1:7" x14ac:dyDescent="0.25">
      <c r="A50" s="42" t="str">
        <f t="shared" si="3"/>
        <v>FERROL-SAN CIBRAO</v>
      </c>
      <c r="B50" s="41">
        <f t="shared" si="4"/>
        <v>2162850</v>
      </c>
      <c r="C50" s="41">
        <f t="shared" si="5"/>
        <v>2174991</v>
      </c>
      <c r="D50" s="41">
        <f t="shared" si="6"/>
        <v>18</v>
      </c>
      <c r="E50" s="42" t="str">
        <f t="shared" si="2"/>
        <v>ALMERIA</v>
      </c>
      <c r="F50" s="42">
        <f t="shared" si="7"/>
        <v>3426839</v>
      </c>
      <c r="G50" s="42">
        <f t="shared" si="8"/>
        <v>4166575</v>
      </c>
    </row>
    <row r="51" spans="1:7" x14ac:dyDescent="0.25">
      <c r="A51" s="42" t="str">
        <f t="shared" si="3"/>
        <v>GIJON</v>
      </c>
      <c r="B51" s="41">
        <f t="shared" si="4"/>
        <v>1996417</v>
      </c>
      <c r="C51" s="41">
        <f t="shared" si="5"/>
        <v>2643706</v>
      </c>
      <c r="D51" s="41">
        <f t="shared" si="6"/>
        <v>19</v>
      </c>
      <c r="E51" s="42" t="str">
        <f t="shared" si="2"/>
        <v>BAHIA DE CADIZ</v>
      </c>
      <c r="F51" s="42">
        <f t="shared" si="7"/>
        <v>2679651</v>
      </c>
      <c r="G51" s="42">
        <f t="shared" si="8"/>
        <v>2865955</v>
      </c>
    </row>
    <row r="52" spans="1:7" x14ac:dyDescent="0.25">
      <c r="A52" s="42" t="str">
        <f t="shared" si="3"/>
        <v>HUELVA</v>
      </c>
      <c r="B52" s="41">
        <f t="shared" si="4"/>
        <v>2527904</v>
      </c>
      <c r="C52" s="41">
        <f t="shared" si="5"/>
        <v>3347380</v>
      </c>
      <c r="D52" s="41">
        <f t="shared" si="6"/>
        <v>15</v>
      </c>
      <c r="E52" s="42" t="str">
        <f t="shared" si="2"/>
        <v>HUELVA</v>
      </c>
      <c r="F52" s="42">
        <f t="shared" si="7"/>
        <v>2527904</v>
      </c>
      <c r="G52" s="42">
        <f t="shared" si="8"/>
        <v>3347380</v>
      </c>
    </row>
    <row r="53" spans="1:7" x14ac:dyDescent="0.25">
      <c r="A53" s="42" t="str">
        <f t="shared" si="3"/>
        <v>LAS PALMAS</v>
      </c>
      <c r="B53" s="41">
        <f t="shared" si="4"/>
        <v>29894278</v>
      </c>
      <c r="C53" s="41">
        <f t="shared" si="5"/>
        <v>28104684</v>
      </c>
      <c r="D53" s="41">
        <f t="shared" si="6"/>
        <v>3</v>
      </c>
      <c r="E53" s="42" t="str">
        <f t="shared" si="2"/>
        <v>CASTELLON</v>
      </c>
      <c r="F53" s="42">
        <f t="shared" si="7"/>
        <v>2275962</v>
      </c>
      <c r="G53" s="42">
        <f t="shared" si="8"/>
        <v>2301184</v>
      </c>
    </row>
    <row r="54" spans="1:7" x14ac:dyDescent="0.25">
      <c r="A54" s="42" t="str">
        <f t="shared" si="3"/>
        <v>MALAGA</v>
      </c>
      <c r="B54" s="41">
        <f t="shared" si="4"/>
        <v>5254350</v>
      </c>
      <c r="C54" s="41">
        <f t="shared" si="5"/>
        <v>5657306</v>
      </c>
      <c r="D54" s="41">
        <f t="shared" si="6"/>
        <v>9</v>
      </c>
      <c r="E54" s="42" t="str">
        <f t="shared" si="2"/>
        <v>MELILLA</v>
      </c>
      <c r="F54" s="42">
        <f t="shared" si="7"/>
        <v>2234803</v>
      </c>
      <c r="G54" s="42">
        <f t="shared" si="8"/>
        <v>2260836</v>
      </c>
    </row>
    <row r="55" spans="1:7" x14ac:dyDescent="0.25">
      <c r="A55" s="42" t="str">
        <f t="shared" si="3"/>
        <v>MARIN Y RIA DE PONTEVEDRA</v>
      </c>
      <c r="B55" s="41">
        <f t="shared" si="4"/>
        <v>363847</v>
      </c>
      <c r="C55" s="41">
        <f t="shared" si="5"/>
        <v>347480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2162850</v>
      </c>
      <c r="G55" s="42">
        <f t="shared" si="8"/>
        <v>2174991</v>
      </c>
    </row>
    <row r="56" spans="1:7" x14ac:dyDescent="0.25">
      <c r="A56" s="42" t="str">
        <f t="shared" si="3"/>
        <v>MELILLA</v>
      </c>
      <c r="B56" s="41">
        <f t="shared" si="4"/>
        <v>2234803</v>
      </c>
      <c r="C56" s="41">
        <f t="shared" si="5"/>
        <v>2260836</v>
      </c>
      <c r="D56" s="41">
        <f t="shared" si="6"/>
        <v>17</v>
      </c>
      <c r="E56" s="42" t="str">
        <f t="shared" si="2"/>
        <v>GIJON</v>
      </c>
      <c r="F56" s="42">
        <f t="shared" si="9"/>
        <v>1996417</v>
      </c>
      <c r="G56" s="42">
        <f t="shared" si="8"/>
        <v>2643706</v>
      </c>
    </row>
    <row r="57" spans="1:7" x14ac:dyDescent="0.25">
      <c r="A57" s="42" t="str">
        <f t="shared" si="3"/>
        <v>MOTRIL</v>
      </c>
      <c r="B57" s="41">
        <f t="shared" si="4"/>
        <v>562853</v>
      </c>
      <c r="C57" s="41">
        <f t="shared" si="5"/>
        <v>646697</v>
      </c>
      <c r="D57" s="41">
        <f t="shared" si="6"/>
        <v>26</v>
      </c>
      <c r="E57" s="42" t="str">
        <f t="shared" si="2"/>
        <v>A CORUÑA</v>
      </c>
      <c r="F57" s="42">
        <f t="shared" si="9"/>
        <v>1839325</v>
      </c>
      <c r="G57" s="42">
        <f t="shared" si="8"/>
        <v>2239622</v>
      </c>
    </row>
    <row r="58" spans="1:7" x14ac:dyDescent="0.25">
      <c r="A58" s="42" t="str">
        <f t="shared" si="3"/>
        <v>PASAIA</v>
      </c>
      <c r="B58" s="41">
        <f t="shared" si="4"/>
        <v>802567</v>
      </c>
      <c r="C58" s="41">
        <f t="shared" si="5"/>
        <v>1238317</v>
      </c>
      <c r="D58" s="41">
        <f t="shared" si="6"/>
        <v>23</v>
      </c>
      <c r="E58" s="42" t="str">
        <f t="shared" si="2"/>
        <v>ALICANTE</v>
      </c>
      <c r="F58" s="42">
        <f t="shared" si="9"/>
        <v>1824065</v>
      </c>
      <c r="G58" s="42">
        <f t="shared" si="8"/>
        <v>1662944</v>
      </c>
    </row>
    <row r="59" spans="1:7" x14ac:dyDescent="0.25">
      <c r="A59" s="42" t="str">
        <f t="shared" si="3"/>
        <v>SANTA CRUZ DE TENERIFE</v>
      </c>
      <c r="B59" s="41">
        <f t="shared" si="4"/>
        <v>29609132</v>
      </c>
      <c r="C59" s="41">
        <f t="shared" si="5"/>
        <v>29397744</v>
      </c>
      <c r="D59" s="41">
        <f t="shared" si="6"/>
        <v>4</v>
      </c>
      <c r="E59" s="42" t="str">
        <f t="shared" si="2"/>
        <v>SANTANDER</v>
      </c>
      <c r="F59" s="42">
        <f t="shared" si="9"/>
        <v>1700564</v>
      </c>
      <c r="G59" s="42">
        <f t="shared" si="8"/>
        <v>3448024</v>
      </c>
    </row>
    <row r="60" spans="1:7" x14ac:dyDescent="0.25">
      <c r="A60" s="42" t="str">
        <f t="shared" si="3"/>
        <v>SANTANDER</v>
      </c>
      <c r="B60" s="41">
        <f t="shared" si="4"/>
        <v>1700564</v>
      </c>
      <c r="C60" s="41">
        <f t="shared" si="5"/>
        <v>3448024</v>
      </c>
      <c r="D60" s="41">
        <f t="shared" si="6"/>
        <v>22</v>
      </c>
      <c r="E60" s="42" t="str">
        <f t="shared" si="2"/>
        <v>PASAIA</v>
      </c>
      <c r="F60" s="42">
        <f t="shared" si="9"/>
        <v>802567</v>
      </c>
      <c r="G60" s="42">
        <f t="shared" si="8"/>
        <v>1238317</v>
      </c>
    </row>
    <row r="61" spans="1:7" x14ac:dyDescent="0.25">
      <c r="A61" s="42" t="str">
        <f t="shared" si="3"/>
        <v>SEVILLA</v>
      </c>
      <c r="B61" s="41">
        <f t="shared" si="4"/>
        <v>797529</v>
      </c>
      <c r="C61" s="41">
        <f t="shared" si="5"/>
        <v>837936</v>
      </c>
      <c r="D61" s="41">
        <f t="shared" si="6"/>
        <v>24</v>
      </c>
      <c r="E61" s="42" t="str">
        <f t="shared" si="2"/>
        <v>SEVILLA</v>
      </c>
      <c r="F61" s="42">
        <f t="shared" si="9"/>
        <v>797529</v>
      </c>
      <c r="G61" s="42">
        <f t="shared" si="8"/>
        <v>837936</v>
      </c>
    </row>
    <row r="62" spans="1:7" x14ac:dyDescent="0.25">
      <c r="A62" s="42" t="str">
        <f t="shared" si="3"/>
        <v>TARRAGONA</v>
      </c>
      <c r="B62" s="41">
        <f t="shared" si="4"/>
        <v>4787760</v>
      </c>
      <c r="C62" s="41">
        <f t="shared" si="5"/>
        <v>6938515</v>
      </c>
      <c r="D62" s="41">
        <f t="shared" si="6"/>
        <v>10</v>
      </c>
      <c r="E62" s="42" t="str">
        <f t="shared" si="2"/>
        <v>AVILES</v>
      </c>
      <c r="F62" s="42">
        <f t="shared" si="9"/>
        <v>768907</v>
      </c>
      <c r="G62" s="42">
        <f t="shared" si="8"/>
        <v>779192</v>
      </c>
    </row>
    <row r="63" spans="1:7" x14ac:dyDescent="0.25">
      <c r="A63" s="42" t="str">
        <f t="shared" si="3"/>
        <v>VALENCIA</v>
      </c>
      <c r="B63" s="41">
        <f t="shared" si="4"/>
        <v>26145136</v>
      </c>
      <c r="C63" s="41">
        <f t="shared" si="5"/>
        <v>23711152</v>
      </c>
      <c r="D63" s="41">
        <f t="shared" si="6"/>
        <v>5</v>
      </c>
      <c r="E63" s="42" t="str">
        <f t="shared" si="2"/>
        <v>MOTRIL</v>
      </c>
      <c r="F63" s="42">
        <f t="shared" si="9"/>
        <v>562853</v>
      </c>
      <c r="G63" s="42">
        <f t="shared" si="8"/>
        <v>646697</v>
      </c>
    </row>
    <row r="64" spans="1:7" x14ac:dyDescent="0.25">
      <c r="A64" s="42" t="str">
        <f t="shared" si="3"/>
        <v>VIGO</v>
      </c>
      <c r="B64" s="41">
        <f t="shared" si="4"/>
        <v>3888153</v>
      </c>
      <c r="C64" s="41">
        <f t="shared" si="5"/>
        <v>4973779</v>
      </c>
      <c r="D64" s="41">
        <f t="shared" si="6"/>
        <v>12</v>
      </c>
      <c r="E64" s="42" t="str">
        <f t="shared" si="2"/>
        <v>VILAGARCIA</v>
      </c>
      <c r="F64" s="42">
        <f t="shared" si="9"/>
        <v>367424</v>
      </c>
      <c r="G64" s="42">
        <f t="shared" si="8"/>
        <v>233840</v>
      </c>
    </row>
    <row r="65" spans="1:7" x14ac:dyDescent="0.25">
      <c r="A65" s="42" t="str">
        <f t="shared" si="3"/>
        <v>VILAGARCIA</v>
      </c>
      <c r="B65" s="41">
        <f t="shared" si="4"/>
        <v>367424</v>
      </c>
      <c r="C65" s="41">
        <f t="shared" si="5"/>
        <v>233840</v>
      </c>
      <c r="D65" s="41">
        <f t="shared" si="6"/>
        <v>27</v>
      </c>
      <c r="E65" s="42" t="str">
        <f t="shared" si="2"/>
        <v>MARIN Y RIA DE PONTEVEDRA</v>
      </c>
      <c r="F65" s="42">
        <f t="shared" si="9"/>
        <v>363847</v>
      </c>
      <c r="G65" s="42">
        <f t="shared" si="8"/>
        <v>347480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39903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</v>
      </c>
      <c r="C7" s="9">
        <v>0</v>
      </c>
      <c r="D7" s="9">
        <v>3</v>
      </c>
      <c r="E7" s="9">
        <v>3</v>
      </c>
      <c r="F7" s="10">
        <f>((E7*100)/D7)-100</f>
        <v>0</v>
      </c>
      <c r="G7" s="1"/>
      <c r="H7" s="1"/>
      <c r="I7" s="1"/>
    </row>
    <row r="8" spans="1:12" x14ac:dyDescent="0.25">
      <c r="A8" s="11" t="s">
        <v>44</v>
      </c>
      <c r="B8" s="12">
        <v>0</v>
      </c>
      <c r="C8" s="12">
        <v>0</v>
      </c>
      <c r="D8" s="12">
        <v>2</v>
      </c>
      <c r="E8" s="12">
        <v>1</v>
      </c>
      <c r="F8" s="13">
        <f t="shared" ref="F8:F35" si="0">((E8*100)/D8)-100</f>
        <v>-50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1</v>
      </c>
      <c r="E9" s="9">
        <v>1</v>
      </c>
      <c r="F9" s="10">
        <f t="shared" si="0"/>
        <v>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</v>
      </c>
      <c r="C12" s="12">
        <v>5</v>
      </c>
      <c r="D12" s="12">
        <v>4</v>
      </c>
      <c r="E12" s="12">
        <v>7</v>
      </c>
      <c r="F12" s="13">
        <f t="shared" si="0"/>
        <v>75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2</v>
      </c>
      <c r="D13" s="9">
        <v>1</v>
      </c>
      <c r="E13" s="9">
        <v>8</v>
      </c>
      <c r="F13" s="10">
        <f t="shared" si="0"/>
        <v>700</v>
      </c>
      <c r="G13" s="1"/>
      <c r="H13" s="1"/>
      <c r="I13" s="1"/>
    </row>
    <row r="14" spans="1:12" x14ac:dyDescent="0.25">
      <c r="A14" s="11" t="s">
        <v>50</v>
      </c>
      <c r="B14" s="12">
        <v>4</v>
      </c>
      <c r="C14" s="12">
        <v>15</v>
      </c>
      <c r="D14" s="12">
        <v>13</v>
      </c>
      <c r="E14" s="12">
        <v>31</v>
      </c>
      <c r="F14" s="13">
        <f t="shared" si="0"/>
        <v>138.46153846153845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0</v>
      </c>
      <c r="E15" s="9">
        <v>1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1</v>
      </c>
      <c r="D16" s="12">
        <v>0</v>
      </c>
      <c r="E16" s="12">
        <v>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44</v>
      </c>
      <c r="C22" s="12">
        <v>37</v>
      </c>
      <c r="D22" s="12">
        <v>104</v>
      </c>
      <c r="E22" s="12">
        <v>79</v>
      </c>
      <c r="F22" s="13">
        <f t="shared" si="0"/>
        <v>-24.038461538461533</v>
      </c>
      <c r="G22" s="1"/>
      <c r="H22" s="1"/>
      <c r="I22" s="1"/>
    </row>
    <row r="23" spans="1:9" x14ac:dyDescent="0.25">
      <c r="A23" s="8" t="s">
        <v>59</v>
      </c>
      <c r="B23" s="9">
        <v>5</v>
      </c>
      <c r="C23" s="9">
        <v>9</v>
      </c>
      <c r="D23" s="9">
        <v>14</v>
      </c>
      <c r="E23" s="9">
        <v>24</v>
      </c>
      <c r="F23" s="10">
        <f t="shared" si="0"/>
        <v>71.428571428571416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1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25</v>
      </c>
      <c r="C28" s="12">
        <v>30</v>
      </c>
      <c r="D28" s="12">
        <v>57</v>
      </c>
      <c r="E28" s="12">
        <v>63</v>
      </c>
      <c r="F28" s="13">
        <f t="shared" si="0"/>
        <v>10.526315789473685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2</v>
      </c>
      <c r="C30" s="12">
        <v>4</v>
      </c>
      <c r="D30" s="12">
        <v>2</v>
      </c>
      <c r="E30" s="12">
        <v>5</v>
      </c>
      <c r="F30" s="13">
        <f t="shared" si="0"/>
        <v>150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0</v>
      </c>
      <c r="C32" s="12">
        <v>1</v>
      </c>
      <c r="D32" s="12">
        <v>0</v>
      </c>
      <c r="E32" s="12">
        <v>3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1</v>
      </c>
      <c r="F33" s="10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84</v>
      </c>
      <c r="C35" s="15">
        <f t="shared" ref="C35:E35" si="1">SUM(C7:C34)</f>
        <v>104</v>
      </c>
      <c r="D35" s="15">
        <f t="shared" si="1"/>
        <v>203</v>
      </c>
      <c r="E35" s="15">
        <f t="shared" si="1"/>
        <v>230</v>
      </c>
      <c r="F35" s="16">
        <f t="shared" si="0"/>
        <v>13.300492610837438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</v>
      </c>
      <c r="C38" s="41">
        <f>D7</f>
        <v>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LAS PALMAS</v>
      </c>
      <c r="F38" s="42">
        <f>LOOKUP(E38,$A$38:$A$65,$B$38:$B$65)</f>
        <v>79</v>
      </c>
      <c r="G38" s="42">
        <f>LOOKUP(E38,$A$38:$A$65,$C$38:$C$65)</f>
        <v>104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</v>
      </c>
      <c r="C39" s="41">
        <f t="shared" ref="C39:C65" si="5">D8</f>
        <v>2</v>
      </c>
      <c r="D39" s="41">
        <f t="shared" ref="D39:D65" si="6">_xlfn.RANK.EQ(B39,$B$38:$B$65)+COUNTIF($B$38:$B$65,B39)-1</f>
        <v>14</v>
      </c>
      <c r="E39" s="42" t="str">
        <f t="shared" si="2"/>
        <v>SANTA CRUZ DE TENERIFE</v>
      </c>
      <c r="F39" s="42">
        <f t="shared" ref="F39:F54" si="7">LOOKUP(E39,$A$38:$A$65,$B$38:$B$65)</f>
        <v>63</v>
      </c>
      <c r="G39" s="42">
        <f t="shared" ref="G39:G65" si="8">LOOKUP(E39,$A$38:$A$65,$C$38:$C$65)</f>
        <v>57</v>
      </c>
    </row>
    <row r="40" spans="1:9" x14ac:dyDescent="0.25">
      <c r="A40" s="42" t="str">
        <f t="shared" si="3"/>
        <v>ALMERIA</v>
      </c>
      <c r="B40" s="41">
        <f t="shared" si="4"/>
        <v>1</v>
      </c>
      <c r="C40" s="41">
        <f t="shared" si="5"/>
        <v>1</v>
      </c>
      <c r="D40" s="41">
        <f t="shared" si="6"/>
        <v>14</v>
      </c>
      <c r="E40" s="42" t="str">
        <f t="shared" si="2"/>
        <v>BARCELONA</v>
      </c>
      <c r="F40" s="42">
        <f t="shared" si="7"/>
        <v>31</v>
      </c>
      <c r="G40" s="42">
        <f t="shared" si="8"/>
        <v>13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24</v>
      </c>
      <c r="G41" s="42">
        <f t="shared" si="8"/>
        <v>14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</v>
      </c>
      <c r="D42" s="41">
        <f t="shared" si="6"/>
        <v>28</v>
      </c>
      <c r="E42" s="42" t="str">
        <f t="shared" si="2"/>
        <v>BALEARES</v>
      </c>
      <c r="F42" s="42">
        <f t="shared" si="7"/>
        <v>8</v>
      </c>
      <c r="G42" s="42">
        <f t="shared" si="8"/>
        <v>1</v>
      </c>
    </row>
    <row r="43" spans="1:9" x14ac:dyDescent="0.25">
      <c r="A43" s="42" t="str">
        <f t="shared" si="3"/>
        <v>BAHIA DE CADIZ</v>
      </c>
      <c r="B43" s="41">
        <f t="shared" si="4"/>
        <v>7</v>
      </c>
      <c r="C43" s="41">
        <f t="shared" si="5"/>
        <v>4</v>
      </c>
      <c r="D43" s="41">
        <f t="shared" si="6"/>
        <v>6</v>
      </c>
      <c r="E43" s="42" t="str">
        <f t="shared" si="2"/>
        <v>BAHIA DE CADIZ</v>
      </c>
      <c r="F43" s="42">
        <f t="shared" si="7"/>
        <v>7</v>
      </c>
      <c r="G43" s="42">
        <f t="shared" si="8"/>
        <v>4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1</v>
      </c>
      <c r="D44" s="41">
        <f t="shared" si="6"/>
        <v>5</v>
      </c>
      <c r="E44" s="42" t="str">
        <f t="shared" si="2"/>
        <v>SEVILLA</v>
      </c>
      <c r="F44" s="42">
        <f t="shared" si="7"/>
        <v>5</v>
      </c>
      <c r="G44" s="42">
        <f t="shared" si="8"/>
        <v>2</v>
      </c>
    </row>
    <row r="45" spans="1:9" x14ac:dyDescent="0.25">
      <c r="A45" s="42" t="str">
        <f t="shared" si="3"/>
        <v>BARCELONA</v>
      </c>
      <c r="B45" s="41">
        <f t="shared" si="4"/>
        <v>31</v>
      </c>
      <c r="C45" s="41">
        <f t="shared" si="5"/>
        <v>13</v>
      </c>
      <c r="D45" s="41">
        <f t="shared" si="6"/>
        <v>3</v>
      </c>
      <c r="E45" s="42" t="e">
        <f t="shared" si="2"/>
        <v>#N/A</v>
      </c>
      <c r="F45" s="42" t="e">
        <f t="shared" si="7"/>
        <v>#N/A</v>
      </c>
      <c r="G45" s="42" t="e">
        <f t="shared" si="8"/>
        <v>#N/A</v>
      </c>
    </row>
    <row r="46" spans="1:9" x14ac:dyDescent="0.25">
      <c r="A46" s="42" t="str">
        <f t="shared" si="3"/>
        <v>BILBAO</v>
      </c>
      <c r="B46" s="41">
        <f t="shared" si="4"/>
        <v>1</v>
      </c>
      <c r="C46" s="41">
        <f t="shared" si="5"/>
        <v>0</v>
      </c>
      <c r="D46" s="41">
        <f t="shared" si="6"/>
        <v>14</v>
      </c>
      <c r="E46" s="42" t="e">
        <f t="shared" si="2"/>
        <v>#N/A</v>
      </c>
      <c r="F46" s="42" t="e">
        <f t="shared" si="7"/>
        <v>#N/A</v>
      </c>
      <c r="G46" s="42" t="e">
        <f t="shared" si="8"/>
        <v>#N/A</v>
      </c>
    </row>
    <row r="47" spans="1:9" x14ac:dyDescent="0.25">
      <c r="A47" s="42" t="str">
        <f t="shared" si="3"/>
        <v>CARTAGENA</v>
      </c>
      <c r="B47" s="41">
        <f t="shared" si="4"/>
        <v>3</v>
      </c>
      <c r="C47" s="41">
        <f t="shared" si="5"/>
        <v>0</v>
      </c>
      <c r="D47" s="41">
        <f t="shared" si="6"/>
        <v>10</v>
      </c>
      <c r="E47" s="42" t="str">
        <f t="shared" si="2"/>
        <v>A CORUÑA</v>
      </c>
      <c r="F47" s="42">
        <f t="shared" si="7"/>
        <v>3</v>
      </c>
      <c r="G47" s="42">
        <f t="shared" si="8"/>
        <v>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ALICANTE</v>
      </c>
      <c r="F51" s="42">
        <f t="shared" si="7"/>
        <v>1</v>
      </c>
      <c r="G51" s="42">
        <f t="shared" si="8"/>
        <v>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79</v>
      </c>
      <c r="C53" s="41">
        <f t="shared" si="5"/>
        <v>104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24</v>
      </c>
      <c r="C54" s="41">
        <f t="shared" si="5"/>
        <v>14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63</v>
      </c>
      <c r="C59" s="41">
        <f t="shared" si="5"/>
        <v>57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2</v>
      </c>
      <c r="D61" s="41">
        <f t="shared" si="6"/>
        <v>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</v>
      </c>
      <c r="C63" s="41">
        <f t="shared" si="5"/>
        <v>0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</v>
      </c>
      <c r="C64" s="41">
        <f t="shared" si="5"/>
        <v>0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B7267773-1520-419C-BB32-EBEE20958261}"/>
</file>

<file path=customXml/itemProps2.xml><?xml version="1.0" encoding="utf-8"?>
<ds:datastoreItem xmlns:ds="http://schemas.openxmlformats.org/officeDocument/2006/customXml" ds:itemID="{1540514C-3D04-4BF2-9439-937E74BC6AEB}"/>
</file>

<file path=customXml/itemProps3.xml><?xml version="1.0" encoding="utf-8"?>
<ds:datastoreItem xmlns:ds="http://schemas.openxmlformats.org/officeDocument/2006/customXml" ds:itemID="{BAFB6AEE-31A8-4627-A5F8-D6AB849836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