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D53" i="28" s="1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E65" i="27"/>
  <c r="G65" i="27" s="1"/>
  <c r="E65" i="28"/>
  <c r="G65" i="28" s="1"/>
  <c r="E55" i="27"/>
  <c r="F55" i="27" s="1"/>
  <c r="E63" i="27"/>
  <c r="G63" i="27" s="1"/>
  <c r="E46" i="27"/>
  <c r="G46" i="27" s="1"/>
  <c r="G63" i="28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<sst xmlns="http://schemas.openxmlformats.org/spreadsheetml/2006/main" count="721" uniqueCount="96">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</sst>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16714077</c:v>
                </c:pt>
                <c:pt idx="1">
                  <c:v>13397459</c:v>
                </c:pt>
                <c:pt idx="2">
                  <c:v>9894767</c:v>
                </c:pt>
                <c:pt idx="3">
                  <c:v>7976293</c:v>
                </c:pt>
                <c:pt idx="4">
                  <c:v>6650717</c:v>
                </c:pt>
                <c:pt idx="5">
                  <c:v>5728686</c:v>
                </c:pt>
                <c:pt idx="6">
                  <c:v>5339280</c:v>
                </c:pt>
                <c:pt idx="7">
                  <c:v>3953162</c:v>
                </c:pt>
                <c:pt idx="8">
                  <c:v>3920416</c:v>
                </c:pt>
                <c:pt idx="9">
                  <c:v>3788931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18542984</c:v>
                </c:pt>
                <c:pt idx="1">
                  <c:v>13799601</c:v>
                </c:pt>
                <c:pt idx="2">
                  <c:v>12674262</c:v>
                </c:pt>
                <c:pt idx="3">
                  <c:v>9242561</c:v>
                </c:pt>
                <c:pt idx="4">
                  <c:v>9075097</c:v>
                </c:pt>
                <c:pt idx="5">
                  <c:v>7433879</c:v>
                </c:pt>
                <c:pt idx="6">
                  <c:v>6513371</c:v>
                </c:pt>
                <c:pt idx="7">
                  <c:v>4936195</c:v>
                </c:pt>
                <c:pt idx="8">
                  <c:v>4523490</c:v>
                </c:pt>
                <c:pt idx="9">
                  <c:v>4858028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15337071</c:v>
                </c:pt>
                <c:pt idx="1">
                  <c:v>13316026</c:v>
                </c:pt>
                <c:pt idx="2">
                  <c:v>9790678</c:v>
                </c:pt>
                <c:pt idx="3">
                  <c:v>7821265</c:v>
                </c:pt>
                <c:pt idx="4">
                  <c:v>6616290</c:v>
                </c:pt>
                <c:pt idx="5">
                  <c:v>5709738</c:v>
                </c:pt>
                <c:pt idx="6">
                  <c:v>4744433</c:v>
                </c:pt>
                <c:pt idx="7">
                  <c:v>3922813</c:v>
                </c:pt>
                <c:pt idx="8">
                  <c:v>3908360</c:v>
                </c:pt>
                <c:pt idx="9">
                  <c:v>3528732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17421449</c:v>
                </c:pt>
                <c:pt idx="1">
                  <c:v>13732141</c:v>
                </c:pt>
                <c:pt idx="2">
                  <c:v>12439475</c:v>
                </c:pt>
                <c:pt idx="3">
                  <c:v>8985022</c:v>
                </c:pt>
                <c:pt idx="4">
                  <c:v>9022661</c:v>
                </c:pt>
                <c:pt idx="5">
                  <c:v>7410171</c:v>
                </c:pt>
                <c:pt idx="6">
                  <c:v>5936779</c:v>
                </c:pt>
                <c:pt idx="7">
                  <c:v>4914295</c:v>
                </c:pt>
                <c:pt idx="8">
                  <c:v>4507500</c:v>
                </c:pt>
                <c:pt idx="9">
                  <c:v>4521519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5668901</c:v>
                </c:pt>
                <c:pt idx="1">
                  <c:v>5217430</c:v>
                </c:pt>
                <c:pt idx="2">
                  <c:v>4778039</c:v>
                </c:pt>
                <c:pt idx="3">
                  <c:v>3916752</c:v>
                </c:pt>
                <c:pt idx="4">
                  <c:v>2978800</c:v>
                </c:pt>
                <c:pt idx="5">
                  <c:v>2823934</c:v>
                </c:pt>
                <c:pt idx="6">
                  <c:v>2096056</c:v>
                </c:pt>
                <c:pt idx="7">
                  <c:v>1972837</c:v>
                </c:pt>
                <c:pt idx="8">
                  <c:v>1896499</c:v>
                </c:pt>
                <c:pt idx="9">
                  <c:v>1521669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5586675</c:v>
                </c:pt>
                <c:pt idx="1">
                  <c:v>4697915</c:v>
                </c:pt>
                <c:pt idx="2">
                  <c:v>5573478</c:v>
                </c:pt>
                <c:pt idx="3">
                  <c:v>4798347</c:v>
                </c:pt>
                <c:pt idx="4">
                  <c:v>2991303</c:v>
                </c:pt>
                <c:pt idx="5">
                  <c:v>3153426</c:v>
                </c:pt>
                <c:pt idx="6">
                  <c:v>2012749</c:v>
                </c:pt>
                <c:pt idx="7">
                  <c:v>2363218</c:v>
                </c:pt>
                <c:pt idx="8">
                  <c:v>1904257</c:v>
                </c:pt>
                <c:pt idx="9">
                  <c:v>1526781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HUELVA</c:v>
                </c:pt>
                <c:pt idx="5">
                  <c:v>VALENCIA</c:v>
                </c:pt>
                <c:pt idx="6">
                  <c:v>CARTAGENA</c:v>
                </c:pt>
                <c:pt idx="7">
                  <c:v>BARCELONA</c:v>
                </c:pt>
                <c:pt idx="8">
                  <c:v>SANTANDER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3488050</c:v>
                </c:pt>
                <c:pt idx="1">
                  <c:v>2397008</c:v>
                </c:pt>
                <c:pt idx="2">
                  <c:v>1958892</c:v>
                </c:pt>
                <c:pt idx="3">
                  <c:v>1159860</c:v>
                </c:pt>
                <c:pt idx="4">
                  <c:v>1004870</c:v>
                </c:pt>
                <c:pt idx="5">
                  <c:v>871622</c:v>
                </c:pt>
                <c:pt idx="6">
                  <c:v>814865</c:v>
                </c:pt>
                <c:pt idx="7">
                  <c:v>779994</c:v>
                </c:pt>
                <c:pt idx="8">
                  <c:v>686186</c:v>
                </c:pt>
                <c:pt idx="9">
                  <c:v>670170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HUELVA</c:v>
                </c:pt>
                <c:pt idx="5">
                  <c:v>VALENCIA</c:v>
                </c:pt>
                <c:pt idx="6">
                  <c:v>CARTAGENA</c:v>
                </c:pt>
                <c:pt idx="7">
                  <c:v>BARCELONA</c:v>
                </c:pt>
                <c:pt idx="8">
                  <c:v>SANTANDER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4320517</c:v>
                </c:pt>
                <c:pt idx="1">
                  <c:v>3769814</c:v>
                </c:pt>
                <c:pt idx="2">
                  <c:v>2383424</c:v>
                </c:pt>
                <c:pt idx="3">
                  <c:v>1356938</c:v>
                </c:pt>
                <c:pt idx="4">
                  <c:v>1242425</c:v>
                </c:pt>
                <c:pt idx="5">
                  <c:v>1350538</c:v>
                </c:pt>
                <c:pt idx="6">
                  <c:v>1626341</c:v>
                </c:pt>
                <c:pt idx="7">
                  <c:v>836717</c:v>
                </c:pt>
                <c:pt idx="8">
                  <c:v>962028</c:v>
                </c:pt>
                <c:pt idx="9">
                  <c:v>848195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10922735</c:v>
                </c:pt>
                <c:pt idx="1">
                  <c:v>9577777</c:v>
                </c:pt>
                <c:pt idx="2">
                  <c:v>6031884</c:v>
                </c:pt>
                <c:pt idx="3">
                  <c:v>3320776</c:v>
                </c:pt>
                <c:pt idx="4">
                  <c:v>1741068</c:v>
                </c:pt>
                <c:pt idx="5">
                  <c:v>1519961</c:v>
                </c:pt>
                <c:pt idx="6">
                  <c:v>1390954</c:v>
                </c:pt>
                <c:pt idx="7">
                  <c:v>648777</c:v>
                </c:pt>
                <c:pt idx="8">
                  <c:v>522497</c:v>
                </c:pt>
                <c:pt idx="9">
                  <c:v>511122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10854822</c:v>
                </c:pt>
                <c:pt idx="1">
                  <c:v>12154627</c:v>
                </c:pt>
                <c:pt idx="2">
                  <c:v>8611455</c:v>
                </c:pt>
                <c:pt idx="3">
                  <c:v>4330290</c:v>
                </c:pt>
                <c:pt idx="4">
                  <c:v>2163374</c:v>
                </c:pt>
                <c:pt idx="5">
                  <c:v>2150384</c:v>
                </c:pt>
                <c:pt idx="6">
                  <c:v>1661482</c:v>
                </c:pt>
                <c:pt idx="7">
                  <c:v>1015968</c:v>
                </c:pt>
                <c:pt idx="8">
                  <c:v>435843</c:v>
                </c:pt>
                <c:pt idx="9">
                  <c:v>701871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14577</c:v>
                </c:pt>
                <c:pt idx="1">
                  <c:v>9404</c:v>
                </c:pt>
                <c:pt idx="2">
                  <c:v>6640</c:v>
                </c:pt>
                <c:pt idx="3">
                  <c:v>6309</c:v>
                </c:pt>
                <c:pt idx="4">
                  <c:v>6097</c:v>
                </c:pt>
                <c:pt idx="5">
                  <c:v>3912</c:v>
                </c:pt>
                <c:pt idx="6">
                  <c:v>3302</c:v>
                </c:pt>
                <c:pt idx="7">
                  <c:v>769</c:v>
                </c:pt>
                <c:pt idx="8">
                  <c:v>661</c:v>
                </c:pt>
                <c:pt idx="9">
                  <c:v>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15296</c:v>
                </c:pt>
                <c:pt idx="1">
                  <c:v>6987</c:v>
                </c:pt>
                <c:pt idx="2">
                  <c:v>3071</c:v>
                </c:pt>
                <c:pt idx="3">
                  <c:v>4841</c:v>
                </c:pt>
                <c:pt idx="4">
                  <c:v>2829</c:v>
                </c:pt>
                <c:pt idx="5">
                  <c:v>3470</c:v>
                </c:pt>
                <c:pt idx="6">
                  <c:v>4148</c:v>
                </c:pt>
                <c:pt idx="7">
                  <c:v>882</c:v>
                </c:pt>
                <c:pt idx="8">
                  <c:v>871</c:v>
                </c:pt>
                <c:pt idx="9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921303</c:v>
                </c:pt>
                <c:pt idx="1">
                  <c:v>594447</c:v>
                </c:pt>
                <c:pt idx="2">
                  <c:v>259016</c:v>
                </c:pt>
                <c:pt idx="3">
                  <c:v>155269</c:v>
                </c:pt>
                <c:pt idx="4">
                  <c:v>104089</c:v>
                </c:pt>
                <c:pt idx="5">
                  <c:v>82704</c:v>
                </c:pt>
                <c:pt idx="6">
                  <c:v>81160</c:v>
                </c:pt>
                <c:pt idx="7">
                  <c:v>33359</c:v>
                </c:pt>
                <c:pt idx="8">
                  <c:v>30846</c:v>
                </c:pt>
                <c:pt idx="9">
                  <c:v>29980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710128</c:v>
                </c:pt>
                <c:pt idx="1">
                  <c:v>576123</c:v>
                </c:pt>
                <c:pt idx="2">
                  <c:v>273009</c:v>
                </c:pt>
                <c:pt idx="3">
                  <c:v>126525</c:v>
                </c:pt>
                <c:pt idx="4">
                  <c:v>234278</c:v>
                </c:pt>
                <c:pt idx="5">
                  <c:v>94134</c:v>
                </c:pt>
                <c:pt idx="6">
                  <c:v>67173</c:v>
                </c:pt>
                <c:pt idx="7">
                  <c:v>51870</c:v>
                </c:pt>
                <c:pt idx="8">
                  <c:v>13498</c:v>
                </c:pt>
                <c:pt idx="9">
                  <c:v>37220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7971311</c:v>
                </c:pt>
                <c:pt idx="1">
                  <c:v>6194194</c:v>
                </c:pt>
                <c:pt idx="2">
                  <c:v>1943807</c:v>
                </c:pt>
                <c:pt idx="3">
                  <c:v>1803084</c:v>
                </c:pt>
                <c:pt idx="4">
                  <c:v>924028</c:v>
                </c:pt>
                <c:pt idx="5">
                  <c:v>203553</c:v>
                </c:pt>
                <c:pt idx="6">
                  <c:v>140728</c:v>
                </c:pt>
                <c:pt idx="7">
                  <c:v>138646</c:v>
                </c:pt>
                <c:pt idx="8">
                  <c:v>78597</c:v>
                </c:pt>
                <c:pt idx="9">
                  <c:v>57876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10306344</c:v>
                </c:pt>
                <c:pt idx="1">
                  <c:v>4571823</c:v>
                </c:pt>
                <c:pt idx="2">
                  <c:v>2659788</c:v>
                </c:pt>
                <c:pt idx="3">
                  <c:v>3078733</c:v>
                </c:pt>
                <c:pt idx="4">
                  <c:v>1096863</c:v>
                </c:pt>
                <c:pt idx="5">
                  <c:v>240682</c:v>
                </c:pt>
                <c:pt idx="6">
                  <c:v>975390</c:v>
                </c:pt>
                <c:pt idx="7">
                  <c:v>124113</c:v>
                </c:pt>
                <c:pt idx="8">
                  <c:v>185412</c:v>
                </c:pt>
                <c:pt idx="9">
                  <c:v>52293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7967105</c:v>
                </c:pt>
                <c:pt idx="1">
                  <c:v>6331665</c:v>
                </c:pt>
                <c:pt idx="2">
                  <c:v>1923876</c:v>
                </c:pt>
                <c:pt idx="3">
                  <c:v>1709721</c:v>
                </c:pt>
                <c:pt idx="4">
                  <c:v>140728</c:v>
                </c:pt>
                <c:pt idx="5">
                  <c:v>45024</c:v>
                </c:pt>
                <c:pt idx="6">
                  <c:v>24064</c:v>
                </c:pt>
                <c:pt idx="7">
                  <c:v>16204</c:v>
                </c:pt>
                <c:pt idx="8">
                  <c:v>5895</c:v>
                </c:pt>
                <c:pt idx="9">
                  <c:v>5233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10296129</c:v>
                </c:pt>
                <c:pt idx="1">
                  <c:v>4558888</c:v>
                </c:pt>
                <c:pt idx="2">
                  <c:v>2625029</c:v>
                </c:pt>
                <c:pt idx="3">
                  <c:v>2960206</c:v>
                </c:pt>
                <c:pt idx="4">
                  <c:v>973832</c:v>
                </c:pt>
                <c:pt idx="5">
                  <c:v>38875</c:v>
                </c:pt>
                <c:pt idx="6">
                  <c:v>38490</c:v>
                </c:pt>
                <c:pt idx="7">
                  <c:v>8622</c:v>
                </c:pt>
                <c:pt idx="8">
                  <c:v>1436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BAHIA DE CADIZ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9878548</c:v>
                </c:pt>
                <c:pt idx="1">
                  <c:v>8335430</c:v>
                </c:pt>
                <c:pt idx="2">
                  <c:v>4135026</c:v>
                </c:pt>
                <c:pt idx="3">
                  <c:v>2666003</c:v>
                </c:pt>
                <c:pt idx="4">
                  <c:v>1067089</c:v>
                </c:pt>
                <c:pt idx="5">
                  <c:v>645399</c:v>
                </c:pt>
                <c:pt idx="6">
                  <c:v>423262</c:v>
                </c:pt>
                <c:pt idx="7">
                  <c:v>244652</c:v>
                </c:pt>
                <c:pt idx="8">
                  <c:v>226719</c:v>
                </c:pt>
                <c:pt idx="9">
                  <c:v>204054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BAHIA DE CADIZ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8933457</c:v>
                </c:pt>
                <c:pt idx="1">
                  <c:v>10771736</c:v>
                </c:pt>
                <c:pt idx="2">
                  <c:v>6217414</c:v>
                </c:pt>
                <c:pt idx="3">
                  <c:v>3538945</c:v>
                </c:pt>
                <c:pt idx="4">
                  <c:v>1377064</c:v>
                </c:pt>
                <c:pt idx="5">
                  <c:v>795636</c:v>
                </c:pt>
                <c:pt idx="6">
                  <c:v>596179</c:v>
                </c:pt>
                <c:pt idx="7">
                  <c:v>338165</c:v>
                </c:pt>
                <c:pt idx="8">
                  <c:v>224409</c:v>
                </c:pt>
                <c:pt idx="9">
                  <c:v>270265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1863557</c:v>
                </c:pt>
                <c:pt idx="1">
                  <c:v>1714543</c:v>
                </c:pt>
                <c:pt idx="2">
                  <c:v>1221622</c:v>
                </c:pt>
                <c:pt idx="3">
                  <c:v>932727</c:v>
                </c:pt>
                <c:pt idx="4">
                  <c:v>799497</c:v>
                </c:pt>
                <c:pt idx="5">
                  <c:v>533878</c:v>
                </c:pt>
                <c:pt idx="6">
                  <c:v>299287</c:v>
                </c:pt>
                <c:pt idx="7">
                  <c:v>221057</c:v>
                </c:pt>
                <c:pt idx="8">
                  <c:v>203044</c:v>
                </c:pt>
                <c:pt idx="9">
                  <c:v>146163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2551422</c:v>
                </c:pt>
                <c:pt idx="1">
                  <c:v>2129293</c:v>
                </c:pt>
                <c:pt idx="2">
                  <c:v>1298473</c:v>
                </c:pt>
                <c:pt idx="3">
                  <c:v>1196046</c:v>
                </c:pt>
                <c:pt idx="4">
                  <c:v>900280</c:v>
                </c:pt>
                <c:pt idx="5">
                  <c:v>629256</c:v>
                </c:pt>
                <c:pt idx="6">
                  <c:v>353664</c:v>
                </c:pt>
                <c:pt idx="7">
                  <c:v>230130</c:v>
                </c:pt>
                <c:pt idx="8">
                  <c:v>361921</c:v>
                </c:pt>
                <c:pt idx="9">
                  <c:v>270364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859989</c:v>
                </c:pt>
                <c:pt idx="1">
                  <c:v>704528</c:v>
                </c:pt>
                <c:pt idx="2">
                  <c:v>436779.5</c:v>
                </c:pt>
                <c:pt idx="3">
                  <c:v>251788</c:v>
                </c:pt>
                <c:pt idx="4">
                  <c:v>97829</c:v>
                </c:pt>
                <c:pt idx="5">
                  <c:v>80769</c:v>
                </c:pt>
                <c:pt idx="6">
                  <c:v>52453</c:v>
                </c:pt>
                <c:pt idx="7">
                  <c:v>42768</c:v>
                </c:pt>
                <c:pt idx="8">
                  <c:v>31195</c:v>
                </c:pt>
                <c:pt idx="9">
                  <c:v>29863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811593</c:v>
                </c:pt>
                <c:pt idx="1">
                  <c:v>800840</c:v>
                </c:pt>
                <c:pt idx="2">
                  <c:v>625212.5</c:v>
                </c:pt>
                <c:pt idx="3">
                  <c:v>318495</c:v>
                </c:pt>
                <c:pt idx="4">
                  <c:v>129265.5</c:v>
                </c:pt>
                <c:pt idx="5">
                  <c:v>104726</c:v>
                </c:pt>
                <c:pt idx="6">
                  <c:v>106534</c:v>
                </c:pt>
                <c:pt idx="7">
                  <c:v>65119</c:v>
                </c:pt>
                <c:pt idx="8">
                  <c:v>40678</c:v>
                </c:pt>
                <c:pt idx="9">
                  <c:v>30677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676411</c:v>
                </c:pt>
                <c:pt idx="1">
                  <c:v>423691</c:v>
                </c:pt>
                <c:pt idx="2">
                  <c:v>151134.5</c:v>
                </c:pt>
                <c:pt idx="3">
                  <c:v>150129</c:v>
                </c:pt>
                <c:pt idx="4">
                  <c:v>48950</c:v>
                </c:pt>
                <c:pt idx="5">
                  <c:v>3191</c:v>
                </c:pt>
                <c:pt idx="6">
                  <c:v>1338</c:v>
                </c:pt>
                <c:pt idx="7">
                  <c:v>1110</c:v>
                </c:pt>
                <c:pt idx="8">
                  <c:v>520</c:v>
                </c:pt>
                <c:pt idx="9">
                  <c:v>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763048</c:v>
                </c:pt>
                <c:pt idx="1">
                  <c:v>308085</c:v>
                </c:pt>
                <c:pt idx="2">
                  <c:v>244724.5</c:v>
                </c:pt>
                <c:pt idx="3">
                  <c:v>191027</c:v>
                </c:pt>
                <c:pt idx="4">
                  <c:v>103936</c:v>
                </c:pt>
                <c:pt idx="5">
                  <c:v>3228</c:v>
                </c:pt>
                <c:pt idx="6">
                  <c:v>2253</c:v>
                </c:pt>
                <c:pt idx="7">
                  <c:v>602</c:v>
                </c:pt>
                <c:pt idx="8">
                  <c:v>32</c:v>
                </c:pt>
                <c:pt idx="9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SEVILLA</c:v>
                </c:pt>
                <c:pt idx="6">
                  <c:v>ALICANTE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77740</c:v>
                </c:pt>
                <c:pt idx="1">
                  <c:v>68310</c:v>
                </c:pt>
                <c:pt idx="2">
                  <c:v>53448</c:v>
                </c:pt>
                <c:pt idx="3">
                  <c:v>36287</c:v>
                </c:pt>
                <c:pt idx="4">
                  <c:v>31110</c:v>
                </c:pt>
                <c:pt idx="5">
                  <c:v>26639</c:v>
                </c:pt>
                <c:pt idx="6">
                  <c:v>26298</c:v>
                </c:pt>
                <c:pt idx="7">
                  <c:v>14254</c:v>
                </c:pt>
                <c:pt idx="8">
                  <c:v>12026</c:v>
                </c:pt>
                <c:pt idx="9">
                  <c:v>7607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SEVILLA</c:v>
                </c:pt>
                <c:pt idx="6">
                  <c:v>ALICANTE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100577</c:v>
                </c:pt>
                <c:pt idx="1">
                  <c:v>88978</c:v>
                </c:pt>
                <c:pt idx="2">
                  <c:v>74133.5</c:v>
                </c:pt>
                <c:pt idx="3">
                  <c:v>43331</c:v>
                </c:pt>
                <c:pt idx="4">
                  <c:v>40618</c:v>
                </c:pt>
                <c:pt idx="5">
                  <c:v>27483</c:v>
                </c:pt>
                <c:pt idx="6">
                  <c:v>34643</c:v>
                </c:pt>
                <c:pt idx="7">
                  <c:v>18847</c:v>
                </c:pt>
                <c:pt idx="8">
                  <c:v>16202.5</c:v>
                </c:pt>
                <c:pt idx="9">
                  <c:v>14019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400011</c:v>
                </c:pt>
                <c:pt idx="1">
                  <c:v>232197</c:v>
                </c:pt>
                <c:pt idx="2">
                  <c:v>82237</c:v>
                </c:pt>
                <c:pt idx="3">
                  <c:v>34051</c:v>
                </c:pt>
                <c:pt idx="4">
                  <c:v>25934</c:v>
                </c:pt>
                <c:pt idx="5">
                  <c:v>23919</c:v>
                </c:pt>
                <c:pt idx="6">
                  <c:v>13255</c:v>
                </c:pt>
                <c:pt idx="7">
                  <c:v>12876</c:v>
                </c:pt>
                <c:pt idx="8">
                  <c:v>11590</c:v>
                </c:pt>
                <c:pt idx="9">
                  <c:v>9268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460177</c:v>
                </c:pt>
                <c:pt idx="1">
                  <c:v>306354.5</c:v>
                </c:pt>
                <c:pt idx="2">
                  <c:v>108165.5</c:v>
                </c:pt>
                <c:pt idx="3">
                  <c:v>50498</c:v>
                </c:pt>
                <c:pt idx="4">
                  <c:v>34772</c:v>
                </c:pt>
                <c:pt idx="5">
                  <c:v>26890</c:v>
                </c:pt>
                <c:pt idx="6">
                  <c:v>7054</c:v>
                </c:pt>
                <c:pt idx="7">
                  <c:v>20187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953532</c:v>
                </c:pt>
                <c:pt idx="1">
                  <c:v>953132</c:v>
                </c:pt>
                <c:pt idx="2">
                  <c:v>431196</c:v>
                </c:pt>
                <c:pt idx="3">
                  <c:v>414348</c:v>
                </c:pt>
                <c:pt idx="4">
                  <c:v>341510</c:v>
                </c:pt>
                <c:pt idx="5">
                  <c:v>313445</c:v>
                </c:pt>
                <c:pt idx="6">
                  <c:v>127413</c:v>
                </c:pt>
                <c:pt idx="7">
                  <c:v>121334</c:v>
                </c:pt>
                <c:pt idx="8">
                  <c:v>101978</c:v>
                </c:pt>
                <c:pt idx="9">
                  <c:v>87234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992907</c:v>
                </c:pt>
                <c:pt idx="1">
                  <c:v>1208181</c:v>
                </c:pt>
                <c:pt idx="2">
                  <c:v>547429</c:v>
                </c:pt>
                <c:pt idx="3">
                  <c:v>564963</c:v>
                </c:pt>
                <c:pt idx="4">
                  <c:v>308447</c:v>
                </c:pt>
                <c:pt idx="5">
                  <c:v>258156</c:v>
                </c:pt>
                <c:pt idx="6">
                  <c:v>141215</c:v>
                </c:pt>
                <c:pt idx="7">
                  <c:v>105838</c:v>
                </c:pt>
                <c:pt idx="8">
                  <c:v>177008</c:v>
                </c:pt>
                <c:pt idx="9">
                  <c:v>95254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220261</c:v>
                </c:pt>
                <c:pt idx="1">
                  <c:v>186951</c:v>
                </c:pt>
                <c:pt idx="2">
                  <c:v>178252</c:v>
                </c:pt>
                <c:pt idx="3">
                  <c:v>78048</c:v>
                </c:pt>
                <c:pt idx="4">
                  <c:v>45148</c:v>
                </c:pt>
                <c:pt idx="5">
                  <c:v>16120</c:v>
                </c:pt>
                <c:pt idx="6">
                  <c:v>5727</c:v>
                </c:pt>
                <c:pt idx="7">
                  <c:v>4655</c:v>
                </c:pt>
                <c:pt idx="8">
                  <c:v>4585</c:v>
                </c:pt>
                <c:pt idx="9">
                  <c:v>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176225</c:v>
                </c:pt>
                <c:pt idx="1">
                  <c:v>205226</c:v>
                </c:pt>
                <c:pt idx="2">
                  <c:v>89784</c:v>
                </c:pt>
                <c:pt idx="3">
                  <c:v>51912</c:v>
                </c:pt>
                <c:pt idx="4">
                  <c:v>30780</c:v>
                </c:pt>
                <c:pt idx="5">
                  <c:v>11690</c:v>
                </c:pt>
                <c:pt idx="6">
                  <c:v>1895</c:v>
                </c:pt>
                <c:pt idx="7">
                  <c:v>2598</c:v>
                </c:pt>
                <c:pt idx="8">
                  <c:v>2860</c:v>
                </c:pt>
                <c:pt idx="9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238670</c:v>
                </c:pt>
                <c:pt idx="1">
                  <c:v>123900</c:v>
                </c:pt>
                <c:pt idx="2">
                  <c:v>98881</c:v>
                </c:pt>
                <c:pt idx="3">
                  <c:v>52567</c:v>
                </c:pt>
                <c:pt idx="4">
                  <c:v>34771</c:v>
                </c:pt>
                <c:pt idx="5">
                  <c:v>27734</c:v>
                </c:pt>
                <c:pt idx="6">
                  <c:v>26686</c:v>
                </c:pt>
                <c:pt idx="7">
                  <c:v>13661</c:v>
                </c:pt>
                <c:pt idx="8">
                  <c:v>9102</c:v>
                </c:pt>
                <c:pt idx="9">
                  <c:v>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254077</c:v>
                </c:pt>
                <c:pt idx="1">
                  <c:v>165562</c:v>
                </c:pt>
                <c:pt idx="2">
                  <c:v>159243</c:v>
                </c:pt>
                <c:pt idx="3">
                  <c:v>83602</c:v>
                </c:pt>
                <c:pt idx="4">
                  <c:v>49288</c:v>
                </c:pt>
                <c:pt idx="5">
                  <c:v>36172</c:v>
                </c:pt>
                <c:pt idx="6">
                  <c:v>27550</c:v>
                </c:pt>
                <c:pt idx="7">
                  <c:v>15688</c:v>
                </c:pt>
                <c:pt idx="8">
                  <c:v>15696</c:v>
                </c:pt>
                <c:pt idx="9">
                  <c:v>6517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6070</c:v>
                </c:pt>
                <c:pt idx="1">
                  <c:v>3231</c:v>
                </c:pt>
                <c:pt idx="2">
                  <c:v>2998</c:v>
                </c:pt>
                <c:pt idx="3">
                  <c:v>2547</c:v>
                </c:pt>
                <c:pt idx="4">
                  <c:v>1791</c:v>
                </c:pt>
                <c:pt idx="5">
                  <c:v>1525</c:v>
                </c:pt>
                <c:pt idx="6">
                  <c:v>1416</c:v>
                </c:pt>
                <c:pt idx="7">
                  <c:v>698</c:v>
                </c:pt>
                <c:pt idx="8">
                  <c:v>634</c:v>
                </c:pt>
                <c:pt idx="9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5706</c:v>
                </c:pt>
                <c:pt idx="1">
                  <c:v>4524</c:v>
                </c:pt>
                <c:pt idx="2">
                  <c:v>2803</c:v>
                </c:pt>
                <c:pt idx="3">
                  <c:v>2852</c:v>
                </c:pt>
                <c:pt idx="4">
                  <c:v>2148</c:v>
                </c:pt>
                <c:pt idx="5">
                  <c:v>2145</c:v>
                </c:pt>
                <c:pt idx="6">
                  <c:v>1682</c:v>
                </c:pt>
                <c:pt idx="7">
                  <c:v>877</c:v>
                </c:pt>
                <c:pt idx="8">
                  <c:v>706</c:v>
                </c:pt>
                <c:pt idx="9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69707919</c:v>
                </c:pt>
                <c:pt idx="1">
                  <c:v>49591698</c:v>
                </c:pt>
                <c:pt idx="2">
                  <c:v>44919074</c:v>
                </c:pt>
                <c:pt idx="3">
                  <c:v>44525298</c:v>
                </c:pt>
                <c:pt idx="4">
                  <c:v>37500245</c:v>
                </c:pt>
                <c:pt idx="5">
                  <c:v>24962204</c:v>
                </c:pt>
                <c:pt idx="6">
                  <c:v>15276968</c:v>
                </c:pt>
                <c:pt idx="7">
                  <c:v>10291238</c:v>
                </c:pt>
                <c:pt idx="8">
                  <c:v>8689254</c:v>
                </c:pt>
                <c:pt idx="9">
                  <c:v>7421100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62650617</c:v>
                </c:pt>
                <c:pt idx="1">
                  <c:v>51816232</c:v>
                </c:pt>
                <c:pt idx="2">
                  <c:v>45366710</c:v>
                </c:pt>
                <c:pt idx="3">
                  <c:v>41663330</c:v>
                </c:pt>
                <c:pt idx="4">
                  <c:v>36830536</c:v>
                </c:pt>
                <c:pt idx="5">
                  <c:v>26368054</c:v>
                </c:pt>
                <c:pt idx="6">
                  <c:v>15141300</c:v>
                </c:pt>
                <c:pt idx="7">
                  <c:v>11416042</c:v>
                </c:pt>
                <c:pt idx="8">
                  <c:v>10360148</c:v>
                </c:pt>
                <c:pt idx="9">
                  <c:v>8206798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A CORUÑA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123</c:v>
                </c:pt>
                <c:pt idx="1">
                  <c:v>108</c:v>
                </c:pt>
                <c:pt idx="2">
                  <c:v>65</c:v>
                </c:pt>
                <c:pt idx="3">
                  <c:v>39</c:v>
                </c:pt>
                <c:pt idx="4">
                  <c:v>19</c:v>
                </c:pt>
                <c:pt idx="5">
                  <c:v>18</c:v>
                </c:pt>
                <c:pt idx="6">
                  <c:v>13</c:v>
                </c:pt>
                <c:pt idx="7">
                  <c:v>6</c:v>
                </c:pt>
                <c:pt idx="8">
                  <c:v>5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A CORUÑA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160</c:v>
                </c:pt>
                <c:pt idx="1">
                  <c:v>91</c:v>
                </c:pt>
                <c:pt idx="2">
                  <c:v>44</c:v>
                </c:pt>
                <c:pt idx="3">
                  <c:v>26</c:v>
                </c:pt>
                <c:pt idx="4">
                  <c:v>14</c:v>
                </c:pt>
                <c:pt idx="5">
                  <c:v>22</c:v>
                </c:pt>
                <c:pt idx="6">
                  <c:v>13</c:v>
                </c:pt>
                <c:pt idx="7">
                  <c:v>2</c:v>
                </c:pt>
                <c:pt idx="8">
                  <c:v>4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39937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12915795</v>
      </c>
      <c r="E8" s="61">
        <v>12053206</v>
      </c>
      <c r="F8" s="61">
        <v>38368266</v>
      </c>
      <c r="G8" s="61">
        <v>36434994</v>
      </c>
      <c r="H8" s="61">
        <v>-1933272</v>
      </c>
      <c r="I8" s="62">
        <f>((G8*100/F8)-100)</f>
        <v>-5.0387265351006505</v>
      </c>
    </row>
    <row r="9" spans="1:9" x14ac:dyDescent="0.25">
      <c r="A9" s="63"/>
      <c r="B9" s="64"/>
      <c r="C9" s="60" t="s">
        <v>15</v>
      </c>
      <c r="D9" s="61">
        <v>9144458</v>
      </c>
      <c r="E9" s="61">
        <v>7038939</v>
      </c>
      <c r="F9" s="61">
        <v>26794998</v>
      </c>
      <c r="G9" s="61">
        <v>18836304</v>
      </c>
      <c r="H9" s="61">
        <v>-7958694</v>
      </c>
      <c r="I9" s="62">
        <f t="shared" ref="I9:I19" si="0">((G9*100/F9)-100)</f>
        <v>-29.70216306789797</v>
      </c>
    </row>
    <row r="10" spans="1:9" x14ac:dyDescent="0.25">
      <c r="A10" s="63"/>
      <c r="B10" s="59" t="s">
        <v>16</v>
      </c>
      <c r="C10" s="60" t="s">
        <v>17</v>
      </c>
      <c r="D10" s="61">
        <v>4935075</v>
      </c>
      <c r="E10" s="61">
        <v>4046360</v>
      </c>
      <c r="F10" s="61">
        <v>14541838</v>
      </c>
      <c r="G10" s="61">
        <v>11073069</v>
      </c>
      <c r="H10" s="61">
        <v>-3468769</v>
      </c>
      <c r="I10" s="62">
        <f t="shared" si="0"/>
        <v>-23.853717803760432</v>
      </c>
    </row>
    <row r="11" spans="1:9" x14ac:dyDescent="0.25">
      <c r="A11" s="63"/>
      <c r="B11" s="63"/>
      <c r="C11" s="60" t="s">
        <v>18</v>
      </c>
      <c r="D11" s="61">
        <v>12112296</v>
      </c>
      <c r="E11" s="61">
        <v>10325196</v>
      </c>
      <c r="F11" s="61">
        <v>35070478</v>
      </c>
      <c r="G11" s="61">
        <v>28800718</v>
      </c>
      <c r="H11" s="61">
        <v>-6269760</v>
      </c>
      <c r="I11" s="62">
        <f t="shared" si="0"/>
        <v>-17.877600641770556</v>
      </c>
    </row>
    <row r="12" spans="1:9" x14ac:dyDescent="0.25">
      <c r="A12" s="64"/>
      <c r="B12" s="64"/>
      <c r="C12" s="60" t="s">
        <v>2</v>
      </c>
      <c r="D12" s="61">
        <v>17047371</v>
      </c>
      <c r="E12" s="61">
        <v>14371556</v>
      </c>
      <c r="F12" s="61">
        <v>49612316</v>
      </c>
      <c r="G12" s="61">
        <v>39873787</v>
      </c>
      <c r="H12" s="61">
        <v>-9738529</v>
      </c>
      <c r="I12" s="62">
        <f t="shared" si="0"/>
        <v>-19.62925697723928</v>
      </c>
    </row>
    <row r="13" spans="1:9" x14ac:dyDescent="0.25">
      <c r="A13" s="65"/>
      <c r="B13" s="65"/>
      <c r="C13" s="66" t="s">
        <v>2</v>
      </c>
      <c r="D13" s="67">
        <v>39107624</v>
      </c>
      <c r="E13" s="67">
        <v>33463701</v>
      </c>
      <c r="F13" s="67">
        <v>114775580</v>
      </c>
      <c r="G13" s="67">
        <v>95145085</v>
      </c>
      <c r="H13" s="67">
        <v>-19630495</v>
      </c>
      <c r="I13" s="68">
        <f t="shared" si="0"/>
        <v>-17.103372511818279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19546</v>
      </c>
      <c r="E14" s="61">
        <v>25910</v>
      </c>
      <c r="F14" s="61">
        <v>48993</v>
      </c>
      <c r="G14" s="61">
        <v>56196</v>
      </c>
      <c r="H14" s="61">
        <v>7203</v>
      </c>
      <c r="I14" s="62">
        <f t="shared" si="0"/>
        <v>14.702100300042858</v>
      </c>
    </row>
    <row r="15" spans="1:9" x14ac:dyDescent="0.25">
      <c r="A15" s="63"/>
      <c r="B15" s="59" t="s">
        <v>7</v>
      </c>
      <c r="C15" s="60" t="s">
        <v>8</v>
      </c>
      <c r="D15" s="61">
        <v>603594</v>
      </c>
      <c r="E15" s="61">
        <v>611426</v>
      </c>
      <c r="F15" s="61">
        <v>1757745</v>
      </c>
      <c r="G15" s="61">
        <v>1897687</v>
      </c>
      <c r="H15" s="61">
        <v>139942</v>
      </c>
      <c r="I15" s="62">
        <f t="shared" si="0"/>
        <v>7.9614506085922585</v>
      </c>
    </row>
    <row r="16" spans="1:9" x14ac:dyDescent="0.25">
      <c r="A16" s="63"/>
      <c r="B16" s="64"/>
      <c r="C16" s="60" t="s">
        <v>9</v>
      </c>
      <c r="D16" s="61">
        <v>223070</v>
      </c>
      <c r="E16" s="61">
        <v>183347</v>
      </c>
      <c r="F16" s="61">
        <v>625704</v>
      </c>
      <c r="G16" s="61">
        <v>565158</v>
      </c>
      <c r="H16" s="61">
        <v>-60546</v>
      </c>
      <c r="I16" s="62">
        <f t="shared" si="0"/>
        <v>-9.6764604349660601</v>
      </c>
    </row>
    <row r="17" spans="1:9" x14ac:dyDescent="0.25">
      <c r="A17" s="64"/>
      <c r="B17" s="69" t="s">
        <v>10</v>
      </c>
      <c r="C17" s="60" t="s">
        <v>11</v>
      </c>
      <c r="D17" s="61">
        <v>155823</v>
      </c>
      <c r="E17" s="61">
        <v>247308</v>
      </c>
      <c r="F17" s="61">
        <v>772700</v>
      </c>
      <c r="G17" s="61">
        <v>662907</v>
      </c>
      <c r="H17" s="61">
        <v>-109793</v>
      </c>
      <c r="I17" s="62">
        <f t="shared" si="0"/>
        <v>-14.209007376730938</v>
      </c>
    </row>
    <row r="18" spans="1:9" x14ac:dyDescent="0.25">
      <c r="A18" s="70"/>
      <c r="B18" s="70"/>
      <c r="C18" s="66" t="s">
        <v>2</v>
      </c>
      <c r="D18" s="67">
        <v>1002033</v>
      </c>
      <c r="E18" s="67">
        <v>1067991</v>
      </c>
      <c r="F18" s="67">
        <v>3205142</v>
      </c>
      <c r="G18" s="67">
        <v>3181948</v>
      </c>
      <c r="H18" s="67">
        <v>-23194</v>
      </c>
      <c r="I18" s="68">
        <f t="shared" si="0"/>
        <v>-0.72364968541175756</v>
      </c>
    </row>
    <row r="19" spans="1:9" x14ac:dyDescent="0.25">
      <c r="A19" s="71"/>
      <c r="B19" s="71"/>
      <c r="C19" s="72" t="s">
        <v>1</v>
      </c>
      <c r="D19" s="73">
        <f>+D13+D18</f>
        <v>40109657</v>
      </c>
      <c r="E19" s="73">
        <f t="shared" ref="E19:G19" si="1">+E13+E18</f>
        <v>34531692</v>
      </c>
      <c r="F19" s="73">
        <f t="shared" si="1"/>
        <v>117980722</v>
      </c>
      <c r="G19" s="73">
        <f t="shared" si="1"/>
        <v>98327033</v>
      </c>
      <c r="H19" s="73">
        <f t="shared" ref="H19" si="2">G19-F19</f>
        <v>-19653689</v>
      </c>
      <c r="I19" s="74">
        <f t="shared" si="0"/>
        <v>-16.658390173269154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8175477</v>
      </c>
      <c r="E21" s="61">
        <v>6808514</v>
      </c>
      <c r="F21" s="61">
        <v>23451990</v>
      </c>
      <c r="G21" s="61">
        <v>19559964</v>
      </c>
      <c r="H21" s="61">
        <v>-3892026</v>
      </c>
      <c r="I21" s="62">
        <f t="shared" ref="I21:I33" si="3">((G21*100/F21)-100)</f>
        <v>-16.595717463635282</v>
      </c>
    </row>
    <row r="22" spans="1:9" x14ac:dyDescent="0.25">
      <c r="A22" s="63"/>
      <c r="B22" s="64"/>
      <c r="C22" s="60" t="s">
        <v>22</v>
      </c>
      <c r="D22" s="61">
        <v>7454319</v>
      </c>
      <c r="E22" s="61">
        <v>6545675</v>
      </c>
      <c r="F22" s="61">
        <v>21508712</v>
      </c>
      <c r="G22" s="61">
        <v>18175928</v>
      </c>
      <c r="H22" s="61">
        <v>-3332784</v>
      </c>
      <c r="I22" s="62">
        <f t="shared" si="3"/>
        <v>-15.495042194995222</v>
      </c>
    </row>
    <row r="23" spans="1:9" x14ac:dyDescent="0.25">
      <c r="A23" s="63"/>
      <c r="B23" s="69" t="s">
        <v>23</v>
      </c>
      <c r="C23" s="60" t="s">
        <v>24</v>
      </c>
      <c r="D23" s="61">
        <v>3718811</v>
      </c>
      <c r="E23" s="61">
        <v>3206342</v>
      </c>
      <c r="F23" s="61">
        <v>10879508</v>
      </c>
      <c r="G23" s="61">
        <v>8770395</v>
      </c>
      <c r="H23" s="61">
        <v>-2109113</v>
      </c>
      <c r="I23" s="62">
        <f t="shared" si="3"/>
        <v>-19.386106430548139</v>
      </c>
    </row>
    <row r="24" spans="1:9" x14ac:dyDescent="0.25">
      <c r="A24" s="63"/>
      <c r="B24" s="59" t="s">
        <v>25</v>
      </c>
      <c r="C24" s="60" t="s">
        <v>26</v>
      </c>
      <c r="D24" s="61">
        <v>1063575.5</v>
      </c>
      <c r="E24" s="61">
        <v>930942.5</v>
      </c>
      <c r="F24" s="61">
        <v>3182309.5</v>
      </c>
      <c r="G24" s="61">
        <v>2708875.5</v>
      </c>
      <c r="H24" s="61">
        <v>-473434</v>
      </c>
      <c r="I24" s="62">
        <f t="shared" si="3"/>
        <v>-14.87705705557552</v>
      </c>
    </row>
    <row r="25" spans="1:9" x14ac:dyDescent="0.25">
      <c r="A25" s="63"/>
      <c r="B25" s="76"/>
      <c r="C25" s="60" t="s">
        <v>21</v>
      </c>
      <c r="D25" s="61">
        <v>546803</v>
      </c>
      <c r="E25" s="61">
        <v>498188</v>
      </c>
      <c r="F25" s="61">
        <v>1617980.5</v>
      </c>
      <c r="G25" s="61">
        <v>1457478.5</v>
      </c>
      <c r="H25" s="61">
        <v>-160502</v>
      </c>
      <c r="I25" s="62">
        <f t="shared" si="3"/>
        <v>-9.9198970568557598</v>
      </c>
    </row>
    <row r="26" spans="1:9" x14ac:dyDescent="0.25">
      <c r="A26" s="63"/>
      <c r="B26" s="76"/>
      <c r="C26" s="60" t="s">
        <v>27</v>
      </c>
      <c r="D26" s="61">
        <v>173585</v>
      </c>
      <c r="E26" s="61">
        <v>143390.5</v>
      </c>
      <c r="F26" s="61">
        <v>498556</v>
      </c>
      <c r="G26" s="61">
        <v>382377</v>
      </c>
      <c r="H26" s="61">
        <v>-116179</v>
      </c>
      <c r="I26" s="62">
        <f t="shared" si="3"/>
        <v>-23.303099350925478</v>
      </c>
    </row>
    <row r="27" spans="1:9" x14ac:dyDescent="0.25">
      <c r="A27" s="63"/>
      <c r="B27" s="77"/>
      <c r="C27" s="60" t="s">
        <v>28</v>
      </c>
      <c r="D27" s="61">
        <v>343186.5</v>
      </c>
      <c r="E27" s="61">
        <v>289364</v>
      </c>
      <c r="F27" s="61">
        <v>1065772</v>
      </c>
      <c r="G27" s="61">
        <v>869020</v>
      </c>
      <c r="H27" s="61">
        <v>-196752</v>
      </c>
      <c r="I27" s="62">
        <f t="shared" si="3"/>
        <v>-18.460984150456198</v>
      </c>
    </row>
    <row r="28" spans="1:9" x14ac:dyDescent="0.25">
      <c r="A28" s="63"/>
      <c r="B28" s="59" t="s">
        <v>29</v>
      </c>
      <c r="C28" s="60" t="s">
        <v>30</v>
      </c>
      <c r="D28" s="61">
        <v>1929705</v>
      </c>
      <c r="E28" s="61">
        <v>1429161</v>
      </c>
      <c r="F28" s="61">
        <v>4541707</v>
      </c>
      <c r="G28" s="61">
        <v>3979654</v>
      </c>
      <c r="H28" s="61">
        <v>-562053</v>
      </c>
      <c r="I28" s="62">
        <f t="shared" si="3"/>
        <v>-12.37536899672304</v>
      </c>
    </row>
    <row r="29" spans="1:9" x14ac:dyDescent="0.25">
      <c r="A29" s="63"/>
      <c r="B29" s="64"/>
      <c r="C29" s="60" t="s">
        <v>31</v>
      </c>
      <c r="D29" s="61">
        <v>269406</v>
      </c>
      <c r="E29" s="61">
        <v>307403</v>
      </c>
      <c r="F29" s="61">
        <v>589754</v>
      </c>
      <c r="G29" s="61">
        <v>752326</v>
      </c>
      <c r="H29" s="61">
        <v>162572</v>
      </c>
      <c r="I29" s="62">
        <f t="shared" si="3"/>
        <v>27.566069920678785</v>
      </c>
    </row>
    <row r="30" spans="1:9" x14ac:dyDescent="0.25">
      <c r="A30" s="63"/>
      <c r="B30" s="69" t="s">
        <v>32</v>
      </c>
      <c r="C30" s="60" t="s">
        <v>33</v>
      </c>
      <c r="D30" s="61">
        <v>334372</v>
      </c>
      <c r="E30" s="61">
        <v>217954</v>
      </c>
      <c r="F30" s="61">
        <v>831497</v>
      </c>
      <c r="G30" s="61">
        <v>647318</v>
      </c>
      <c r="H30" s="61">
        <v>-184179</v>
      </c>
      <c r="I30" s="62">
        <f t="shared" si="3"/>
        <v>-22.150290379881099</v>
      </c>
    </row>
    <row r="31" spans="1:9" x14ac:dyDescent="0.25">
      <c r="A31" s="63"/>
      <c r="B31" s="59" t="s">
        <v>34</v>
      </c>
      <c r="C31" s="60" t="s">
        <v>35</v>
      </c>
      <c r="D31" s="61">
        <v>10276</v>
      </c>
      <c r="E31" s="61">
        <v>9007</v>
      </c>
      <c r="F31" s="61">
        <v>29426</v>
      </c>
      <c r="G31" s="61">
        <v>26035</v>
      </c>
      <c r="H31" s="61">
        <v>-3391</v>
      </c>
      <c r="I31" s="62">
        <f t="shared" si="3"/>
        <v>-11.523822469924554</v>
      </c>
    </row>
    <row r="32" spans="1:9" x14ac:dyDescent="0.25">
      <c r="A32" s="63"/>
      <c r="B32" s="63"/>
      <c r="C32" s="60" t="s">
        <v>36</v>
      </c>
      <c r="D32" s="61">
        <v>130736885</v>
      </c>
      <c r="E32" s="61">
        <v>125166754</v>
      </c>
      <c r="F32" s="61">
        <v>372788426</v>
      </c>
      <c r="G32" s="61">
        <v>367062804</v>
      </c>
      <c r="H32" s="61">
        <v>-5725622</v>
      </c>
      <c r="I32" s="62">
        <f t="shared" si="3"/>
        <v>-1.535890494626031</v>
      </c>
    </row>
    <row r="33" spans="1:9" x14ac:dyDescent="0.25">
      <c r="A33" s="78"/>
      <c r="B33" s="79"/>
      <c r="C33" s="60" t="s">
        <v>37</v>
      </c>
      <c r="D33" s="61">
        <v>189</v>
      </c>
      <c r="E33" s="61">
        <v>179</v>
      </c>
      <c r="F33" s="61">
        <v>392</v>
      </c>
      <c r="G33" s="61">
        <v>409</v>
      </c>
      <c r="H33" s="61">
        <v>17</v>
      </c>
      <c r="I33" s="62">
        <f t="shared" si="3"/>
        <v>4.3367346938775455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37" sqref="D37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1005970</v>
      </c>
      <c r="C7" s="37">
        <v>1137571</v>
      </c>
      <c r="D7" s="37">
        <v>3196875</v>
      </c>
      <c r="E7" s="37">
        <v>2991596</v>
      </c>
      <c r="F7" s="10">
        <f>((E7*100)/D7)-100</f>
        <v>-6.4212394916911109</v>
      </c>
      <c r="G7" s="1"/>
      <c r="H7" s="1"/>
      <c r="I7" s="1"/>
    </row>
    <row r="8" spans="1:12" x14ac:dyDescent="0.25">
      <c r="A8" s="11" t="s">
        <v>44</v>
      </c>
      <c r="B8" s="38">
        <v>245667</v>
      </c>
      <c r="C8" s="38">
        <v>179770</v>
      </c>
      <c r="D8" s="38">
        <v>741393</v>
      </c>
      <c r="E8" s="38">
        <v>631641</v>
      </c>
      <c r="F8" s="13">
        <f t="shared" ref="F8:F35" si="0">((E8*100)/D8)-100</f>
        <v>-14.803484791466872</v>
      </c>
      <c r="G8" s="1"/>
      <c r="H8" s="1"/>
      <c r="I8" s="1"/>
    </row>
    <row r="9" spans="1:12" x14ac:dyDescent="0.25">
      <c r="A9" s="8" t="s">
        <v>45</v>
      </c>
      <c r="B9" s="37">
        <v>571389</v>
      </c>
      <c r="C9" s="37">
        <v>701664</v>
      </c>
      <c r="D9" s="37">
        <v>1547499</v>
      </c>
      <c r="E9" s="37">
        <v>1311139</v>
      </c>
      <c r="F9" s="10">
        <f t="shared" si="0"/>
        <v>-15.273677075074033</v>
      </c>
      <c r="G9" s="1"/>
      <c r="H9" s="1"/>
      <c r="I9" s="1"/>
    </row>
    <row r="10" spans="1:12" x14ac:dyDescent="0.25">
      <c r="A10" s="11" t="s">
        <v>46</v>
      </c>
      <c r="B10" s="38">
        <v>427014</v>
      </c>
      <c r="C10" s="38">
        <v>323676</v>
      </c>
      <c r="D10" s="38">
        <v>1269995</v>
      </c>
      <c r="E10" s="38">
        <v>968910</v>
      </c>
      <c r="F10" s="13">
        <f t="shared" si="0"/>
        <v>-23.707573651864777</v>
      </c>
      <c r="G10" s="1"/>
      <c r="H10" s="1"/>
      <c r="I10" s="1"/>
    </row>
    <row r="11" spans="1:12" x14ac:dyDescent="0.25">
      <c r="A11" s="8" t="s">
        <v>47</v>
      </c>
      <c r="B11" s="37">
        <v>6220609</v>
      </c>
      <c r="C11" s="37">
        <v>5827023</v>
      </c>
      <c r="D11" s="37">
        <v>18542984</v>
      </c>
      <c r="E11" s="37">
        <v>16714077</v>
      </c>
      <c r="F11" s="10">
        <f t="shared" si="0"/>
        <v>-9.8630673466578997</v>
      </c>
      <c r="G11" s="1"/>
      <c r="H11" s="1"/>
      <c r="I11" s="1"/>
    </row>
    <row r="12" spans="1:12" x14ac:dyDescent="0.25">
      <c r="A12" s="11" t="s">
        <v>48</v>
      </c>
      <c r="B12" s="38">
        <v>433674</v>
      </c>
      <c r="C12" s="38">
        <v>336137</v>
      </c>
      <c r="D12" s="38">
        <v>1346192</v>
      </c>
      <c r="E12" s="38">
        <v>894777</v>
      </c>
      <c r="F12" s="13">
        <f t="shared" si="0"/>
        <v>-33.53273530075947</v>
      </c>
      <c r="G12" s="1"/>
      <c r="H12" s="1"/>
      <c r="I12" s="1"/>
    </row>
    <row r="13" spans="1:12" x14ac:dyDescent="0.25">
      <c r="A13" s="8" t="s">
        <v>49</v>
      </c>
      <c r="B13" s="37">
        <v>1061214</v>
      </c>
      <c r="C13" s="37">
        <v>910533</v>
      </c>
      <c r="D13" s="37">
        <v>3090231</v>
      </c>
      <c r="E13" s="37">
        <v>2572995</v>
      </c>
      <c r="F13" s="10">
        <f t="shared" si="0"/>
        <v>-16.737777855441877</v>
      </c>
      <c r="G13" s="1"/>
      <c r="H13" s="1"/>
      <c r="I13" s="1"/>
    </row>
    <row r="14" spans="1:12" x14ac:dyDescent="0.25">
      <c r="A14" s="11" t="s">
        <v>50</v>
      </c>
      <c r="B14" s="38">
        <v>4313786</v>
      </c>
      <c r="C14" s="38">
        <v>3375878</v>
      </c>
      <c r="D14" s="38">
        <v>12674262</v>
      </c>
      <c r="E14" s="38">
        <v>9894767</v>
      </c>
      <c r="F14" s="13">
        <f t="shared" si="0"/>
        <v>-21.930231519594599</v>
      </c>
      <c r="G14" s="1"/>
      <c r="H14" s="1"/>
      <c r="I14" s="1"/>
    </row>
    <row r="15" spans="1:12" x14ac:dyDescent="0.25">
      <c r="A15" s="8" t="s">
        <v>51</v>
      </c>
      <c r="B15" s="37">
        <v>3023364</v>
      </c>
      <c r="C15" s="37">
        <v>2855218</v>
      </c>
      <c r="D15" s="37">
        <v>9242561</v>
      </c>
      <c r="E15" s="37">
        <v>7976293</v>
      </c>
      <c r="F15" s="10">
        <f t="shared" si="0"/>
        <v>-13.700401869135618</v>
      </c>
      <c r="G15" s="1"/>
      <c r="H15" s="1"/>
      <c r="I15" s="1"/>
    </row>
    <row r="16" spans="1:12" x14ac:dyDescent="0.25">
      <c r="A16" s="11" t="s">
        <v>52</v>
      </c>
      <c r="B16" s="38">
        <v>2549377</v>
      </c>
      <c r="C16" s="38">
        <v>1941676</v>
      </c>
      <c r="D16" s="38">
        <v>7433879</v>
      </c>
      <c r="E16" s="38">
        <v>5728686</v>
      </c>
      <c r="F16" s="13">
        <f t="shared" si="0"/>
        <v>-22.938132299436134</v>
      </c>
      <c r="G16" s="1"/>
      <c r="H16" s="1"/>
      <c r="I16" s="1"/>
    </row>
    <row r="17" spans="1:9" x14ac:dyDescent="0.25">
      <c r="A17" s="8" t="s">
        <v>53</v>
      </c>
      <c r="B17" s="37">
        <v>1153145</v>
      </c>
      <c r="C17" s="37">
        <v>853308</v>
      </c>
      <c r="D17" s="37">
        <v>3460160</v>
      </c>
      <c r="E17" s="37">
        <v>2789423</v>
      </c>
      <c r="F17" s="10">
        <f t="shared" si="0"/>
        <v>-19.384566031628594</v>
      </c>
      <c r="G17" s="1"/>
      <c r="H17" s="1"/>
      <c r="I17" s="1"/>
    </row>
    <row r="18" spans="1:9" x14ac:dyDescent="0.25">
      <c r="A18" s="11" t="s">
        <v>54</v>
      </c>
      <c r="B18" s="38">
        <v>202830</v>
      </c>
      <c r="C18" s="38">
        <v>175235</v>
      </c>
      <c r="D18" s="38">
        <v>635595</v>
      </c>
      <c r="E18" s="38">
        <v>610077</v>
      </c>
      <c r="F18" s="13">
        <f t="shared" si="0"/>
        <v>-4.0148207585018696</v>
      </c>
      <c r="G18" s="1"/>
      <c r="H18" s="1"/>
      <c r="I18" s="1"/>
    </row>
    <row r="19" spans="1:9" x14ac:dyDescent="0.25">
      <c r="A19" s="8" t="s">
        <v>55</v>
      </c>
      <c r="B19" s="37">
        <v>1177273</v>
      </c>
      <c r="C19" s="37">
        <v>852162</v>
      </c>
      <c r="D19" s="37">
        <v>3119632</v>
      </c>
      <c r="E19" s="37">
        <v>2658435</v>
      </c>
      <c r="F19" s="10">
        <f t="shared" si="0"/>
        <v>-14.783698846530612</v>
      </c>
      <c r="G19" s="1"/>
      <c r="H19" s="1"/>
      <c r="I19" s="1"/>
    </row>
    <row r="20" spans="1:9" x14ac:dyDescent="0.25">
      <c r="A20" s="11" t="s">
        <v>56</v>
      </c>
      <c r="B20" s="38">
        <v>1536933</v>
      </c>
      <c r="C20" s="38">
        <v>1453625</v>
      </c>
      <c r="D20" s="38">
        <v>4936195</v>
      </c>
      <c r="E20" s="38">
        <v>3953162</v>
      </c>
      <c r="F20" s="13">
        <f t="shared" si="0"/>
        <v>-19.914792669252336</v>
      </c>
      <c r="G20" s="1"/>
      <c r="H20" s="1"/>
      <c r="I20" s="1"/>
    </row>
    <row r="21" spans="1:9" x14ac:dyDescent="0.25">
      <c r="A21" s="8" t="s">
        <v>57</v>
      </c>
      <c r="B21" s="37">
        <v>1603783</v>
      </c>
      <c r="C21" s="37">
        <v>1799431</v>
      </c>
      <c r="D21" s="37">
        <v>4523490</v>
      </c>
      <c r="E21" s="37">
        <v>3920416</v>
      </c>
      <c r="F21" s="10">
        <f t="shared" si="0"/>
        <v>-13.332051137506653</v>
      </c>
      <c r="G21" s="1"/>
      <c r="H21" s="1"/>
      <c r="I21" s="1"/>
    </row>
    <row r="22" spans="1:9" x14ac:dyDescent="0.25">
      <c r="A22" s="11" t="s">
        <v>58</v>
      </c>
      <c r="B22" s="38">
        <v>2191714</v>
      </c>
      <c r="C22" s="38">
        <v>1806417</v>
      </c>
      <c r="D22" s="38">
        <v>6513371</v>
      </c>
      <c r="E22" s="38">
        <v>5339280</v>
      </c>
      <c r="F22" s="13">
        <f t="shared" si="0"/>
        <v>-18.025857885264017</v>
      </c>
      <c r="G22" s="1"/>
      <c r="H22" s="1"/>
      <c r="I22" s="1"/>
    </row>
    <row r="23" spans="1:9" x14ac:dyDescent="0.25">
      <c r="A23" s="8" t="s">
        <v>59</v>
      </c>
      <c r="B23" s="37">
        <v>485655</v>
      </c>
      <c r="C23" s="37">
        <v>141965</v>
      </c>
      <c r="D23" s="37">
        <v>1654622</v>
      </c>
      <c r="E23" s="37">
        <v>538922</v>
      </c>
      <c r="F23" s="10">
        <f t="shared" si="0"/>
        <v>-67.429298051156096</v>
      </c>
      <c r="G23" s="1"/>
      <c r="H23" s="1"/>
      <c r="I23" s="1"/>
    </row>
    <row r="24" spans="1:9" x14ac:dyDescent="0.25">
      <c r="A24" s="11" t="s">
        <v>60</v>
      </c>
      <c r="B24" s="38">
        <v>120721</v>
      </c>
      <c r="C24" s="38">
        <v>129721</v>
      </c>
      <c r="D24" s="38">
        <v>351304</v>
      </c>
      <c r="E24" s="38">
        <v>326242</v>
      </c>
      <c r="F24" s="13">
        <f t="shared" si="0"/>
        <v>-7.1339922118734762</v>
      </c>
      <c r="G24" s="1"/>
      <c r="H24" s="1"/>
      <c r="I24" s="1"/>
    </row>
    <row r="25" spans="1:9" x14ac:dyDescent="0.25">
      <c r="A25" s="8" t="s">
        <v>61</v>
      </c>
      <c r="B25" s="37">
        <v>62752</v>
      </c>
      <c r="C25" s="37">
        <v>68144</v>
      </c>
      <c r="D25" s="37">
        <v>186269</v>
      </c>
      <c r="E25" s="37">
        <v>188502</v>
      </c>
      <c r="F25" s="10">
        <f t="shared" si="0"/>
        <v>1.198803880409514</v>
      </c>
      <c r="G25" s="1"/>
      <c r="H25" s="1"/>
      <c r="I25" s="1"/>
    </row>
    <row r="26" spans="1:9" x14ac:dyDescent="0.25">
      <c r="A26" s="11" t="s">
        <v>62</v>
      </c>
      <c r="B26" s="38">
        <v>193097</v>
      </c>
      <c r="C26" s="38">
        <v>143264</v>
      </c>
      <c r="D26" s="38">
        <v>665884</v>
      </c>
      <c r="E26" s="38">
        <v>522345</v>
      </c>
      <c r="F26" s="13">
        <f t="shared" si="0"/>
        <v>-21.556156928233747</v>
      </c>
      <c r="G26" s="1"/>
      <c r="H26" s="1"/>
      <c r="I26" s="1"/>
    </row>
    <row r="27" spans="1:9" x14ac:dyDescent="0.25">
      <c r="A27" s="8" t="s">
        <v>63</v>
      </c>
      <c r="B27" s="37">
        <v>409631</v>
      </c>
      <c r="C27" s="37">
        <v>247080</v>
      </c>
      <c r="D27" s="37">
        <v>1127564</v>
      </c>
      <c r="E27" s="37">
        <v>713318</v>
      </c>
      <c r="F27" s="10">
        <f t="shared" si="0"/>
        <v>-36.738136371860044</v>
      </c>
      <c r="G27" s="1"/>
      <c r="H27" s="1"/>
      <c r="I27" s="1"/>
    </row>
    <row r="28" spans="1:9" x14ac:dyDescent="0.25">
      <c r="A28" s="11" t="s">
        <v>64</v>
      </c>
      <c r="B28" s="38">
        <v>1656181</v>
      </c>
      <c r="C28" s="38">
        <v>1299567</v>
      </c>
      <c r="D28" s="38">
        <v>4858028</v>
      </c>
      <c r="E28" s="38">
        <v>3788931</v>
      </c>
      <c r="F28" s="13">
        <f t="shared" si="0"/>
        <v>-22.006810170711248</v>
      </c>
      <c r="G28" s="1"/>
      <c r="H28" s="1"/>
      <c r="I28" s="1"/>
    </row>
    <row r="29" spans="1:9" x14ac:dyDescent="0.25">
      <c r="A29" s="8" t="s">
        <v>65</v>
      </c>
      <c r="B29" s="37">
        <v>435645</v>
      </c>
      <c r="C29" s="37">
        <v>466986</v>
      </c>
      <c r="D29" s="37">
        <v>1393870</v>
      </c>
      <c r="E29" s="37">
        <v>1025953</v>
      </c>
      <c r="F29" s="10">
        <f t="shared" si="0"/>
        <v>-26.395359682036343</v>
      </c>
      <c r="G29" s="1"/>
      <c r="H29" s="1"/>
      <c r="I29" s="1"/>
    </row>
    <row r="30" spans="1:9" x14ac:dyDescent="0.25">
      <c r="A30" s="11" t="s">
        <v>66</v>
      </c>
      <c r="B30" s="38">
        <v>417930</v>
      </c>
      <c r="C30" s="38">
        <v>450699</v>
      </c>
      <c r="D30" s="38">
        <v>1123818</v>
      </c>
      <c r="E30" s="38">
        <v>1125672</v>
      </c>
      <c r="F30" s="13">
        <f t="shared" si="0"/>
        <v>0.16497333198080355</v>
      </c>
      <c r="G30" s="1"/>
      <c r="H30" s="1"/>
      <c r="I30" s="1"/>
    </row>
    <row r="31" spans="1:9" x14ac:dyDescent="0.25">
      <c r="A31" s="8" t="s">
        <v>67</v>
      </c>
      <c r="B31" s="37">
        <v>3316221</v>
      </c>
      <c r="C31" s="37">
        <v>2136853</v>
      </c>
      <c r="D31" s="37">
        <v>9075097</v>
      </c>
      <c r="E31" s="37">
        <v>6650717</v>
      </c>
      <c r="F31" s="10">
        <f t="shared" si="0"/>
        <v>-26.714645584504495</v>
      </c>
      <c r="G31" s="1"/>
      <c r="H31" s="1"/>
      <c r="I31" s="1"/>
    </row>
    <row r="32" spans="1:9" x14ac:dyDescent="0.25">
      <c r="A32" s="11" t="s">
        <v>68</v>
      </c>
      <c r="B32" s="38">
        <v>4762398</v>
      </c>
      <c r="C32" s="38">
        <v>4526459</v>
      </c>
      <c r="D32" s="38">
        <v>13799601</v>
      </c>
      <c r="E32" s="38">
        <v>13397459</v>
      </c>
      <c r="F32" s="13">
        <f t="shared" si="0"/>
        <v>-2.9141567209080961</v>
      </c>
      <c r="G32" s="1"/>
      <c r="H32" s="1"/>
      <c r="I32" s="1"/>
    </row>
    <row r="33" spans="1:9" x14ac:dyDescent="0.25">
      <c r="A33" s="8" t="s">
        <v>69</v>
      </c>
      <c r="B33" s="37">
        <v>469725</v>
      </c>
      <c r="C33" s="37">
        <v>316557</v>
      </c>
      <c r="D33" s="37">
        <v>1265407</v>
      </c>
      <c r="E33" s="37">
        <v>860813</v>
      </c>
      <c r="F33" s="10">
        <f t="shared" si="0"/>
        <v>-31.973428311997637</v>
      </c>
      <c r="G33" s="1"/>
      <c r="H33" s="1"/>
      <c r="I33" s="1"/>
    </row>
    <row r="34" spans="1:9" x14ac:dyDescent="0.25">
      <c r="A34" s="11" t="s">
        <v>70</v>
      </c>
      <c r="B34" s="38">
        <v>61959</v>
      </c>
      <c r="C34" s="38">
        <v>75073</v>
      </c>
      <c r="D34" s="38">
        <v>204944</v>
      </c>
      <c r="E34" s="38">
        <v>232485</v>
      </c>
      <c r="F34" s="13">
        <f t="shared" si="0"/>
        <v>13.438305097977988</v>
      </c>
      <c r="G34" s="1"/>
      <c r="H34" s="1"/>
      <c r="I34" s="1"/>
    </row>
    <row r="35" spans="1:9" x14ac:dyDescent="0.25">
      <c r="A35" s="14" t="s">
        <v>71</v>
      </c>
      <c r="B35" s="15">
        <f>SUM(B7:B34)</f>
        <v>40109657</v>
      </c>
      <c r="C35" s="15">
        <f t="shared" ref="C35:E35" si="1">SUM(C7:C34)</f>
        <v>34531692</v>
      </c>
      <c r="D35" s="15">
        <f t="shared" si="1"/>
        <v>117980722</v>
      </c>
      <c r="E35" s="15">
        <f t="shared" si="1"/>
        <v>98327033</v>
      </c>
      <c r="F35" s="16">
        <f t="shared" si="0"/>
        <v>-16.658390173269154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2991596</v>
      </c>
      <c r="C38" s="41">
        <f>D7</f>
        <v>3196875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16714077</v>
      </c>
      <c r="G38" s="42">
        <f>LOOKUP(E38,$A$38:$A$65,$C$38:$C$65)</f>
        <v>18542984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631641</v>
      </c>
      <c r="C39" s="41">
        <f t="shared" ref="C39:C65" si="5">D8</f>
        <v>741393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65" si="7">LOOKUP(E39,$A$38:$A$65,$B$38:$B$65)</f>
        <v>13397459</v>
      </c>
      <c r="G39" s="42">
        <f t="shared" ref="G39:G65" si="8">LOOKUP(E39,$A$38:$A$65,$C$38:$C$65)</f>
        <v>13799601</v>
      </c>
    </row>
    <row r="40" spans="1:9" x14ac:dyDescent="0.25">
      <c r="A40" s="42" t="str">
        <f t="shared" si="3"/>
        <v>ALMERIA</v>
      </c>
      <c r="B40" s="41">
        <f t="shared" si="4"/>
        <v>1311139</v>
      </c>
      <c r="C40" s="41">
        <f t="shared" si="5"/>
        <v>1547499</v>
      </c>
      <c r="D40" s="41">
        <f t="shared" si="6"/>
        <v>15</v>
      </c>
      <c r="E40" s="42" t="str">
        <f t="shared" si="2"/>
        <v>BARCELONA</v>
      </c>
      <c r="F40" s="42">
        <f t="shared" si="7"/>
        <v>9894767</v>
      </c>
      <c r="G40" s="42">
        <f t="shared" si="8"/>
        <v>12674262</v>
      </c>
    </row>
    <row r="41" spans="1:9" x14ac:dyDescent="0.25">
      <c r="A41" s="42" t="str">
        <f t="shared" si="3"/>
        <v>AVILES</v>
      </c>
      <c r="B41" s="41">
        <f t="shared" si="4"/>
        <v>968910</v>
      </c>
      <c r="C41" s="41">
        <f t="shared" si="5"/>
        <v>1269995</v>
      </c>
      <c r="D41" s="41">
        <f t="shared" si="6"/>
        <v>18</v>
      </c>
      <c r="E41" s="42" t="str">
        <f t="shared" si="2"/>
        <v>BILBAO</v>
      </c>
      <c r="F41" s="42">
        <f t="shared" si="7"/>
        <v>7976293</v>
      </c>
      <c r="G41" s="42">
        <f t="shared" si="8"/>
        <v>9242561</v>
      </c>
    </row>
    <row r="42" spans="1:9" x14ac:dyDescent="0.25">
      <c r="A42" s="42" t="str">
        <f t="shared" si="3"/>
        <v>BAHIA DE ALGECIRAS</v>
      </c>
      <c r="B42" s="41">
        <f t="shared" si="4"/>
        <v>16714077</v>
      </c>
      <c r="C42" s="41">
        <f t="shared" si="5"/>
        <v>18542984</v>
      </c>
      <c r="D42" s="41">
        <f t="shared" si="6"/>
        <v>1</v>
      </c>
      <c r="E42" s="42" t="str">
        <f t="shared" si="2"/>
        <v>TARRAGONA</v>
      </c>
      <c r="F42" s="42">
        <f t="shared" si="7"/>
        <v>6650717</v>
      </c>
      <c r="G42" s="42">
        <f t="shared" si="8"/>
        <v>9075097</v>
      </c>
    </row>
    <row r="43" spans="1:9" x14ac:dyDescent="0.25">
      <c r="A43" s="42" t="str">
        <f t="shared" si="3"/>
        <v>BAHIA DE CADIZ</v>
      </c>
      <c r="B43" s="41">
        <f t="shared" si="4"/>
        <v>894777</v>
      </c>
      <c r="C43" s="41">
        <f t="shared" si="5"/>
        <v>1346192</v>
      </c>
      <c r="D43" s="41">
        <f t="shared" si="6"/>
        <v>19</v>
      </c>
      <c r="E43" s="42" t="str">
        <f t="shared" si="2"/>
        <v>CARTAGENA</v>
      </c>
      <c r="F43" s="42">
        <f t="shared" si="7"/>
        <v>5728686</v>
      </c>
      <c r="G43" s="42">
        <f t="shared" si="8"/>
        <v>7433879</v>
      </c>
    </row>
    <row r="44" spans="1:9" x14ac:dyDescent="0.25">
      <c r="A44" s="42" t="str">
        <f t="shared" si="3"/>
        <v>BALEARES</v>
      </c>
      <c r="B44" s="41">
        <f t="shared" si="4"/>
        <v>2572995</v>
      </c>
      <c r="C44" s="41">
        <f t="shared" si="5"/>
        <v>3090231</v>
      </c>
      <c r="D44" s="41">
        <f t="shared" si="6"/>
        <v>14</v>
      </c>
      <c r="E44" s="42" t="str">
        <f t="shared" si="2"/>
        <v>LAS PALMAS</v>
      </c>
      <c r="F44" s="42">
        <f t="shared" si="7"/>
        <v>5339280</v>
      </c>
      <c r="G44" s="42">
        <f t="shared" si="8"/>
        <v>6513371</v>
      </c>
    </row>
    <row r="45" spans="1:9" x14ac:dyDescent="0.25">
      <c r="A45" s="42" t="str">
        <f t="shared" si="3"/>
        <v>BARCELONA</v>
      </c>
      <c r="B45" s="41">
        <f t="shared" si="4"/>
        <v>9894767</v>
      </c>
      <c r="C45" s="41">
        <f t="shared" si="5"/>
        <v>12674262</v>
      </c>
      <c r="D45" s="41">
        <f t="shared" si="6"/>
        <v>3</v>
      </c>
      <c r="E45" s="42" t="str">
        <f t="shared" si="2"/>
        <v>GIJON</v>
      </c>
      <c r="F45" s="42">
        <f t="shared" si="7"/>
        <v>3953162</v>
      </c>
      <c r="G45" s="42">
        <f t="shared" si="8"/>
        <v>4936195</v>
      </c>
    </row>
    <row r="46" spans="1:9" x14ac:dyDescent="0.25">
      <c r="A46" s="42" t="str">
        <f t="shared" si="3"/>
        <v>BILBAO</v>
      </c>
      <c r="B46" s="41">
        <f t="shared" si="4"/>
        <v>7976293</v>
      </c>
      <c r="C46" s="41">
        <f t="shared" si="5"/>
        <v>9242561</v>
      </c>
      <c r="D46" s="41">
        <f t="shared" si="6"/>
        <v>4</v>
      </c>
      <c r="E46" s="42" t="str">
        <f t="shared" si="2"/>
        <v>HUELVA</v>
      </c>
      <c r="F46" s="42">
        <f t="shared" si="7"/>
        <v>3920416</v>
      </c>
      <c r="G46" s="42">
        <f t="shared" si="8"/>
        <v>4523490</v>
      </c>
    </row>
    <row r="47" spans="1:9" x14ac:dyDescent="0.25">
      <c r="A47" s="42" t="str">
        <f t="shared" si="3"/>
        <v>CARTAGENA</v>
      </c>
      <c r="B47" s="41">
        <f t="shared" si="4"/>
        <v>5728686</v>
      </c>
      <c r="C47" s="41">
        <f t="shared" si="5"/>
        <v>7433879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3788931</v>
      </c>
      <c r="G47" s="42">
        <f t="shared" si="8"/>
        <v>4858028</v>
      </c>
    </row>
    <row r="48" spans="1:9" x14ac:dyDescent="0.25">
      <c r="A48" s="42" t="str">
        <f t="shared" si="3"/>
        <v>CASTELLON</v>
      </c>
      <c r="B48" s="41">
        <f t="shared" si="4"/>
        <v>2789423</v>
      </c>
      <c r="C48" s="41">
        <f t="shared" si="5"/>
        <v>3460160</v>
      </c>
      <c r="D48" s="41">
        <f t="shared" si="6"/>
        <v>12</v>
      </c>
      <c r="E48" s="42" t="str">
        <f t="shared" si="2"/>
        <v>A CORUÑA</v>
      </c>
      <c r="F48" s="42">
        <f t="shared" si="7"/>
        <v>2991596</v>
      </c>
      <c r="G48" s="42">
        <f t="shared" si="8"/>
        <v>3196875</v>
      </c>
    </row>
    <row r="49" spans="1:7" x14ac:dyDescent="0.25">
      <c r="A49" s="42" t="str">
        <f t="shared" si="3"/>
        <v>CEUTA</v>
      </c>
      <c r="B49" s="41">
        <f t="shared" si="4"/>
        <v>610077</v>
      </c>
      <c r="C49" s="41">
        <f t="shared" si="5"/>
        <v>635595</v>
      </c>
      <c r="D49" s="41">
        <f t="shared" si="6"/>
        <v>23</v>
      </c>
      <c r="E49" s="42" t="str">
        <f t="shared" si="2"/>
        <v>CASTELLON</v>
      </c>
      <c r="F49" s="42">
        <f t="shared" si="7"/>
        <v>2789423</v>
      </c>
      <c r="G49" s="42">
        <f t="shared" si="8"/>
        <v>3460160</v>
      </c>
    </row>
    <row r="50" spans="1:7" x14ac:dyDescent="0.25">
      <c r="A50" s="42" t="str">
        <f t="shared" si="3"/>
        <v>FERROL-SAN CIBRAO</v>
      </c>
      <c r="B50" s="41">
        <f t="shared" si="4"/>
        <v>2658435</v>
      </c>
      <c r="C50" s="41">
        <f t="shared" si="5"/>
        <v>3119632</v>
      </c>
      <c r="D50" s="41">
        <f t="shared" si="6"/>
        <v>13</v>
      </c>
      <c r="E50" s="42" t="str">
        <f t="shared" si="2"/>
        <v>FERROL-SAN CIBRAO</v>
      </c>
      <c r="F50" s="42">
        <f t="shared" si="7"/>
        <v>2658435</v>
      </c>
      <c r="G50" s="42">
        <f t="shared" si="8"/>
        <v>3119632</v>
      </c>
    </row>
    <row r="51" spans="1:7" x14ac:dyDescent="0.25">
      <c r="A51" s="42" t="str">
        <f t="shared" si="3"/>
        <v>GIJON</v>
      </c>
      <c r="B51" s="41">
        <f t="shared" si="4"/>
        <v>3953162</v>
      </c>
      <c r="C51" s="41">
        <f t="shared" si="5"/>
        <v>4936195</v>
      </c>
      <c r="D51" s="41">
        <f t="shared" si="6"/>
        <v>8</v>
      </c>
      <c r="E51" s="42" t="str">
        <f t="shared" si="2"/>
        <v>BALEARES</v>
      </c>
      <c r="F51" s="42">
        <f t="shared" si="7"/>
        <v>2572995</v>
      </c>
      <c r="G51" s="42">
        <f t="shared" si="8"/>
        <v>3090231</v>
      </c>
    </row>
    <row r="52" spans="1:7" x14ac:dyDescent="0.25">
      <c r="A52" s="42" t="str">
        <f t="shared" si="3"/>
        <v>HUELVA</v>
      </c>
      <c r="B52" s="41">
        <f t="shared" si="4"/>
        <v>3920416</v>
      </c>
      <c r="C52" s="41">
        <f t="shared" si="5"/>
        <v>4523490</v>
      </c>
      <c r="D52" s="41">
        <f t="shared" si="6"/>
        <v>9</v>
      </c>
      <c r="E52" s="42" t="str">
        <f t="shared" si="2"/>
        <v>ALMERIA</v>
      </c>
      <c r="F52" s="42">
        <f t="shared" si="7"/>
        <v>1311139</v>
      </c>
      <c r="G52" s="42">
        <f t="shared" si="8"/>
        <v>1547499</v>
      </c>
    </row>
    <row r="53" spans="1:7" x14ac:dyDescent="0.25">
      <c r="A53" s="42" t="str">
        <f t="shared" si="3"/>
        <v>LAS PALMAS</v>
      </c>
      <c r="B53" s="41">
        <f t="shared" si="4"/>
        <v>5339280</v>
      </c>
      <c r="C53" s="41">
        <f t="shared" si="5"/>
        <v>6513371</v>
      </c>
      <c r="D53" s="41">
        <f t="shared" si="6"/>
        <v>7</v>
      </c>
      <c r="E53" s="42" t="str">
        <f t="shared" si="2"/>
        <v>SEVILLA</v>
      </c>
      <c r="F53" s="42">
        <f t="shared" si="7"/>
        <v>1125672</v>
      </c>
      <c r="G53" s="42">
        <f t="shared" si="8"/>
        <v>1123818</v>
      </c>
    </row>
    <row r="54" spans="1:7" x14ac:dyDescent="0.25">
      <c r="A54" s="42" t="str">
        <f t="shared" si="3"/>
        <v>MALAGA</v>
      </c>
      <c r="B54" s="41">
        <f t="shared" si="4"/>
        <v>538922</v>
      </c>
      <c r="C54" s="41">
        <f t="shared" si="5"/>
        <v>1654622</v>
      </c>
      <c r="D54" s="41">
        <f t="shared" si="6"/>
        <v>24</v>
      </c>
      <c r="E54" s="42" t="str">
        <f t="shared" si="2"/>
        <v>SANTANDER</v>
      </c>
      <c r="F54" s="42">
        <f t="shared" si="7"/>
        <v>1025953</v>
      </c>
      <c r="G54" s="42">
        <f t="shared" si="8"/>
        <v>1393870</v>
      </c>
    </row>
    <row r="55" spans="1:7" x14ac:dyDescent="0.25">
      <c r="A55" s="42" t="str">
        <f t="shared" si="3"/>
        <v>MARIN Y RIA DE PONTEVEDRA</v>
      </c>
      <c r="B55" s="41">
        <f t="shared" si="4"/>
        <v>326242</v>
      </c>
      <c r="C55" s="41">
        <f t="shared" si="5"/>
        <v>351304</v>
      </c>
      <c r="D55" s="41">
        <f t="shared" si="6"/>
        <v>26</v>
      </c>
      <c r="E55" s="42" t="str">
        <f t="shared" si="2"/>
        <v>AVILES</v>
      </c>
      <c r="F55" s="42">
        <f t="shared" si="7"/>
        <v>968910</v>
      </c>
      <c r="G55" s="42">
        <f t="shared" si="8"/>
        <v>1269995</v>
      </c>
    </row>
    <row r="56" spans="1:7" x14ac:dyDescent="0.25">
      <c r="A56" s="42" t="str">
        <f t="shared" si="3"/>
        <v>MELILLA</v>
      </c>
      <c r="B56" s="41">
        <f t="shared" si="4"/>
        <v>188502</v>
      </c>
      <c r="C56" s="41">
        <f t="shared" si="5"/>
        <v>186269</v>
      </c>
      <c r="D56" s="41">
        <f t="shared" si="6"/>
        <v>28</v>
      </c>
      <c r="E56" s="42" t="str">
        <f t="shared" si="2"/>
        <v>BAHIA DE CADIZ</v>
      </c>
      <c r="F56" s="42">
        <f t="shared" si="7"/>
        <v>894777</v>
      </c>
      <c r="G56" s="42">
        <f t="shared" si="8"/>
        <v>1346192</v>
      </c>
    </row>
    <row r="57" spans="1:7" x14ac:dyDescent="0.25">
      <c r="A57" s="42" t="str">
        <f t="shared" si="3"/>
        <v>MOTRIL</v>
      </c>
      <c r="B57" s="41">
        <f t="shared" si="4"/>
        <v>522345</v>
      </c>
      <c r="C57" s="41">
        <f t="shared" si="5"/>
        <v>665884</v>
      </c>
      <c r="D57" s="41">
        <f t="shared" si="6"/>
        <v>25</v>
      </c>
      <c r="E57" s="42" t="str">
        <f t="shared" si="2"/>
        <v>VIGO</v>
      </c>
      <c r="F57" s="42">
        <f t="shared" si="7"/>
        <v>860813</v>
      </c>
      <c r="G57" s="42">
        <f t="shared" si="8"/>
        <v>1265407</v>
      </c>
    </row>
    <row r="58" spans="1:7" x14ac:dyDescent="0.25">
      <c r="A58" s="42" t="str">
        <f t="shared" si="3"/>
        <v>PASAIA</v>
      </c>
      <c r="B58" s="41">
        <f t="shared" si="4"/>
        <v>713318</v>
      </c>
      <c r="C58" s="41">
        <f t="shared" si="5"/>
        <v>1127564</v>
      </c>
      <c r="D58" s="41">
        <f t="shared" si="6"/>
        <v>21</v>
      </c>
      <c r="E58" s="42" t="str">
        <f t="shared" si="2"/>
        <v>PASAIA</v>
      </c>
      <c r="F58" s="42">
        <f t="shared" si="7"/>
        <v>713318</v>
      </c>
      <c r="G58" s="42">
        <f t="shared" si="8"/>
        <v>1127564</v>
      </c>
    </row>
    <row r="59" spans="1:7" x14ac:dyDescent="0.25">
      <c r="A59" s="42" t="str">
        <f t="shared" si="3"/>
        <v>SANTA CRUZ DE TENERIFE</v>
      </c>
      <c r="B59" s="41">
        <f t="shared" si="4"/>
        <v>3788931</v>
      </c>
      <c r="C59" s="41">
        <f t="shared" si="5"/>
        <v>4858028</v>
      </c>
      <c r="D59" s="41">
        <f t="shared" si="6"/>
        <v>10</v>
      </c>
      <c r="E59" s="42" t="str">
        <f t="shared" si="2"/>
        <v>ALICANTE</v>
      </c>
      <c r="F59" s="42">
        <f t="shared" si="7"/>
        <v>631641</v>
      </c>
      <c r="G59" s="42">
        <f t="shared" si="8"/>
        <v>741393</v>
      </c>
    </row>
    <row r="60" spans="1:7" x14ac:dyDescent="0.25">
      <c r="A60" s="42" t="str">
        <f t="shared" si="3"/>
        <v>SANTANDER</v>
      </c>
      <c r="B60" s="41">
        <f t="shared" si="4"/>
        <v>1025953</v>
      </c>
      <c r="C60" s="41">
        <f t="shared" si="5"/>
        <v>1393870</v>
      </c>
      <c r="D60" s="41">
        <f t="shared" si="6"/>
        <v>17</v>
      </c>
      <c r="E60" s="42" t="str">
        <f t="shared" si="2"/>
        <v>CEUTA</v>
      </c>
      <c r="F60" s="42">
        <f t="shared" si="7"/>
        <v>610077</v>
      </c>
      <c r="G60" s="42">
        <f t="shared" si="8"/>
        <v>635595</v>
      </c>
    </row>
    <row r="61" spans="1:7" x14ac:dyDescent="0.25">
      <c r="A61" s="42" t="str">
        <f t="shared" si="3"/>
        <v>SEVILLA</v>
      </c>
      <c r="B61" s="41">
        <f t="shared" si="4"/>
        <v>1125672</v>
      </c>
      <c r="C61" s="41">
        <f t="shared" si="5"/>
        <v>1123818</v>
      </c>
      <c r="D61" s="41">
        <f t="shared" si="6"/>
        <v>16</v>
      </c>
      <c r="E61" s="42" t="str">
        <f t="shared" si="2"/>
        <v>MALAGA</v>
      </c>
      <c r="F61" s="42">
        <f t="shared" si="7"/>
        <v>538922</v>
      </c>
      <c r="G61" s="42">
        <f t="shared" si="8"/>
        <v>1654622</v>
      </c>
    </row>
    <row r="62" spans="1:7" x14ac:dyDescent="0.25">
      <c r="A62" s="42" t="str">
        <f t="shared" si="3"/>
        <v>TARRAGONA</v>
      </c>
      <c r="B62" s="41">
        <f t="shared" si="4"/>
        <v>6650717</v>
      </c>
      <c r="C62" s="41">
        <f t="shared" si="5"/>
        <v>9075097</v>
      </c>
      <c r="D62" s="41">
        <f t="shared" si="6"/>
        <v>5</v>
      </c>
      <c r="E62" s="42" t="str">
        <f t="shared" si="2"/>
        <v>MOTRIL</v>
      </c>
      <c r="F62" s="42">
        <f t="shared" si="7"/>
        <v>522345</v>
      </c>
      <c r="G62" s="42">
        <f t="shared" si="8"/>
        <v>665884</v>
      </c>
    </row>
    <row r="63" spans="1:7" x14ac:dyDescent="0.25">
      <c r="A63" s="42" t="str">
        <f t="shared" si="3"/>
        <v>VALENCIA</v>
      </c>
      <c r="B63" s="41">
        <f t="shared" si="4"/>
        <v>13397459</v>
      </c>
      <c r="C63" s="41">
        <f t="shared" si="5"/>
        <v>13799601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326242</v>
      </c>
      <c r="G63" s="42">
        <f t="shared" si="8"/>
        <v>351304</v>
      </c>
    </row>
    <row r="64" spans="1:7" x14ac:dyDescent="0.25">
      <c r="A64" s="42" t="str">
        <f t="shared" si="3"/>
        <v>VIGO</v>
      </c>
      <c r="B64" s="41">
        <f t="shared" si="4"/>
        <v>860813</v>
      </c>
      <c r="C64" s="41">
        <f t="shared" si="5"/>
        <v>1265407</v>
      </c>
      <c r="D64" s="41">
        <f t="shared" si="6"/>
        <v>20</v>
      </c>
      <c r="E64" s="42" t="str">
        <f t="shared" si="2"/>
        <v>VILAGARCIA</v>
      </c>
      <c r="F64" s="42">
        <f t="shared" si="7"/>
        <v>232485</v>
      </c>
      <c r="G64" s="42">
        <f t="shared" si="8"/>
        <v>204944</v>
      </c>
    </row>
    <row r="65" spans="1:7" x14ac:dyDescent="0.25">
      <c r="A65" s="42" t="str">
        <f t="shared" si="3"/>
        <v>VILAGARCIA</v>
      </c>
      <c r="B65" s="41">
        <f t="shared" si="4"/>
        <v>232485</v>
      </c>
      <c r="C65" s="41">
        <f t="shared" si="5"/>
        <v>204944</v>
      </c>
      <c r="D65" s="41">
        <f t="shared" si="6"/>
        <v>27</v>
      </c>
      <c r="E65" s="42" t="str">
        <f t="shared" si="2"/>
        <v>MELILLA</v>
      </c>
      <c r="F65" s="42">
        <f t="shared" si="7"/>
        <v>188502</v>
      </c>
      <c r="G65" s="42">
        <f t="shared" si="8"/>
        <v>186269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977921</v>
      </c>
      <c r="C7" s="37">
        <v>1105502</v>
      </c>
      <c r="D7" s="37">
        <v>3097507</v>
      </c>
      <c r="E7" s="37">
        <v>2893604</v>
      </c>
      <c r="F7" s="10">
        <f>((E7*100)/D7)-100</f>
        <v>-6.5828099823503265</v>
      </c>
      <c r="G7" s="1"/>
      <c r="H7" s="1"/>
      <c r="I7" s="1"/>
    </row>
    <row r="8" spans="1:12" x14ac:dyDescent="0.25">
      <c r="A8" s="11" t="s">
        <v>44</v>
      </c>
      <c r="B8" s="38">
        <v>243693</v>
      </c>
      <c r="C8" s="38">
        <v>176757</v>
      </c>
      <c r="D8" s="38">
        <v>734996</v>
      </c>
      <c r="E8" s="38">
        <v>619782</v>
      </c>
      <c r="F8" s="13">
        <f t="shared" ref="F8:F35" si="0">((E8*100)/D8)-100</f>
        <v>-15.675459458282759</v>
      </c>
      <c r="G8" s="1"/>
      <c r="H8" s="1"/>
      <c r="I8" s="1"/>
    </row>
    <row r="9" spans="1:12" x14ac:dyDescent="0.25">
      <c r="A9" s="8" t="s">
        <v>45</v>
      </c>
      <c r="B9" s="37">
        <v>563162</v>
      </c>
      <c r="C9" s="37">
        <v>693728</v>
      </c>
      <c r="D9" s="37">
        <v>1522098</v>
      </c>
      <c r="E9" s="37">
        <v>1287393</v>
      </c>
      <c r="F9" s="10">
        <f t="shared" si="0"/>
        <v>-15.419834990913856</v>
      </c>
      <c r="G9" s="1"/>
      <c r="H9" s="1"/>
      <c r="I9" s="1"/>
    </row>
    <row r="10" spans="1:12" x14ac:dyDescent="0.25">
      <c r="A10" s="11" t="s">
        <v>46</v>
      </c>
      <c r="B10" s="38">
        <v>421626</v>
      </c>
      <c r="C10" s="38">
        <v>316690</v>
      </c>
      <c r="D10" s="38">
        <v>1253604</v>
      </c>
      <c r="E10" s="38">
        <v>953002</v>
      </c>
      <c r="F10" s="13">
        <f t="shared" si="0"/>
        <v>-23.979023678928911</v>
      </c>
      <c r="G10" s="1"/>
      <c r="H10" s="1"/>
      <c r="I10" s="1"/>
    </row>
    <row r="11" spans="1:12" x14ac:dyDescent="0.25">
      <c r="A11" s="8" t="s">
        <v>47</v>
      </c>
      <c r="B11" s="37">
        <v>5915264</v>
      </c>
      <c r="C11" s="37">
        <v>5358199</v>
      </c>
      <c r="D11" s="37">
        <v>17421449</v>
      </c>
      <c r="E11" s="37">
        <v>15337071</v>
      </c>
      <c r="F11" s="10">
        <f t="shared" si="0"/>
        <v>-11.964435334856475</v>
      </c>
      <c r="G11" s="1"/>
      <c r="H11" s="1"/>
      <c r="I11" s="1"/>
    </row>
    <row r="12" spans="1:12" x14ac:dyDescent="0.25">
      <c r="A12" s="11" t="s">
        <v>48</v>
      </c>
      <c r="B12" s="38">
        <v>427241</v>
      </c>
      <c r="C12" s="38">
        <v>323942</v>
      </c>
      <c r="D12" s="38">
        <v>1328546</v>
      </c>
      <c r="E12" s="38">
        <v>860568</v>
      </c>
      <c r="F12" s="13">
        <f t="shared" si="0"/>
        <v>-35.224824733204571</v>
      </c>
      <c r="G12" s="1"/>
      <c r="H12" s="1"/>
      <c r="I12" s="1"/>
    </row>
    <row r="13" spans="1:12" x14ac:dyDescent="0.25">
      <c r="A13" s="8" t="s">
        <v>49</v>
      </c>
      <c r="B13" s="37">
        <v>1054887</v>
      </c>
      <c r="C13" s="37">
        <v>905602</v>
      </c>
      <c r="D13" s="37">
        <v>3080863</v>
      </c>
      <c r="E13" s="37">
        <v>2563754</v>
      </c>
      <c r="F13" s="10">
        <f t="shared" si="0"/>
        <v>-16.784550302950834</v>
      </c>
      <c r="G13" s="1"/>
      <c r="H13" s="1"/>
      <c r="I13" s="1"/>
    </row>
    <row r="14" spans="1:12" x14ac:dyDescent="0.25">
      <c r="A14" s="11" t="s">
        <v>50</v>
      </c>
      <c r="B14" s="38">
        <v>4215370</v>
      </c>
      <c r="C14" s="38">
        <v>3375878</v>
      </c>
      <c r="D14" s="38">
        <v>12439475</v>
      </c>
      <c r="E14" s="38">
        <v>9790678</v>
      </c>
      <c r="F14" s="13">
        <f t="shared" si="0"/>
        <v>-21.293479025441187</v>
      </c>
      <c r="G14" s="1"/>
      <c r="H14" s="1"/>
      <c r="I14" s="1"/>
    </row>
    <row r="15" spans="1:12" x14ac:dyDescent="0.25">
      <c r="A15" s="8" t="s">
        <v>51</v>
      </c>
      <c r="B15" s="37">
        <v>2934633</v>
      </c>
      <c r="C15" s="37">
        <v>2805423</v>
      </c>
      <c r="D15" s="37">
        <v>8985022</v>
      </c>
      <c r="E15" s="37">
        <v>7821265</v>
      </c>
      <c r="F15" s="10">
        <f t="shared" si="0"/>
        <v>-12.952188653516927</v>
      </c>
      <c r="G15" s="1"/>
      <c r="H15" s="1"/>
      <c r="I15" s="1"/>
    </row>
    <row r="16" spans="1:12" x14ac:dyDescent="0.25">
      <c r="A16" s="11" t="s">
        <v>52</v>
      </c>
      <c r="B16" s="38">
        <v>2538660</v>
      </c>
      <c r="C16" s="38">
        <v>1930824</v>
      </c>
      <c r="D16" s="38">
        <v>7410171</v>
      </c>
      <c r="E16" s="38">
        <v>5709738</v>
      </c>
      <c r="F16" s="13">
        <f t="shared" si="0"/>
        <v>-22.947284212469597</v>
      </c>
      <c r="G16" s="1"/>
      <c r="H16" s="1"/>
      <c r="I16" s="1"/>
    </row>
    <row r="17" spans="1:9" x14ac:dyDescent="0.25">
      <c r="A17" s="8" t="s">
        <v>53</v>
      </c>
      <c r="B17" s="37">
        <v>1147656</v>
      </c>
      <c r="C17" s="37">
        <v>850601</v>
      </c>
      <c r="D17" s="37">
        <v>3446469</v>
      </c>
      <c r="E17" s="37">
        <v>2780543</v>
      </c>
      <c r="F17" s="10">
        <f t="shared" si="0"/>
        <v>-19.321978523526539</v>
      </c>
      <c r="G17" s="1"/>
      <c r="H17" s="1"/>
      <c r="I17" s="1"/>
    </row>
    <row r="18" spans="1:9" x14ac:dyDescent="0.25">
      <c r="A18" s="11" t="s">
        <v>54</v>
      </c>
      <c r="B18" s="38">
        <v>164788</v>
      </c>
      <c r="C18" s="38">
        <v>120083</v>
      </c>
      <c r="D18" s="38">
        <v>508810</v>
      </c>
      <c r="E18" s="38">
        <v>454738</v>
      </c>
      <c r="F18" s="13">
        <f t="shared" si="0"/>
        <v>-10.62714962363161</v>
      </c>
      <c r="G18" s="1"/>
      <c r="H18" s="1"/>
      <c r="I18" s="1"/>
    </row>
    <row r="19" spans="1:9" x14ac:dyDescent="0.25">
      <c r="A19" s="8" t="s">
        <v>55</v>
      </c>
      <c r="B19" s="37">
        <v>1175175</v>
      </c>
      <c r="C19" s="37">
        <v>850709</v>
      </c>
      <c r="D19" s="37">
        <v>3112489</v>
      </c>
      <c r="E19" s="37">
        <v>2653834</v>
      </c>
      <c r="F19" s="10">
        <f t="shared" si="0"/>
        <v>-14.735955693337388</v>
      </c>
      <c r="G19" s="1"/>
      <c r="H19" s="1"/>
      <c r="I19" s="1"/>
    </row>
    <row r="20" spans="1:9" x14ac:dyDescent="0.25">
      <c r="A20" s="11" t="s">
        <v>56</v>
      </c>
      <c r="B20" s="38">
        <v>1533062</v>
      </c>
      <c r="C20" s="38">
        <v>1443775</v>
      </c>
      <c r="D20" s="38">
        <v>4914295</v>
      </c>
      <c r="E20" s="38">
        <v>3922813</v>
      </c>
      <c r="F20" s="13">
        <f t="shared" si="0"/>
        <v>-20.175467691703489</v>
      </c>
      <c r="G20" s="1"/>
      <c r="H20" s="1"/>
      <c r="I20" s="1"/>
    </row>
    <row r="21" spans="1:9" x14ac:dyDescent="0.25">
      <c r="A21" s="8" t="s">
        <v>57</v>
      </c>
      <c r="B21" s="37">
        <v>1595484</v>
      </c>
      <c r="C21" s="37">
        <v>1796255</v>
      </c>
      <c r="D21" s="37">
        <v>4507500</v>
      </c>
      <c r="E21" s="37">
        <v>3908360</v>
      </c>
      <c r="F21" s="10">
        <f t="shared" si="0"/>
        <v>-13.292068774265118</v>
      </c>
      <c r="G21" s="1"/>
      <c r="H21" s="1"/>
      <c r="I21" s="1"/>
    </row>
    <row r="22" spans="1:9" x14ac:dyDescent="0.25">
      <c r="A22" s="11" t="s">
        <v>58</v>
      </c>
      <c r="B22" s="38">
        <v>2004684</v>
      </c>
      <c r="C22" s="38">
        <v>1584259</v>
      </c>
      <c r="D22" s="38">
        <v>5936779</v>
      </c>
      <c r="E22" s="38">
        <v>4744433</v>
      </c>
      <c r="F22" s="13">
        <f t="shared" si="0"/>
        <v>-20.084055680698242</v>
      </c>
      <c r="G22" s="1"/>
      <c r="H22" s="1"/>
      <c r="I22" s="1"/>
    </row>
    <row r="23" spans="1:9" x14ac:dyDescent="0.25">
      <c r="A23" s="8" t="s">
        <v>59</v>
      </c>
      <c r="B23" s="37">
        <v>480563</v>
      </c>
      <c r="C23" s="37">
        <v>138949</v>
      </c>
      <c r="D23" s="37">
        <v>1642770</v>
      </c>
      <c r="E23" s="37">
        <v>528647</v>
      </c>
      <c r="F23" s="10">
        <f t="shared" si="0"/>
        <v>-67.819780005722038</v>
      </c>
      <c r="G23" s="1"/>
      <c r="H23" s="1"/>
      <c r="I23" s="1"/>
    </row>
    <row r="24" spans="1:9" x14ac:dyDescent="0.25">
      <c r="A24" s="11" t="s">
        <v>60</v>
      </c>
      <c r="B24" s="38">
        <v>117302</v>
      </c>
      <c r="C24" s="38">
        <v>127783</v>
      </c>
      <c r="D24" s="38">
        <v>340128</v>
      </c>
      <c r="E24" s="38">
        <v>319046</v>
      </c>
      <c r="F24" s="13">
        <f t="shared" si="0"/>
        <v>-6.1982547746730603</v>
      </c>
      <c r="G24" s="1"/>
      <c r="H24" s="1"/>
      <c r="I24" s="1"/>
    </row>
    <row r="25" spans="1:9" x14ac:dyDescent="0.25">
      <c r="A25" s="8" t="s">
        <v>61</v>
      </c>
      <c r="B25" s="37">
        <v>59495</v>
      </c>
      <c r="C25" s="37">
        <v>66824</v>
      </c>
      <c r="D25" s="37">
        <v>180243</v>
      </c>
      <c r="E25" s="37">
        <v>187103</v>
      </c>
      <c r="F25" s="10">
        <f t="shared" si="0"/>
        <v>3.8059730474969911</v>
      </c>
      <c r="G25" s="1"/>
      <c r="H25" s="1"/>
      <c r="I25" s="1"/>
    </row>
    <row r="26" spans="1:9" x14ac:dyDescent="0.25">
      <c r="A26" s="11" t="s">
        <v>62</v>
      </c>
      <c r="B26" s="38">
        <v>191621</v>
      </c>
      <c r="C26" s="38">
        <v>142377</v>
      </c>
      <c r="D26" s="38">
        <v>661610</v>
      </c>
      <c r="E26" s="38">
        <v>519541</v>
      </c>
      <c r="F26" s="13">
        <f t="shared" si="0"/>
        <v>-21.473224407128072</v>
      </c>
      <c r="G26" s="1"/>
      <c r="H26" s="1"/>
      <c r="I26" s="1"/>
    </row>
    <row r="27" spans="1:9" x14ac:dyDescent="0.25">
      <c r="A27" s="8" t="s">
        <v>63</v>
      </c>
      <c r="B27" s="37">
        <v>405558</v>
      </c>
      <c r="C27" s="37">
        <v>241948</v>
      </c>
      <c r="D27" s="37">
        <v>1115182</v>
      </c>
      <c r="E27" s="37">
        <v>700729</v>
      </c>
      <c r="F27" s="10">
        <f t="shared" si="0"/>
        <v>-37.164606315381704</v>
      </c>
      <c r="G27" s="1"/>
      <c r="H27" s="1"/>
      <c r="I27" s="1"/>
    </row>
    <row r="28" spans="1:9" x14ac:dyDescent="0.25">
      <c r="A28" s="11" t="s">
        <v>64</v>
      </c>
      <c r="B28" s="38">
        <v>1552267</v>
      </c>
      <c r="C28" s="38">
        <v>1219311</v>
      </c>
      <c r="D28" s="38">
        <v>4521519</v>
      </c>
      <c r="E28" s="38">
        <v>3528732</v>
      </c>
      <c r="F28" s="13">
        <f t="shared" si="0"/>
        <v>-21.956935268877558</v>
      </c>
      <c r="G28" s="1"/>
      <c r="H28" s="1"/>
      <c r="I28" s="1"/>
    </row>
    <row r="29" spans="1:9" x14ac:dyDescent="0.25">
      <c r="A29" s="8" t="s">
        <v>65</v>
      </c>
      <c r="B29" s="37">
        <v>429989</v>
      </c>
      <c r="C29" s="37">
        <v>457124</v>
      </c>
      <c r="D29" s="37">
        <v>1375345</v>
      </c>
      <c r="E29" s="37">
        <v>1006898</v>
      </c>
      <c r="F29" s="10">
        <f t="shared" si="0"/>
        <v>-26.789423744587722</v>
      </c>
      <c r="G29" s="1"/>
      <c r="H29" s="1"/>
      <c r="I29" s="1"/>
    </row>
    <row r="30" spans="1:9" x14ac:dyDescent="0.25">
      <c r="A30" s="11" t="s">
        <v>66</v>
      </c>
      <c r="B30" s="38">
        <v>417930</v>
      </c>
      <c r="C30" s="38">
        <v>450699</v>
      </c>
      <c r="D30" s="38">
        <v>1123818</v>
      </c>
      <c r="E30" s="38">
        <v>1125672</v>
      </c>
      <c r="F30" s="13">
        <f t="shared" si="0"/>
        <v>0.16497333198080355</v>
      </c>
      <c r="G30" s="1"/>
      <c r="H30" s="1"/>
      <c r="I30" s="1"/>
    </row>
    <row r="31" spans="1:9" x14ac:dyDescent="0.25">
      <c r="A31" s="8" t="s">
        <v>67</v>
      </c>
      <c r="B31" s="37">
        <v>3296212</v>
      </c>
      <c r="C31" s="37">
        <v>2120999</v>
      </c>
      <c r="D31" s="37">
        <v>9022661</v>
      </c>
      <c r="E31" s="37">
        <v>6616290</v>
      </c>
      <c r="F31" s="10">
        <f t="shared" si="0"/>
        <v>-26.670302696732151</v>
      </c>
      <c r="G31" s="1"/>
      <c r="H31" s="1"/>
      <c r="I31" s="1"/>
    </row>
    <row r="32" spans="1:9" x14ac:dyDescent="0.25">
      <c r="A32" s="11" t="s">
        <v>68</v>
      </c>
      <c r="B32" s="38">
        <v>4745321</v>
      </c>
      <c r="C32" s="38">
        <v>4498976</v>
      </c>
      <c r="D32" s="38">
        <v>13732141</v>
      </c>
      <c r="E32" s="38">
        <v>13316026</v>
      </c>
      <c r="F32" s="13">
        <f t="shared" si="0"/>
        <v>-3.0302266776899529</v>
      </c>
      <c r="G32" s="1"/>
      <c r="H32" s="1"/>
      <c r="I32" s="1"/>
    </row>
    <row r="33" spans="1:9" x14ac:dyDescent="0.25">
      <c r="A33" s="8" t="s">
        <v>69</v>
      </c>
      <c r="B33" s="37">
        <v>436196</v>
      </c>
      <c r="C33" s="37">
        <v>285758</v>
      </c>
      <c r="D33" s="37">
        <v>1155731</v>
      </c>
      <c r="E33" s="37">
        <v>763221</v>
      </c>
      <c r="F33" s="10">
        <f t="shared" si="0"/>
        <v>-33.962055184121567</v>
      </c>
      <c r="G33" s="1"/>
      <c r="H33" s="1"/>
      <c r="I33" s="1"/>
    </row>
    <row r="34" spans="1:9" x14ac:dyDescent="0.25">
      <c r="A34" s="11" t="s">
        <v>70</v>
      </c>
      <c r="B34" s="38">
        <v>61864</v>
      </c>
      <c r="C34" s="38">
        <v>74726</v>
      </c>
      <c r="D34" s="38">
        <v>204359</v>
      </c>
      <c r="E34" s="38">
        <v>231604</v>
      </c>
      <c r="F34" s="13">
        <f t="shared" si="0"/>
        <v>13.331930573158019</v>
      </c>
      <c r="G34" s="1"/>
      <c r="H34" s="1"/>
      <c r="I34" s="1"/>
    </row>
    <row r="35" spans="1:9" x14ac:dyDescent="0.25">
      <c r="A35" s="14" t="s">
        <v>71</v>
      </c>
      <c r="B35" s="15">
        <f>SUM(B7:B34)</f>
        <v>39107624</v>
      </c>
      <c r="C35" s="15">
        <f t="shared" ref="C35:E35" si="1">SUM(C7:C34)</f>
        <v>33463701</v>
      </c>
      <c r="D35" s="15">
        <f t="shared" si="1"/>
        <v>114775580</v>
      </c>
      <c r="E35" s="15">
        <f t="shared" si="1"/>
        <v>95145085</v>
      </c>
      <c r="F35" s="16">
        <f t="shared" si="0"/>
        <v>-17.103372511818279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2893604</v>
      </c>
      <c r="C38" s="41">
        <f>D7</f>
        <v>3097507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15337071</v>
      </c>
      <c r="G38" s="42">
        <f>LOOKUP(E38,$A$38:$A$65,$C$38:$C$65)</f>
        <v>17421449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619782</v>
      </c>
      <c r="C39" s="41">
        <f t="shared" ref="C39:C65" si="5">D8</f>
        <v>734996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13316026</v>
      </c>
      <c r="G39" s="42">
        <f t="shared" ref="G39:G65" si="8">LOOKUP(E39,$A$38:$A$65,$C$38:$C$65)</f>
        <v>13732141</v>
      </c>
    </row>
    <row r="40" spans="1:9" x14ac:dyDescent="0.25">
      <c r="A40" s="42" t="str">
        <f t="shared" si="3"/>
        <v>ALMERIA</v>
      </c>
      <c r="B40" s="41">
        <f t="shared" si="4"/>
        <v>1287393</v>
      </c>
      <c r="C40" s="41">
        <f t="shared" si="5"/>
        <v>1522098</v>
      </c>
      <c r="D40" s="41">
        <f t="shared" si="6"/>
        <v>15</v>
      </c>
      <c r="E40" s="42" t="str">
        <f t="shared" si="2"/>
        <v>BARCELONA</v>
      </c>
      <c r="F40" s="42">
        <f t="shared" si="7"/>
        <v>9790678</v>
      </c>
      <c r="G40" s="42">
        <f t="shared" si="8"/>
        <v>12439475</v>
      </c>
    </row>
    <row r="41" spans="1:9" x14ac:dyDescent="0.25">
      <c r="A41" s="42" t="str">
        <f t="shared" si="3"/>
        <v>AVILES</v>
      </c>
      <c r="B41" s="41">
        <f t="shared" si="4"/>
        <v>953002</v>
      </c>
      <c r="C41" s="41">
        <f t="shared" si="5"/>
        <v>1253604</v>
      </c>
      <c r="D41" s="41">
        <f t="shared" si="6"/>
        <v>18</v>
      </c>
      <c r="E41" s="42" t="str">
        <f t="shared" si="2"/>
        <v>BILBAO</v>
      </c>
      <c r="F41" s="42">
        <f t="shared" si="7"/>
        <v>7821265</v>
      </c>
      <c r="G41" s="42">
        <f t="shared" si="8"/>
        <v>8985022</v>
      </c>
    </row>
    <row r="42" spans="1:9" x14ac:dyDescent="0.25">
      <c r="A42" s="42" t="str">
        <f t="shared" si="3"/>
        <v>BAHIA DE ALGECIRAS</v>
      </c>
      <c r="B42" s="41">
        <f t="shared" si="4"/>
        <v>15337071</v>
      </c>
      <c r="C42" s="41">
        <f t="shared" si="5"/>
        <v>17421449</v>
      </c>
      <c r="D42" s="41">
        <f t="shared" si="6"/>
        <v>1</v>
      </c>
      <c r="E42" s="42" t="str">
        <f t="shared" si="2"/>
        <v>TARRAGONA</v>
      </c>
      <c r="F42" s="42">
        <f t="shared" si="7"/>
        <v>6616290</v>
      </c>
      <c r="G42" s="42">
        <f t="shared" si="8"/>
        <v>9022661</v>
      </c>
    </row>
    <row r="43" spans="1:9" x14ac:dyDescent="0.25">
      <c r="A43" s="42" t="str">
        <f t="shared" si="3"/>
        <v>BAHIA DE CADIZ</v>
      </c>
      <c r="B43" s="41">
        <f t="shared" si="4"/>
        <v>860568</v>
      </c>
      <c r="C43" s="41">
        <f t="shared" si="5"/>
        <v>1328546</v>
      </c>
      <c r="D43" s="41">
        <f t="shared" si="6"/>
        <v>19</v>
      </c>
      <c r="E43" s="42" t="str">
        <f t="shared" si="2"/>
        <v>CARTAGENA</v>
      </c>
      <c r="F43" s="42">
        <f t="shared" si="7"/>
        <v>5709738</v>
      </c>
      <c r="G43" s="42">
        <f t="shared" si="8"/>
        <v>7410171</v>
      </c>
    </row>
    <row r="44" spans="1:9" x14ac:dyDescent="0.25">
      <c r="A44" s="42" t="str">
        <f t="shared" si="3"/>
        <v>BALEARES</v>
      </c>
      <c r="B44" s="41">
        <f t="shared" si="4"/>
        <v>2563754</v>
      </c>
      <c r="C44" s="41">
        <f t="shared" si="5"/>
        <v>3080863</v>
      </c>
      <c r="D44" s="41">
        <f t="shared" si="6"/>
        <v>14</v>
      </c>
      <c r="E44" s="42" t="str">
        <f t="shared" si="2"/>
        <v>LAS PALMAS</v>
      </c>
      <c r="F44" s="42">
        <f t="shared" si="7"/>
        <v>4744433</v>
      </c>
      <c r="G44" s="42">
        <f t="shared" si="8"/>
        <v>5936779</v>
      </c>
    </row>
    <row r="45" spans="1:9" x14ac:dyDescent="0.25">
      <c r="A45" s="42" t="str">
        <f t="shared" si="3"/>
        <v>BARCELONA</v>
      </c>
      <c r="B45" s="41">
        <f t="shared" si="4"/>
        <v>9790678</v>
      </c>
      <c r="C45" s="41">
        <f t="shared" si="5"/>
        <v>12439475</v>
      </c>
      <c r="D45" s="41">
        <f t="shared" si="6"/>
        <v>3</v>
      </c>
      <c r="E45" s="42" t="str">
        <f t="shared" si="2"/>
        <v>GIJON</v>
      </c>
      <c r="F45" s="42">
        <f t="shared" si="7"/>
        <v>3922813</v>
      </c>
      <c r="G45" s="42">
        <f t="shared" si="8"/>
        <v>4914295</v>
      </c>
    </row>
    <row r="46" spans="1:9" x14ac:dyDescent="0.25">
      <c r="A46" s="42" t="str">
        <f t="shared" si="3"/>
        <v>BILBAO</v>
      </c>
      <c r="B46" s="41">
        <f t="shared" si="4"/>
        <v>7821265</v>
      </c>
      <c r="C46" s="41">
        <f t="shared" si="5"/>
        <v>8985022</v>
      </c>
      <c r="D46" s="41">
        <f t="shared" si="6"/>
        <v>4</v>
      </c>
      <c r="E46" s="42" t="str">
        <f t="shared" si="2"/>
        <v>HUELVA</v>
      </c>
      <c r="F46" s="42">
        <f t="shared" si="7"/>
        <v>3908360</v>
      </c>
      <c r="G46" s="42">
        <f t="shared" si="8"/>
        <v>4507500</v>
      </c>
    </row>
    <row r="47" spans="1:9" x14ac:dyDescent="0.25">
      <c r="A47" s="42" t="str">
        <f t="shared" si="3"/>
        <v>CARTAGENA</v>
      </c>
      <c r="B47" s="41">
        <f t="shared" si="4"/>
        <v>5709738</v>
      </c>
      <c r="C47" s="41">
        <f t="shared" si="5"/>
        <v>7410171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3528732</v>
      </c>
      <c r="G47" s="42">
        <f t="shared" si="8"/>
        <v>4521519</v>
      </c>
    </row>
    <row r="48" spans="1:9" x14ac:dyDescent="0.25">
      <c r="A48" s="42" t="str">
        <f t="shared" si="3"/>
        <v>CASTELLON</v>
      </c>
      <c r="B48" s="41">
        <f t="shared" si="4"/>
        <v>2780543</v>
      </c>
      <c r="C48" s="41">
        <f t="shared" si="5"/>
        <v>3446469</v>
      </c>
      <c r="D48" s="41">
        <f t="shared" si="6"/>
        <v>12</v>
      </c>
      <c r="E48" s="42" t="str">
        <f t="shared" si="2"/>
        <v>A CORUÑA</v>
      </c>
      <c r="F48" s="42">
        <f t="shared" si="7"/>
        <v>2893604</v>
      </c>
      <c r="G48" s="42">
        <f t="shared" si="8"/>
        <v>3097507</v>
      </c>
    </row>
    <row r="49" spans="1:7" x14ac:dyDescent="0.25">
      <c r="A49" s="42" t="str">
        <f t="shared" si="3"/>
        <v>CEUTA</v>
      </c>
      <c r="B49" s="41">
        <f t="shared" si="4"/>
        <v>454738</v>
      </c>
      <c r="C49" s="41">
        <f t="shared" si="5"/>
        <v>508810</v>
      </c>
      <c r="D49" s="41">
        <f t="shared" si="6"/>
        <v>25</v>
      </c>
      <c r="E49" s="42" t="str">
        <f t="shared" si="2"/>
        <v>CASTELLON</v>
      </c>
      <c r="F49" s="42">
        <f t="shared" si="7"/>
        <v>2780543</v>
      </c>
      <c r="G49" s="42">
        <f t="shared" si="8"/>
        <v>3446469</v>
      </c>
    </row>
    <row r="50" spans="1:7" x14ac:dyDescent="0.25">
      <c r="A50" s="42" t="str">
        <f t="shared" si="3"/>
        <v>FERROL-SAN CIBRAO</v>
      </c>
      <c r="B50" s="41">
        <f t="shared" si="4"/>
        <v>2653834</v>
      </c>
      <c r="C50" s="41">
        <f t="shared" si="5"/>
        <v>3112489</v>
      </c>
      <c r="D50" s="41">
        <f t="shared" si="6"/>
        <v>13</v>
      </c>
      <c r="E50" s="42" t="str">
        <f t="shared" si="2"/>
        <v>FERROL-SAN CIBRAO</v>
      </c>
      <c r="F50" s="42">
        <f t="shared" si="7"/>
        <v>2653834</v>
      </c>
      <c r="G50" s="42">
        <f t="shared" si="8"/>
        <v>3112489</v>
      </c>
    </row>
    <row r="51" spans="1:7" x14ac:dyDescent="0.25">
      <c r="A51" s="42" t="str">
        <f t="shared" si="3"/>
        <v>GIJON</v>
      </c>
      <c r="B51" s="41">
        <f t="shared" si="4"/>
        <v>3922813</v>
      </c>
      <c r="C51" s="41">
        <f t="shared" si="5"/>
        <v>4914295</v>
      </c>
      <c r="D51" s="41">
        <f t="shared" si="6"/>
        <v>8</v>
      </c>
      <c r="E51" s="42" t="str">
        <f t="shared" si="2"/>
        <v>BALEARES</v>
      </c>
      <c r="F51" s="42">
        <f t="shared" si="7"/>
        <v>2563754</v>
      </c>
      <c r="G51" s="42">
        <f t="shared" si="8"/>
        <v>3080863</v>
      </c>
    </row>
    <row r="52" spans="1:7" x14ac:dyDescent="0.25">
      <c r="A52" s="42" t="str">
        <f t="shared" si="3"/>
        <v>HUELVA</v>
      </c>
      <c r="B52" s="41">
        <f t="shared" si="4"/>
        <v>3908360</v>
      </c>
      <c r="C52" s="41">
        <f t="shared" si="5"/>
        <v>4507500</v>
      </c>
      <c r="D52" s="41">
        <f t="shared" si="6"/>
        <v>9</v>
      </c>
      <c r="E52" s="42" t="str">
        <f t="shared" si="2"/>
        <v>ALMERIA</v>
      </c>
      <c r="F52" s="42">
        <f t="shared" si="7"/>
        <v>1287393</v>
      </c>
      <c r="G52" s="42">
        <f t="shared" si="8"/>
        <v>1522098</v>
      </c>
    </row>
    <row r="53" spans="1:7" x14ac:dyDescent="0.25">
      <c r="A53" s="42" t="str">
        <f t="shared" si="3"/>
        <v>LAS PALMAS</v>
      </c>
      <c r="B53" s="41">
        <f t="shared" si="4"/>
        <v>4744433</v>
      </c>
      <c r="C53" s="41">
        <f t="shared" si="5"/>
        <v>5936779</v>
      </c>
      <c r="D53" s="41">
        <f t="shared" si="6"/>
        <v>7</v>
      </c>
      <c r="E53" s="42" t="str">
        <f t="shared" si="2"/>
        <v>SEVILLA</v>
      </c>
      <c r="F53" s="42">
        <f t="shared" si="7"/>
        <v>1125672</v>
      </c>
      <c r="G53" s="42">
        <f t="shared" si="8"/>
        <v>1123818</v>
      </c>
    </row>
    <row r="54" spans="1:7" x14ac:dyDescent="0.25">
      <c r="A54" s="42" t="str">
        <f t="shared" si="3"/>
        <v>MALAGA</v>
      </c>
      <c r="B54" s="41">
        <f t="shared" si="4"/>
        <v>528647</v>
      </c>
      <c r="C54" s="41">
        <f t="shared" si="5"/>
        <v>1642770</v>
      </c>
      <c r="D54" s="41">
        <f t="shared" si="6"/>
        <v>23</v>
      </c>
      <c r="E54" s="42" t="str">
        <f t="shared" si="2"/>
        <v>SANTANDER</v>
      </c>
      <c r="F54" s="42">
        <f t="shared" si="7"/>
        <v>1006898</v>
      </c>
      <c r="G54" s="42">
        <f t="shared" si="8"/>
        <v>1375345</v>
      </c>
    </row>
    <row r="55" spans="1:7" x14ac:dyDescent="0.25">
      <c r="A55" s="42" t="str">
        <f t="shared" si="3"/>
        <v>MARIN Y RIA DE PONTEVEDRA</v>
      </c>
      <c r="B55" s="41">
        <f t="shared" si="4"/>
        <v>319046</v>
      </c>
      <c r="C55" s="41">
        <f t="shared" si="5"/>
        <v>340128</v>
      </c>
      <c r="D55" s="41">
        <f t="shared" si="6"/>
        <v>26</v>
      </c>
      <c r="E55" s="42" t="str">
        <f t="shared" si="2"/>
        <v>AVILES</v>
      </c>
      <c r="F55" s="42">
        <f t="shared" ref="F55:F65" si="9">LOOKUP(E55,$A$38:$A$65,$B$38:$B$65)</f>
        <v>953002</v>
      </c>
      <c r="G55" s="42">
        <f t="shared" si="8"/>
        <v>1253604</v>
      </c>
    </row>
    <row r="56" spans="1:7" x14ac:dyDescent="0.25">
      <c r="A56" s="42" t="str">
        <f t="shared" si="3"/>
        <v>MELILLA</v>
      </c>
      <c r="B56" s="41">
        <f t="shared" si="4"/>
        <v>187103</v>
      </c>
      <c r="C56" s="41">
        <f t="shared" si="5"/>
        <v>180243</v>
      </c>
      <c r="D56" s="41">
        <f t="shared" si="6"/>
        <v>28</v>
      </c>
      <c r="E56" s="42" t="str">
        <f t="shared" si="2"/>
        <v>BAHIA DE CADIZ</v>
      </c>
      <c r="F56" s="42">
        <f t="shared" si="9"/>
        <v>860568</v>
      </c>
      <c r="G56" s="42">
        <f t="shared" si="8"/>
        <v>1328546</v>
      </c>
    </row>
    <row r="57" spans="1:7" x14ac:dyDescent="0.25">
      <c r="A57" s="42" t="str">
        <f t="shared" si="3"/>
        <v>MOTRIL</v>
      </c>
      <c r="B57" s="41">
        <f t="shared" si="4"/>
        <v>519541</v>
      </c>
      <c r="C57" s="41">
        <f t="shared" si="5"/>
        <v>661610</v>
      </c>
      <c r="D57" s="41">
        <f t="shared" si="6"/>
        <v>24</v>
      </c>
      <c r="E57" s="42" t="str">
        <f t="shared" si="2"/>
        <v>VIGO</v>
      </c>
      <c r="F57" s="42">
        <f t="shared" si="9"/>
        <v>763221</v>
      </c>
      <c r="G57" s="42">
        <f t="shared" si="8"/>
        <v>1155731</v>
      </c>
    </row>
    <row r="58" spans="1:7" x14ac:dyDescent="0.25">
      <c r="A58" s="42" t="str">
        <f t="shared" si="3"/>
        <v>PASAIA</v>
      </c>
      <c r="B58" s="41">
        <f t="shared" si="4"/>
        <v>700729</v>
      </c>
      <c r="C58" s="41">
        <f t="shared" si="5"/>
        <v>1115182</v>
      </c>
      <c r="D58" s="41">
        <f t="shared" si="6"/>
        <v>21</v>
      </c>
      <c r="E58" s="42" t="str">
        <f t="shared" si="2"/>
        <v>PASAIA</v>
      </c>
      <c r="F58" s="42">
        <f t="shared" si="9"/>
        <v>700729</v>
      </c>
      <c r="G58" s="42">
        <f t="shared" si="8"/>
        <v>1115182</v>
      </c>
    </row>
    <row r="59" spans="1:7" x14ac:dyDescent="0.25">
      <c r="A59" s="42" t="str">
        <f t="shared" si="3"/>
        <v>SANTA CRUZ DE TENERIFE</v>
      </c>
      <c r="B59" s="41">
        <f t="shared" si="4"/>
        <v>3528732</v>
      </c>
      <c r="C59" s="41">
        <f t="shared" si="5"/>
        <v>4521519</v>
      </c>
      <c r="D59" s="41">
        <f t="shared" si="6"/>
        <v>10</v>
      </c>
      <c r="E59" s="42" t="str">
        <f t="shared" si="2"/>
        <v>ALICANTE</v>
      </c>
      <c r="F59" s="42">
        <f t="shared" si="9"/>
        <v>619782</v>
      </c>
      <c r="G59" s="42">
        <f t="shared" si="8"/>
        <v>734996</v>
      </c>
    </row>
    <row r="60" spans="1:7" x14ac:dyDescent="0.25">
      <c r="A60" s="42" t="str">
        <f t="shared" si="3"/>
        <v>SANTANDER</v>
      </c>
      <c r="B60" s="41">
        <f t="shared" si="4"/>
        <v>1006898</v>
      </c>
      <c r="C60" s="41">
        <f t="shared" si="5"/>
        <v>1375345</v>
      </c>
      <c r="D60" s="41">
        <f t="shared" si="6"/>
        <v>17</v>
      </c>
      <c r="E60" s="42" t="str">
        <f t="shared" si="2"/>
        <v>MALAGA</v>
      </c>
      <c r="F60" s="42">
        <f t="shared" si="9"/>
        <v>528647</v>
      </c>
      <c r="G60" s="42">
        <f t="shared" si="8"/>
        <v>1642770</v>
      </c>
    </row>
    <row r="61" spans="1:7" x14ac:dyDescent="0.25">
      <c r="A61" s="42" t="str">
        <f t="shared" si="3"/>
        <v>SEVILLA</v>
      </c>
      <c r="B61" s="41">
        <f t="shared" si="4"/>
        <v>1125672</v>
      </c>
      <c r="C61" s="41">
        <f t="shared" si="5"/>
        <v>1123818</v>
      </c>
      <c r="D61" s="41">
        <f t="shared" si="6"/>
        <v>16</v>
      </c>
      <c r="E61" s="42" t="str">
        <f t="shared" si="2"/>
        <v>MOTRIL</v>
      </c>
      <c r="F61" s="42">
        <f t="shared" si="9"/>
        <v>519541</v>
      </c>
      <c r="G61" s="42">
        <f t="shared" si="8"/>
        <v>661610</v>
      </c>
    </row>
    <row r="62" spans="1:7" x14ac:dyDescent="0.25">
      <c r="A62" s="42" t="str">
        <f t="shared" si="3"/>
        <v>TARRAGONA</v>
      </c>
      <c r="B62" s="41">
        <f t="shared" si="4"/>
        <v>6616290</v>
      </c>
      <c r="C62" s="41">
        <f t="shared" si="5"/>
        <v>9022661</v>
      </c>
      <c r="D62" s="41">
        <f t="shared" si="6"/>
        <v>5</v>
      </c>
      <c r="E62" s="42" t="str">
        <f t="shared" si="2"/>
        <v>CEUTA</v>
      </c>
      <c r="F62" s="42">
        <f t="shared" si="9"/>
        <v>454738</v>
      </c>
      <c r="G62" s="42">
        <f t="shared" si="8"/>
        <v>508810</v>
      </c>
    </row>
    <row r="63" spans="1:7" x14ac:dyDescent="0.25">
      <c r="A63" s="42" t="str">
        <f t="shared" si="3"/>
        <v>VALENCIA</v>
      </c>
      <c r="B63" s="41">
        <f t="shared" si="4"/>
        <v>13316026</v>
      </c>
      <c r="C63" s="41">
        <f t="shared" si="5"/>
        <v>13732141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319046</v>
      </c>
      <c r="G63" s="42">
        <f t="shared" si="8"/>
        <v>340128</v>
      </c>
    </row>
    <row r="64" spans="1:7" x14ac:dyDescent="0.25">
      <c r="A64" s="42" t="str">
        <f t="shared" si="3"/>
        <v>VIGO</v>
      </c>
      <c r="B64" s="41">
        <f t="shared" si="4"/>
        <v>763221</v>
      </c>
      <c r="C64" s="41">
        <f t="shared" si="5"/>
        <v>1155731</v>
      </c>
      <c r="D64" s="41">
        <f t="shared" si="6"/>
        <v>20</v>
      </c>
      <c r="E64" s="42" t="str">
        <f t="shared" si="2"/>
        <v>VILAGARCIA</v>
      </c>
      <c r="F64" s="42">
        <f t="shared" si="9"/>
        <v>231604</v>
      </c>
      <c r="G64" s="42">
        <f t="shared" si="8"/>
        <v>204359</v>
      </c>
    </row>
    <row r="65" spans="1:7" x14ac:dyDescent="0.25">
      <c r="A65" s="42" t="str">
        <f t="shared" si="3"/>
        <v>VILAGARCIA</v>
      </c>
      <c r="B65" s="41">
        <f t="shared" si="4"/>
        <v>231604</v>
      </c>
      <c r="C65" s="41">
        <f t="shared" si="5"/>
        <v>204359</v>
      </c>
      <c r="D65" s="41">
        <f t="shared" si="6"/>
        <v>27</v>
      </c>
      <c r="E65" s="42" t="str">
        <f t="shared" si="2"/>
        <v>MELILLA</v>
      </c>
      <c r="F65" s="42">
        <f t="shared" si="9"/>
        <v>187103</v>
      </c>
      <c r="G65" s="42">
        <f t="shared" si="8"/>
        <v>180243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583163</v>
      </c>
      <c r="C7" s="37">
        <v>651778</v>
      </c>
      <c r="D7" s="37">
        <v>1904257</v>
      </c>
      <c r="E7" s="37">
        <v>1896499</v>
      </c>
      <c r="F7" s="10">
        <f>((E7*100)/D7)-100</f>
        <v>-0.40740299234819588</v>
      </c>
      <c r="G7" s="1"/>
      <c r="H7" s="1"/>
      <c r="I7" s="1"/>
    </row>
    <row r="8" spans="1:12" x14ac:dyDescent="0.25">
      <c r="A8" s="11" t="s">
        <v>44</v>
      </c>
      <c r="B8" s="38">
        <v>5779</v>
      </c>
      <c r="C8" s="38">
        <v>13322</v>
      </c>
      <c r="D8" s="38">
        <v>19178</v>
      </c>
      <c r="E8" s="38">
        <v>28969</v>
      </c>
      <c r="F8" s="13">
        <f t="shared" ref="F8:F35" si="0">((E8*100)/D8)-100</f>
        <v>51.053290228386686</v>
      </c>
      <c r="G8" s="1"/>
      <c r="H8" s="1"/>
      <c r="I8" s="1"/>
    </row>
    <row r="9" spans="1:12" x14ac:dyDescent="0.25">
      <c r="A9" s="8" t="s">
        <v>45</v>
      </c>
      <c r="B9" s="37">
        <v>1700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47659</v>
      </c>
      <c r="C10" s="38">
        <v>52786</v>
      </c>
      <c r="D10" s="38">
        <v>154107</v>
      </c>
      <c r="E10" s="38">
        <v>148210</v>
      </c>
      <c r="F10" s="13">
        <f t="shared" si="0"/>
        <v>-3.8265620640204503</v>
      </c>
      <c r="G10" s="1"/>
      <c r="H10" s="1"/>
      <c r="I10" s="1"/>
    </row>
    <row r="11" spans="1:12" x14ac:dyDescent="0.25">
      <c r="A11" s="8" t="s">
        <v>47</v>
      </c>
      <c r="B11" s="37">
        <v>1668939</v>
      </c>
      <c r="C11" s="37">
        <v>1634588</v>
      </c>
      <c r="D11" s="37">
        <v>4697915</v>
      </c>
      <c r="E11" s="37">
        <v>5217430</v>
      </c>
      <c r="F11" s="10">
        <f t="shared" si="0"/>
        <v>11.058416340014659</v>
      </c>
      <c r="G11" s="1"/>
      <c r="H11" s="1"/>
      <c r="I11" s="1"/>
    </row>
    <row r="12" spans="1:12" x14ac:dyDescent="0.25">
      <c r="A12" s="11" t="s">
        <v>48</v>
      </c>
      <c r="B12" s="38">
        <v>13475</v>
      </c>
      <c r="C12" s="38">
        <v>11225</v>
      </c>
      <c r="D12" s="38">
        <v>44367</v>
      </c>
      <c r="E12" s="38">
        <v>26888</v>
      </c>
      <c r="F12" s="13">
        <f t="shared" si="0"/>
        <v>-39.396398223905152</v>
      </c>
      <c r="G12" s="1"/>
      <c r="H12" s="1"/>
      <c r="I12" s="1"/>
    </row>
    <row r="13" spans="1:12" x14ac:dyDescent="0.25">
      <c r="A13" s="8" t="s">
        <v>49</v>
      </c>
      <c r="B13" s="37">
        <v>102645</v>
      </c>
      <c r="C13" s="37">
        <v>94853</v>
      </c>
      <c r="D13" s="37">
        <v>378053</v>
      </c>
      <c r="E13" s="37">
        <v>408804</v>
      </c>
      <c r="F13" s="10">
        <f t="shared" si="0"/>
        <v>8.1340446974366074</v>
      </c>
      <c r="G13" s="1"/>
      <c r="H13" s="1"/>
      <c r="I13" s="1"/>
    </row>
    <row r="14" spans="1:12" x14ac:dyDescent="0.25">
      <c r="A14" s="11" t="s">
        <v>50</v>
      </c>
      <c r="B14" s="38">
        <v>964692</v>
      </c>
      <c r="C14" s="38">
        <v>949153</v>
      </c>
      <c r="D14" s="38">
        <v>2991303</v>
      </c>
      <c r="E14" s="38">
        <v>2978800</v>
      </c>
      <c r="F14" s="13">
        <f t="shared" si="0"/>
        <v>-0.41797838600770376</v>
      </c>
      <c r="G14" s="1"/>
      <c r="H14" s="1"/>
      <c r="I14" s="1"/>
    </row>
    <row r="15" spans="1:12" x14ac:dyDescent="0.25">
      <c r="A15" s="8" t="s">
        <v>51</v>
      </c>
      <c r="B15" s="37">
        <v>1789922</v>
      </c>
      <c r="C15" s="37">
        <v>2010158</v>
      </c>
      <c r="D15" s="37">
        <v>5586675</v>
      </c>
      <c r="E15" s="37">
        <v>5668901</v>
      </c>
      <c r="F15" s="10">
        <f t="shared" si="0"/>
        <v>1.4718235802154283</v>
      </c>
      <c r="G15" s="1"/>
      <c r="H15" s="1"/>
      <c r="I15" s="1"/>
    </row>
    <row r="16" spans="1:12" x14ac:dyDescent="0.25">
      <c r="A16" s="11" t="s">
        <v>52</v>
      </c>
      <c r="B16" s="38">
        <v>1943451</v>
      </c>
      <c r="C16" s="38">
        <v>1569044</v>
      </c>
      <c r="D16" s="38">
        <v>5573478</v>
      </c>
      <c r="E16" s="38">
        <v>4778039</v>
      </c>
      <c r="F16" s="13">
        <f t="shared" si="0"/>
        <v>-14.271860407451143</v>
      </c>
      <c r="G16" s="1"/>
      <c r="H16" s="1"/>
      <c r="I16" s="1"/>
    </row>
    <row r="17" spans="1:9" x14ac:dyDescent="0.25">
      <c r="A17" s="8" t="s">
        <v>53</v>
      </c>
      <c r="B17" s="37">
        <v>596364</v>
      </c>
      <c r="C17" s="37">
        <v>604365</v>
      </c>
      <c r="D17" s="37">
        <v>2012749</v>
      </c>
      <c r="E17" s="37">
        <v>2096056</v>
      </c>
      <c r="F17" s="10">
        <f t="shared" si="0"/>
        <v>4.1389661602117371</v>
      </c>
      <c r="G17" s="1"/>
      <c r="H17" s="1"/>
      <c r="I17" s="1"/>
    </row>
    <row r="18" spans="1:9" x14ac:dyDescent="0.25">
      <c r="A18" s="11" t="s">
        <v>54</v>
      </c>
      <c r="B18" s="38">
        <v>81632</v>
      </c>
      <c r="C18" s="38">
        <v>35766</v>
      </c>
      <c r="D18" s="38">
        <v>257530</v>
      </c>
      <c r="E18" s="38">
        <v>215814</v>
      </c>
      <c r="F18" s="13">
        <f t="shared" si="0"/>
        <v>-16.198501145497616</v>
      </c>
      <c r="G18" s="1"/>
      <c r="H18" s="1"/>
      <c r="I18" s="1"/>
    </row>
    <row r="19" spans="1:9" x14ac:dyDescent="0.25">
      <c r="A19" s="8" t="s">
        <v>55</v>
      </c>
      <c r="B19" s="37">
        <v>277512</v>
      </c>
      <c r="C19" s="37">
        <v>146195</v>
      </c>
      <c r="D19" s="37">
        <v>521794</v>
      </c>
      <c r="E19" s="37">
        <v>548632</v>
      </c>
      <c r="F19" s="10">
        <f t="shared" si="0"/>
        <v>5.1434090848112533</v>
      </c>
      <c r="G19" s="1"/>
      <c r="H19" s="1"/>
      <c r="I19" s="1"/>
    </row>
    <row r="20" spans="1:9" x14ac:dyDescent="0.25">
      <c r="A20" s="11" t="s">
        <v>56</v>
      </c>
      <c r="B20" s="38">
        <v>99784</v>
      </c>
      <c r="C20" s="38">
        <v>89675</v>
      </c>
      <c r="D20" s="38">
        <v>382175</v>
      </c>
      <c r="E20" s="38">
        <v>315217</v>
      </c>
      <c r="F20" s="13">
        <f t="shared" si="0"/>
        <v>-17.52024596062013</v>
      </c>
      <c r="G20" s="1"/>
      <c r="H20" s="1"/>
      <c r="I20" s="1"/>
    </row>
    <row r="21" spans="1:9" x14ac:dyDescent="0.25">
      <c r="A21" s="8" t="s">
        <v>57</v>
      </c>
      <c r="B21" s="37">
        <v>1014190</v>
      </c>
      <c r="C21" s="37">
        <v>1184411</v>
      </c>
      <c r="D21" s="37">
        <v>3153426</v>
      </c>
      <c r="E21" s="37">
        <v>2823934</v>
      </c>
      <c r="F21" s="10">
        <f t="shared" si="0"/>
        <v>-10.448699287695348</v>
      </c>
      <c r="G21" s="1"/>
      <c r="H21" s="1"/>
      <c r="I21" s="1"/>
    </row>
    <row r="22" spans="1:9" x14ac:dyDescent="0.25">
      <c r="A22" s="11" t="s">
        <v>58</v>
      </c>
      <c r="B22" s="38">
        <v>457467</v>
      </c>
      <c r="C22" s="38">
        <v>395425</v>
      </c>
      <c r="D22" s="38">
        <v>1263334</v>
      </c>
      <c r="E22" s="38">
        <v>1245062</v>
      </c>
      <c r="F22" s="13">
        <f t="shared" si="0"/>
        <v>-1.4463316905901422</v>
      </c>
      <c r="G22" s="1"/>
      <c r="H22" s="1"/>
      <c r="I22" s="1"/>
    </row>
    <row r="23" spans="1:9" x14ac:dyDescent="0.25">
      <c r="A23" s="8" t="s">
        <v>59</v>
      </c>
      <c r="B23" s="37">
        <v>22323</v>
      </c>
      <c r="C23" s="37">
        <v>5531</v>
      </c>
      <c r="D23" s="37">
        <v>50093</v>
      </c>
      <c r="E23" s="37">
        <v>17152</v>
      </c>
      <c r="F23" s="10">
        <f t="shared" si="0"/>
        <v>-65.759686982213083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6170</v>
      </c>
      <c r="C25" s="37">
        <v>7464</v>
      </c>
      <c r="D25" s="37">
        <v>20650</v>
      </c>
      <c r="E25" s="37">
        <v>19354</v>
      </c>
      <c r="F25" s="10">
        <f t="shared" si="0"/>
        <v>-6.2760290556900742</v>
      </c>
      <c r="G25" s="1"/>
      <c r="H25" s="1"/>
      <c r="I25" s="1"/>
    </row>
    <row r="26" spans="1:9" x14ac:dyDescent="0.25">
      <c r="A26" s="11" t="s">
        <v>62</v>
      </c>
      <c r="B26" s="38">
        <v>129005</v>
      </c>
      <c r="C26" s="38">
        <v>106469</v>
      </c>
      <c r="D26" s="38">
        <v>394894</v>
      </c>
      <c r="E26" s="38">
        <v>361038</v>
      </c>
      <c r="F26" s="13">
        <f t="shared" si="0"/>
        <v>-8.5734399611034888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852694</v>
      </c>
      <c r="C28" s="38">
        <v>655604</v>
      </c>
      <c r="D28" s="38">
        <v>2363218</v>
      </c>
      <c r="E28" s="38">
        <v>1972837</v>
      </c>
      <c r="F28" s="13">
        <f t="shared" si="0"/>
        <v>-16.519043101398182</v>
      </c>
      <c r="G28" s="1"/>
      <c r="H28" s="1"/>
      <c r="I28" s="1"/>
    </row>
    <row r="29" spans="1:9" x14ac:dyDescent="0.25">
      <c r="A29" s="8" t="s">
        <v>65</v>
      </c>
      <c r="B29" s="37">
        <v>25612</v>
      </c>
      <c r="C29" s="37">
        <v>41423</v>
      </c>
      <c r="D29" s="37">
        <v>73881</v>
      </c>
      <c r="E29" s="37">
        <v>93822</v>
      </c>
      <c r="F29" s="10">
        <f t="shared" si="0"/>
        <v>26.990701262841597</v>
      </c>
      <c r="G29" s="1"/>
      <c r="H29" s="1"/>
      <c r="I29" s="1"/>
    </row>
    <row r="30" spans="1:9" x14ac:dyDescent="0.25">
      <c r="A30" s="11" t="s">
        <v>66</v>
      </c>
      <c r="B30" s="38">
        <v>46525</v>
      </c>
      <c r="C30" s="38">
        <v>27354</v>
      </c>
      <c r="D30" s="38">
        <v>100470</v>
      </c>
      <c r="E30" s="38">
        <v>52278</v>
      </c>
      <c r="F30" s="13">
        <f t="shared" si="0"/>
        <v>-47.966557181248135</v>
      </c>
      <c r="G30" s="1"/>
      <c r="H30" s="1"/>
      <c r="I30" s="1"/>
    </row>
    <row r="31" spans="1:9" x14ac:dyDescent="0.25">
      <c r="A31" s="8" t="s">
        <v>67</v>
      </c>
      <c r="B31" s="37">
        <v>1624411</v>
      </c>
      <c r="C31" s="37">
        <v>1270267</v>
      </c>
      <c r="D31" s="37">
        <v>4798347</v>
      </c>
      <c r="E31" s="37">
        <v>3916752</v>
      </c>
      <c r="F31" s="10">
        <f t="shared" si="0"/>
        <v>-18.372889663877999</v>
      </c>
      <c r="G31" s="1"/>
      <c r="H31" s="1"/>
      <c r="I31" s="1"/>
    </row>
    <row r="32" spans="1:9" x14ac:dyDescent="0.25">
      <c r="A32" s="11" t="s">
        <v>68</v>
      </c>
      <c r="B32" s="38">
        <v>524564</v>
      </c>
      <c r="C32" s="38">
        <v>461395</v>
      </c>
      <c r="D32" s="38">
        <v>1526781</v>
      </c>
      <c r="E32" s="38">
        <v>1521669</v>
      </c>
      <c r="F32" s="13">
        <f t="shared" si="0"/>
        <v>-0.33482208646819345</v>
      </c>
      <c r="G32" s="1"/>
      <c r="H32" s="1"/>
      <c r="I32" s="1"/>
    </row>
    <row r="33" spans="1:9" x14ac:dyDescent="0.25">
      <c r="A33" s="8" t="s">
        <v>69</v>
      </c>
      <c r="B33" s="37">
        <v>12903</v>
      </c>
      <c r="C33" s="37">
        <v>14728</v>
      </c>
      <c r="D33" s="37">
        <v>19880</v>
      </c>
      <c r="E33" s="37">
        <v>28180</v>
      </c>
      <c r="F33" s="10">
        <f t="shared" si="0"/>
        <v>41.750503018108645</v>
      </c>
      <c r="G33" s="1"/>
      <c r="H33" s="1"/>
      <c r="I33" s="1"/>
    </row>
    <row r="34" spans="1:9" x14ac:dyDescent="0.25">
      <c r="A34" s="11" t="s">
        <v>70</v>
      </c>
      <c r="B34" s="38">
        <v>23214</v>
      </c>
      <c r="C34" s="38">
        <v>20227</v>
      </c>
      <c r="D34" s="38">
        <v>78011</v>
      </c>
      <c r="E34" s="38">
        <v>54657</v>
      </c>
      <c r="F34" s="13">
        <f t="shared" si="0"/>
        <v>-29.936803784081732</v>
      </c>
      <c r="G34" s="1"/>
      <c r="H34" s="1"/>
      <c r="I34" s="1"/>
    </row>
    <row r="35" spans="1:9" x14ac:dyDescent="0.25">
      <c r="A35" s="14" t="s">
        <v>71</v>
      </c>
      <c r="B35" s="15">
        <f>SUM(B7:B34)</f>
        <v>12915795</v>
      </c>
      <c r="C35" s="15">
        <f t="shared" ref="C35:E35" si="1">SUM(C7:C34)</f>
        <v>12053206</v>
      </c>
      <c r="D35" s="15">
        <f t="shared" si="1"/>
        <v>38368266</v>
      </c>
      <c r="E35" s="15">
        <f t="shared" si="1"/>
        <v>36434994</v>
      </c>
      <c r="F35" s="16">
        <f t="shared" si="0"/>
        <v>-5.0387265351006505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1896499</v>
      </c>
      <c r="C38" s="41">
        <f>D7</f>
        <v>1904257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5668901</v>
      </c>
      <c r="G38" s="42">
        <f>LOOKUP(E38,$A$38:$A$65,$C$38:$C$65)</f>
        <v>5586675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28969</v>
      </c>
      <c r="C39" s="41">
        <f t="shared" ref="C39:C65" si="5">D8</f>
        <v>19178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5217430</v>
      </c>
      <c r="G39" s="42">
        <f t="shared" ref="G39:G65" si="8">LOOKUP(E39,$A$38:$A$65,$C$38:$C$65)</f>
        <v>4697915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CARTAGENA</v>
      </c>
      <c r="F40" s="42">
        <f t="shared" si="7"/>
        <v>4778039</v>
      </c>
      <c r="G40" s="42">
        <f t="shared" si="8"/>
        <v>5573478</v>
      </c>
    </row>
    <row r="41" spans="1:9" x14ac:dyDescent="0.25">
      <c r="A41" s="42" t="str">
        <f t="shared" si="3"/>
        <v>AVILES</v>
      </c>
      <c r="B41" s="41">
        <f t="shared" si="4"/>
        <v>148210</v>
      </c>
      <c r="C41" s="41">
        <f t="shared" si="5"/>
        <v>154107</v>
      </c>
      <c r="D41" s="41">
        <f t="shared" si="6"/>
        <v>17</v>
      </c>
      <c r="E41" s="42" t="str">
        <f t="shared" si="2"/>
        <v>TARRAGONA</v>
      </c>
      <c r="F41" s="42">
        <f t="shared" si="7"/>
        <v>3916752</v>
      </c>
      <c r="G41" s="42">
        <f t="shared" si="8"/>
        <v>4798347</v>
      </c>
    </row>
    <row r="42" spans="1:9" x14ac:dyDescent="0.25">
      <c r="A42" s="42" t="str">
        <f t="shared" si="3"/>
        <v>BAHIA DE ALGECIRAS</v>
      </c>
      <c r="B42" s="41">
        <f t="shared" si="4"/>
        <v>5217430</v>
      </c>
      <c r="C42" s="41">
        <f t="shared" si="5"/>
        <v>4697915</v>
      </c>
      <c r="D42" s="41">
        <f t="shared" si="6"/>
        <v>2</v>
      </c>
      <c r="E42" s="42" t="str">
        <f t="shared" si="2"/>
        <v>BARCELONA</v>
      </c>
      <c r="F42" s="42">
        <f t="shared" si="7"/>
        <v>2978800</v>
      </c>
      <c r="G42" s="42">
        <f t="shared" si="8"/>
        <v>2991303</v>
      </c>
    </row>
    <row r="43" spans="1:9" x14ac:dyDescent="0.25">
      <c r="A43" s="42" t="str">
        <f t="shared" si="3"/>
        <v>BAHIA DE CADIZ</v>
      </c>
      <c r="B43" s="41">
        <f t="shared" si="4"/>
        <v>26888</v>
      </c>
      <c r="C43" s="41">
        <f t="shared" si="5"/>
        <v>44367</v>
      </c>
      <c r="D43" s="41">
        <f t="shared" si="6"/>
        <v>23</v>
      </c>
      <c r="E43" s="42" t="str">
        <f t="shared" si="2"/>
        <v>HUELVA</v>
      </c>
      <c r="F43" s="42">
        <f t="shared" si="7"/>
        <v>2823934</v>
      </c>
      <c r="G43" s="42">
        <f t="shared" si="8"/>
        <v>3153426</v>
      </c>
    </row>
    <row r="44" spans="1:9" x14ac:dyDescent="0.25">
      <c r="A44" s="42" t="str">
        <f t="shared" si="3"/>
        <v>BALEARES</v>
      </c>
      <c r="B44" s="41">
        <f t="shared" si="4"/>
        <v>408804</v>
      </c>
      <c r="C44" s="41">
        <f t="shared" si="5"/>
        <v>378053</v>
      </c>
      <c r="D44" s="41">
        <f t="shared" si="6"/>
        <v>13</v>
      </c>
      <c r="E44" s="42" t="str">
        <f t="shared" si="2"/>
        <v>CASTELLON</v>
      </c>
      <c r="F44" s="42">
        <f t="shared" si="7"/>
        <v>2096056</v>
      </c>
      <c r="G44" s="42">
        <f t="shared" si="8"/>
        <v>2012749</v>
      </c>
    </row>
    <row r="45" spans="1:9" x14ac:dyDescent="0.25">
      <c r="A45" s="42" t="str">
        <f t="shared" si="3"/>
        <v>BARCELONA</v>
      </c>
      <c r="B45" s="41">
        <f t="shared" si="4"/>
        <v>2978800</v>
      </c>
      <c r="C45" s="41">
        <f t="shared" si="5"/>
        <v>2991303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1972837</v>
      </c>
      <c r="G45" s="42">
        <f t="shared" si="8"/>
        <v>2363218</v>
      </c>
    </row>
    <row r="46" spans="1:9" x14ac:dyDescent="0.25">
      <c r="A46" s="42" t="str">
        <f t="shared" si="3"/>
        <v>BILBAO</v>
      </c>
      <c r="B46" s="41">
        <f t="shared" si="4"/>
        <v>5668901</v>
      </c>
      <c r="C46" s="41">
        <f t="shared" si="5"/>
        <v>5586675</v>
      </c>
      <c r="D46" s="41">
        <f t="shared" si="6"/>
        <v>1</v>
      </c>
      <c r="E46" s="42" t="str">
        <f t="shared" si="2"/>
        <v>A CORUÑA</v>
      </c>
      <c r="F46" s="42">
        <f t="shared" si="7"/>
        <v>1896499</v>
      </c>
      <c r="G46" s="42">
        <f t="shared" si="8"/>
        <v>1904257</v>
      </c>
    </row>
    <row r="47" spans="1:9" x14ac:dyDescent="0.25">
      <c r="A47" s="42" t="str">
        <f t="shared" si="3"/>
        <v>CARTAGENA</v>
      </c>
      <c r="B47" s="41">
        <f t="shared" si="4"/>
        <v>4778039</v>
      </c>
      <c r="C47" s="41">
        <f t="shared" si="5"/>
        <v>5573478</v>
      </c>
      <c r="D47" s="41">
        <f t="shared" si="6"/>
        <v>3</v>
      </c>
      <c r="E47" s="42" t="str">
        <f t="shared" si="2"/>
        <v>VALENCIA</v>
      </c>
      <c r="F47" s="42">
        <f t="shared" si="7"/>
        <v>1521669</v>
      </c>
      <c r="G47" s="42">
        <f t="shared" si="8"/>
        <v>1526781</v>
      </c>
    </row>
    <row r="48" spans="1:9" x14ac:dyDescent="0.25">
      <c r="A48" s="42" t="str">
        <f t="shared" si="3"/>
        <v>CASTELLON</v>
      </c>
      <c r="B48" s="41">
        <f t="shared" si="4"/>
        <v>2096056</v>
      </c>
      <c r="C48" s="41">
        <f t="shared" si="5"/>
        <v>2012749</v>
      </c>
      <c r="D48" s="41">
        <f t="shared" si="6"/>
        <v>7</v>
      </c>
      <c r="E48" s="42" t="str">
        <f t="shared" si="2"/>
        <v>LAS PALMAS</v>
      </c>
      <c r="F48" s="42">
        <f t="shared" si="7"/>
        <v>1245062</v>
      </c>
      <c r="G48" s="42">
        <f t="shared" si="8"/>
        <v>1263334</v>
      </c>
    </row>
    <row r="49" spans="1:7" x14ac:dyDescent="0.25">
      <c r="A49" s="42" t="str">
        <f t="shared" si="3"/>
        <v>CEUTA</v>
      </c>
      <c r="B49" s="41">
        <f t="shared" si="4"/>
        <v>215814</v>
      </c>
      <c r="C49" s="41">
        <f t="shared" si="5"/>
        <v>257530</v>
      </c>
      <c r="D49" s="41">
        <f t="shared" si="6"/>
        <v>16</v>
      </c>
      <c r="E49" s="42" t="str">
        <f t="shared" si="2"/>
        <v>FERROL-SAN CIBRAO</v>
      </c>
      <c r="F49" s="42">
        <f t="shared" si="7"/>
        <v>548632</v>
      </c>
      <c r="G49" s="42">
        <f t="shared" si="8"/>
        <v>521794</v>
      </c>
    </row>
    <row r="50" spans="1:7" x14ac:dyDescent="0.25">
      <c r="A50" s="42" t="str">
        <f t="shared" si="3"/>
        <v>FERROL-SAN CIBRAO</v>
      </c>
      <c r="B50" s="41">
        <f t="shared" si="4"/>
        <v>548632</v>
      </c>
      <c r="C50" s="41">
        <f t="shared" si="5"/>
        <v>521794</v>
      </c>
      <c r="D50" s="41">
        <f t="shared" si="6"/>
        <v>12</v>
      </c>
      <c r="E50" s="42" t="str">
        <f t="shared" si="2"/>
        <v>BALEARES</v>
      </c>
      <c r="F50" s="42">
        <f t="shared" si="7"/>
        <v>408804</v>
      </c>
      <c r="G50" s="42">
        <f t="shared" si="8"/>
        <v>378053</v>
      </c>
    </row>
    <row r="51" spans="1:7" x14ac:dyDescent="0.25">
      <c r="A51" s="42" t="str">
        <f t="shared" si="3"/>
        <v>GIJON</v>
      </c>
      <c r="B51" s="41">
        <f t="shared" si="4"/>
        <v>315217</v>
      </c>
      <c r="C51" s="41">
        <f t="shared" si="5"/>
        <v>382175</v>
      </c>
      <c r="D51" s="41">
        <f t="shared" si="6"/>
        <v>15</v>
      </c>
      <c r="E51" s="42" t="str">
        <f t="shared" si="2"/>
        <v>MOTRIL</v>
      </c>
      <c r="F51" s="42">
        <f t="shared" si="7"/>
        <v>361038</v>
      </c>
      <c r="G51" s="42">
        <f t="shared" si="8"/>
        <v>394894</v>
      </c>
    </row>
    <row r="52" spans="1:7" x14ac:dyDescent="0.25">
      <c r="A52" s="42" t="str">
        <f t="shared" si="3"/>
        <v>HUELVA</v>
      </c>
      <c r="B52" s="41">
        <f t="shared" si="4"/>
        <v>2823934</v>
      </c>
      <c r="C52" s="41">
        <f t="shared" si="5"/>
        <v>3153426</v>
      </c>
      <c r="D52" s="41">
        <f t="shared" si="6"/>
        <v>6</v>
      </c>
      <c r="E52" s="42" t="str">
        <f t="shared" si="2"/>
        <v>GIJON</v>
      </c>
      <c r="F52" s="42">
        <f t="shared" si="7"/>
        <v>315217</v>
      </c>
      <c r="G52" s="42">
        <f t="shared" si="8"/>
        <v>382175</v>
      </c>
    </row>
    <row r="53" spans="1:7" x14ac:dyDescent="0.25">
      <c r="A53" s="42" t="str">
        <f t="shared" si="3"/>
        <v>LAS PALMAS</v>
      </c>
      <c r="B53" s="41">
        <f t="shared" si="4"/>
        <v>1245062</v>
      </c>
      <c r="C53" s="41">
        <f t="shared" si="5"/>
        <v>1263334</v>
      </c>
      <c r="D53" s="41">
        <f t="shared" si="6"/>
        <v>11</v>
      </c>
      <c r="E53" s="42" t="str">
        <f t="shared" si="2"/>
        <v>CEUTA</v>
      </c>
      <c r="F53" s="42">
        <f t="shared" si="7"/>
        <v>215814</v>
      </c>
      <c r="G53" s="42">
        <f t="shared" si="8"/>
        <v>257530</v>
      </c>
    </row>
    <row r="54" spans="1:7" x14ac:dyDescent="0.25">
      <c r="A54" s="42" t="str">
        <f t="shared" si="3"/>
        <v>MALAGA</v>
      </c>
      <c r="B54" s="41">
        <f t="shared" si="4"/>
        <v>17152</v>
      </c>
      <c r="C54" s="41">
        <f t="shared" si="5"/>
        <v>50093</v>
      </c>
      <c r="D54" s="41">
        <f t="shared" si="6"/>
        <v>25</v>
      </c>
      <c r="E54" s="42" t="str">
        <f t="shared" si="2"/>
        <v>AVILES</v>
      </c>
      <c r="F54" s="42">
        <f t="shared" si="7"/>
        <v>148210</v>
      </c>
      <c r="G54" s="42">
        <f t="shared" si="8"/>
        <v>154107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93822</v>
      </c>
      <c r="G55" s="42">
        <f t="shared" si="8"/>
        <v>73881</v>
      </c>
    </row>
    <row r="56" spans="1:7" x14ac:dyDescent="0.25">
      <c r="A56" s="42" t="str">
        <f t="shared" si="3"/>
        <v>MELILLA</v>
      </c>
      <c r="B56" s="41">
        <f t="shared" si="4"/>
        <v>19354</v>
      </c>
      <c r="C56" s="41">
        <f t="shared" si="5"/>
        <v>20650</v>
      </c>
      <c r="D56" s="41">
        <f t="shared" si="6"/>
        <v>24</v>
      </c>
      <c r="E56" s="42" t="str">
        <f t="shared" si="2"/>
        <v>VILAGARCIA</v>
      </c>
      <c r="F56" s="42">
        <f t="shared" si="9"/>
        <v>54657</v>
      </c>
      <c r="G56" s="42">
        <f t="shared" si="8"/>
        <v>78011</v>
      </c>
    </row>
    <row r="57" spans="1:7" x14ac:dyDescent="0.25">
      <c r="A57" s="42" t="str">
        <f t="shared" si="3"/>
        <v>MOTRIL</v>
      </c>
      <c r="B57" s="41">
        <f t="shared" si="4"/>
        <v>361038</v>
      </c>
      <c r="C57" s="41">
        <f t="shared" si="5"/>
        <v>394894</v>
      </c>
      <c r="D57" s="41">
        <f t="shared" si="6"/>
        <v>14</v>
      </c>
      <c r="E57" s="42" t="str">
        <f t="shared" si="2"/>
        <v>SEVILLA</v>
      </c>
      <c r="F57" s="42">
        <f t="shared" si="9"/>
        <v>52278</v>
      </c>
      <c r="G57" s="42">
        <f t="shared" si="8"/>
        <v>100470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28969</v>
      </c>
      <c r="G58" s="42">
        <f t="shared" si="8"/>
        <v>19178</v>
      </c>
    </row>
    <row r="59" spans="1:7" x14ac:dyDescent="0.25">
      <c r="A59" s="42" t="str">
        <f t="shared" si="3"/>
        <v>SANTA CRUZ DE TENERIFE</v>
      </c>
      <c r="B59" s="41">
        <f t="shared" si="4"/>
        <v>1972837</v>
      </c>
      <c r="C59" s="41">
        <f t="shared" si="5"/>
        <v>2363218</v>
      </c>
      <c r="D59" s="41">
        <f t="shared" si="6"/>
        <v>8</v>
      </c>
      <c r="E59" s="42" t="str">
        <f t="shared" si="2"/>
        <v>VIGO</v>
      </c>
      <c r="F59" s="42">
        <f t="shared" si="9"/>
        <v>28180</v>
      </c>
      <c r="G59" s="42">
        <f t="shared" si="8"/>
        <v>19880</v>
      </c>
    </row>
    <row r="60" spans="1:7" x14ac:dyDescent="0.25">
      <c r="A60" s="42" t="str">
        <f t="shared" si="3"/>
        <v>SANTANDER</v>
      </c>
      <c r="B60" s="41">
        <f t="shared" si="4"/>
        <v>93822</v>
      </c>
      <c r="C60" s="41">
        <f t="shared" si="5"/>
        <v>73881</v>
      </c>
      <c r="D60" s="41">
        <f t="shared" si="6"/>
        <v>18</v>
      </c>
      <c r="E60" s="42" t="str">
        <f t="shared" si="2"/>
        <v>BAHIA DE CADIZ</v>
      </c>
      <c r="F60" s="42">
        <f t="shared" si="9"/>
        <v>26888</v>
      </c>
      <c r="G60" s="42">
        <f t="shared" si="8"/>
        <v>44367</v>
      </c>
    </row>
    <row r="61" spans="1:7" x14ac:dyDescent="0.25">
      <c r="A61" s="42" t="str">
        <f t="shared" si="3"/>
        <v>SEVILLA</v>
      </c>
      <c r="B61" s="41">
        <f t="shared" si="4"/>
        <v>52278</v>
      </c>
      <c r="C61" s="41">
        <f t="shared" si="5"/>
        <v>100470</v>
      </c>
      <c r="D61" s="41">
        <f t="shared" si="6"/>
        <v>20</v>
      </c>
      <c r="E61" s="42" t="str">
        <f t="shared" si="2"/>
        <v>MELILLA</v>
      </c>
      <c r="F61" s="42">
        <f t="shared" si="9"/>
        <v>19354</v>
      </c>
      <c r="G61" s="42">
        <f t="shared" si="8"/>
        <v>20650</v>
      </c>
    </row>
    <row r="62" spans="1:7" x14ac:dyDescent="0.25">
      <c r="A62" s="42" t="str">
        <f t="shared" si="3"/>
        <v>TARRAGONA</v>
      </c>
      <c r="B62" s="41">
        <f t="shared" si="4"/>
        <v>3916752</v>
      </c>
      <c r="C62" s="41">
        <f t="shared" si="5"/>
        <v>4798347</v>
      </c>
      <c r="D62" s="41">
        <f t="shared" si="6"/>
        <v>4</v>
      </c>
      <c r="E62" s="42" t="str">
        <f t="shared" si="2"/>
        <v>MALAGA</v>
      </c>
      <c r="F62" s="42">
        <f t="shared" si="9"/>
        <v>17152</v>
      </c>
      <c r="G62" s="42">
        <f t="shared" si="8"/>
        <v>50093</v>
      </c>
    </row>
    <row r="63" spans="1:7" x14ac:dyDescent="0.25">
      <c r="A63" s="42" t="str">
        <f t="shared" si="3"/>
        <v>VALENCIA</v>
      </c>
      <c r="B63" s="41">
        <f t="shared" si="4"/>
        <v>1521669</v>
      </c>
      <c r="C63" s="41">
        <f t="shared" si="5"/>
        <v>1526781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28180</v>
      </c>
      <c r="C64" s="41">
        <f t="shared" si="5"/>
        <v>19880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54657</v>
      </c>
      <c r="C65" s="41">
        <f t="shared" si="5"/>
        <v>78011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283062</v>
      </c>
      <c r="C7" s="19">
        <v>324443</v>
      </c>
      <c r="D7" s="19">
        <v>848195</v>
      </c>
      <c r="E7" s="19">
        <v>670170</v>
      </c>
      <c r="F7" s="10">
        <f>((E7*100)/D7)-100</f>
        <v>-20.988687742794994</v>
      </c>
      <c r="G7" s="1"/>
      <c r="H7" s="1"/>
      <c r="I7" s="1"/>
    </row>
    <row r="8" spans="1:12" x14ac:dyDescent="0.25">
      <c r="A8" s="11" t="s">
        <v>44</v>
      </c>
      <c r="B8" s="20">
        <v>90463</v>
      </c>
      <c r="C8" s="20">
        <v>57776</v>
      </c>
      <c r="D8" s="20">
        <v>325583</v>
      </c>
      <c r="E8" s="20">
        <v>242537</v>
      </c>
      <c r="F8" s="13">
        <f t="shared" ref="F8:F35" si="0">((E8*100)/D8)-100</f>
        <v>-25.506860001904272</v>
      </c>
      <c r="G8" s="1"/>
      <c r="H8" s="1"/>
      <c r="I8" s="1"/>
    </row>
    <row r="9" spans="1:12" x14ac:dyDescent="0.25">
      <c r="A9" s="8" t="s">
        <v>45</v>
      </c>
      <c r="B9" s="19">
        <v>520827</v>
      </c>
      <c r="C9" s="19">
        <v>640728</v>
      </c>
      <c r="D9" s="19">
        <v>1356938</v>
      </c>
      <c r="E9" s="19">
        <v>1159860</v>
      </c>
      <c r="F9" s="10">
        <f t="shared" si="0"/>
        <v>-14.52372916080175</v>
      </c>
      <c r="G9" s="1"/>
      <c r="H9" s="1"/>
      <c r="I9" s="1"/>
    </row>
    <row r="10" spans="1:12" x14ac:dyDescent="0.25">
      <c r="A10" s="11" t="s">
        <v>46</v>
      </c>
      <c r="B10" s="20">
        <v>254930</v>
      </c>
      <c r="C10" s="20">
        <v>139757</v>
      </c>
      <c r="D10" s="20">
        <v>743046</v>
      </c>
      <c r="E10" s="20">
        <v>533233</v>
      </c>
      <c r="F10" s="13">
        <f t="shared" si="0"/>
        <v>-28.236879008836596</v>
      </c>
      <c r="G10" s="1"/>
      <c r="H10" s="1"/>
      <c r="I10" s="1"/>
    </row>
    <row r="11" spans="1:12" x14ac:dyDescent="0.25">
      <c r="A11" s="8" t="s">
        <v>47</v>
      </c>
      <c r="B11" s="19">
        <v>93496</v>
      </c>
      <c r="C11" s="19">
        <v>180300</v>
      </c>
      <c r="D11" s="19">
        <v>568907</v>
      </c>
      <c r="E11" s="19">
        <v>541864</v>
      </c>
      <c r="F11" s="10">
        <f t="shared" si="0"/>
        <v>-4.7535010115888952</v>
      </c>
      <c r="G11" s="1"/>
      <c r="H11" s="1"/>
      <c r="I11" s="1"/>
    </row>
    <row r="12" spans="1:12" x14ac:dyDescent="0.25">
      <c r="A12" s="11" t="s">
        <v>48</v>
      </c>
      <c r="B12" s="20">
        <v>148651</v>
      </c>
      <c r="C12" s="20">
        <v>119480</v>
      </c>
      <c r="D12" s="20">
        <v>582308</v>
      </c>
      <c r="E12" s="20">
        <v>322558</v>
      </c>
      <c r="F12" s="13">
        <f t="shared" si="0"/>
        <v>-44.606977750606205</v>
      </c>
      <c r="G12" s="1"/>
      <c r="H12" s="1"/>
      <c r="I12" s="1"/>
    </row>
    <row r="13" spans="1:12" x14ac:dyDescent="0.25">
      <c r="A13" s="8" t="s">
        <v>49</v>
      </c>
      <c r="B13" s="19">
        <v>213960</v>
      </c>
      <c r="C13" s="19">
        <v>149795</v>
      </c>
      <c r="D13" s="19">
        <v>539436</v>
      </c>
      <c r="E13" s="19">
        <v>413882</v>
      </c>
      <c r="F13" s="10">
        <f t="shared" si="0"/>
        <v>-23.27505023765562</v>
      </c>
      <c r="G13" s="1"/>
      <c r="H13" s="1"/>
      <c r="I13" s="1"/>
    </row>
    <row r="14" spans="1:12" x14ac:dyDescent="0.25">
      <c r="A14" s="11" t="s">
        <v>50</v>
      </c>
      <c r="B14" s="20">
        <v>250030</v>
      </c>
      <c r="C14" s="20">
        <v>319205</v>
      </c>
      <c r="D14" s="20">
        <v>836717</v>
      </c>
      <c r="E14" s="20">
        <v>779994</v>
      </c>
      <c r="F14" s="13">
        <f t="shared" si="0"/>
        <v>-6.7792335998910005</v>
      </c>
      <c r="G14" s="1"/>
      <c r="H14" s="1"/>
      <c r="I14" s="1"/>
    </row>
    <row r="15" spans="1:12" x14ac:dyDescent="0.25">
      <c r="A15" s="8" t="s">
        <v>51</v>
      </c>
      <c r="B15" s="19">
        <v>378834</v>
      </c>
      <c r="C15" s="19">
        <v>209166</v>
      </c>
      <c r="D15" s="19">
        <v>1247963</v>
      </c>
      <c r="E15" s="19">
        <v>632403</v>
      </c>
      <c r="F15" s="10">
        <f t="shared" si="0"/>
        <v>-49.325180313839432</v>
      </c>
      <c r="G15" s="1"/>
      <c r="H15" s="1"/>
      <c r="I15" s="1"/>
    </row>
    <row r="16" spans="1:12" x14ac:dyDescent="0.25">
      <c r="A16" s="11" t="s">
        <v>52</v>
      </c>
      <c r="B16" s="20">
        <v>510511</v>
      </c>
      <c r="C16" s="20">
        <v>315910</v>
      </c>
      <c r="D16" s="20">
        <v>1626341</v>
      </c>
      <c r="E16" s="20">
        <v>814865</v>
      </c>
      <c r="F16" s="13">
        <f t="shared" si="0"/>
        <v>-49.895809058493882</v>
      </c>
      <c r="G16" s="1"/>
      <c r="H16" s="1"/>
      <c r="I16" s="1"/>
    </row>
    <row r="17" spans="1:9" x14ac:dyDescent="0.25">
      <c r="A17" s="8" t="s">
        <v>53</v>
      </c>
      <c r="B17" s="19">
        <v>394964</v>
      </c>
      <c r="C17" s="19">
        <v>150826</v>
      </c>
      <c r="D17" s="19">
        <v>1007212</v>
      </c>
      <c r="E17" s="19">
        <v>388545</v>
      </c>
      <c r="F17" s="10">
        <f t="shared" si="0"/>
        <v>-61.423712187702293</v>
      </c>
      <c r="G17" s="1"/>
      <c r="H17" s="1"/>
      <c r="I17" s="1"/>
    </row>
    <row r="18" spans="1:9" x14ac:dyDescent="0.25">
      <c r="A18" s="11" t="s">
        <v>54</v>
      </c>
      <c r="B18" s="20">
        <v>7613</v>
      </c>
      <c r="C18" s="20">
        <v>5927</v>
      </c>
      <c r="D18" s="20">
        <v>17700</v>
      </c>
      <c r="E18" s="20">
        <v>15994</v>
      </c>
      <c r="F18" s="13">
        <f t="shared" si="0"/>
        <v>-9.6384180790960414</v>
      </c>
      <c r="G18" s="1"/>
      <c r="H18" s="1"/>
      <c r="I18" s="1"/>
    </row>
    <row r="19" spans="1:9" x14ac:dyDescent="0.25">
      <c r="A19" s="8" t="s">
        <v>55</v>
      </c>
      <c r="B19" s="19">
        <v>824543</v>
      </c>
      <c r="C19" s="19">
        <v>660071</v>
      </c>
      <c r="D19" s="19">
        <v>2383424</v>
      </c>
      <c r="E19" s="19">
        <v>1958892</v>
      </c>
      <c r="F19" s="10">
        <f t="shared" si="0"/>
        <v>-17.81185387073387</v>
      </c>
      <c r="G19" s="1"/>
      <c r="H19" s="1"/>
      <c r="I19" s="1"/>
    </row>
    <row r="20" spans="1:9" x14ac:dyDescent="0.25">
      <c r="A20" s="11" t="s">
        <v>56</v>
      </c>
      <c r="B20" s="20">
        <v>1362868</v>
      </c>
      <c r="C20" s="20">
        <v>1304347</v>
      </c>
      <c r="D20" s="20">
        <v>4320517</v>
      </c>
      <c r="E20" s="20">
        <v>3488050</v>
      </c>
      <c r="F20" s="13">
        <f t="shared" si="0"/>
        <v>-19.267763557000237</v>
      </c>
      <c r="G20" s="1"/>
      <c r="H20" s="1"/>
      <c r="I20" s="1"/>
    </row>
    <row r="21" spans="1:9" x14ac:dyDescent="0.25">
      <c r="A21" s="8" t="s">
        <v>57</v>
      </c>
      <c r="B21" s="19">
        <v>545395</v>
      </c>
      <c r="C21" s="19">
        <v>591538</v>
      </c>
      <c r="D21" s="19">
        <v>1242425</v>
      </c>
      <c r="E21" s="19">
        <v>1004870</v>
      </c>
      <c r="F21" s="10">
        <f t="shared" si="0"/>
        <v>-19.120268829104376</v>
      </c>
      <c r="G21" s="1"/>
      <c r="H21" s="1"/>
      <c r="I21" s="1"/>
    </row>
    <row r="22" spans="1:9" x14ac:dyDescent="0.25">
      <c r="A22" s="11" t="s">
        <v>58</v>
      </c>
      <c r="B22" s="20">
        <v>105953</v>
      </c>
      <c r="C22" s="20">
        <v>48873</v>
      </c>
      <c r="D22" s="20">
        <v>343155</v>
      </c>
      <c r="E22" s="20">
        <v>178595</v>
      </c>
      <c r="F22" s="13">
        <f t="shared" si="0"/>
        <v>-47.95500575541665</v>
      </c>
      <c r="G22" s="1"/>
      <c r="H22" s="1"/>
      <c r="I22" s="1"/>
    </row>
    <row r="23" spans="1:9" x14ac:dyDescent="0.25">
      <c r="A23" s="8" t="s">
        <v>59</v>
      </c>
      <c r="B23" s="19">
        <v>200898</v>
      </c>
      <c r="C23" s="19">
        <v>62967</v>
      </c>
      <c r="D23" s="19">
        <v>501324</v>
      </c>
      <c r="E23" s="19">
        <v>230625</v>
      </c>
      <c r="F23" s="10">
        <f t="shared" si="0"/>
        <v>-53.996816430093112</v>
      </c>
      <c r="G23" s="1"/>
      <c r="H23" s="1"/>
      <c r="I23" s="1"/>
    </row>
    <row r="24" spans="1:9" x14ac:dyDescent="0.25">
      <c r="A24" s="11" t="s">
        <v>60</v>
      </c>
      <c r="B24" s="20">
        <v>67279</v>
      </c>
      <c r="C24" s="20">
        <v>93785</v>
      </c>
      <c r="D24" s="20">
        <v>148930</v>
      </c>
      <c r="E24" s="20">
        <v>196384</v>
      </c>
      <c r="F24" s="13">
        <f t="shared" si="0"/>
        <v>31.863291479218418</v>
      </c>
      <c r="G24" s="1"/>
      <c r="H24" s="1"/>
      <c r="I24" s="1"/>
    </row>
    <row r="25" spans="1:9" x14ac:dyDescent="0.25">
      <c r="A25" s="8" t="s">
        <v>61</v>
      </c>
      <c r="B25" s="19">
        <v>4046</v>
      </c>
      <c r="C25" s="19">
        <v>3301</v>
      </c>
      <c r="D25" s="19">
        <v>9730</v>
      </c>
      <c r="E25" s="19">
        <v>5094</v>
      </c>
      <c r="F25" s="10">
        <f t="shared" si="0"/>
        <v>-47.646454265159299</v>
      </c>
      <c r="G25" s="1"/>
      <c r="H25" s="1"/>
      <c r="I25" s="1"/>
    </row>
    <row r="26" spans="1:9" x14ac:dyDescent="0.25">
      <c r="A26" s="11" t="s">
        <v>62</v>
      </c>
      <c r="B26" s="20">
        <v>40509</v>
      </c>
      <c r="C26" s="20">
        <v>27740</v>
      </c>
      <c r="D26" s="20">
        <v>206528</v>
      </c>
      <c r="E26" s="20">
        <v>120517</v>
      </c>
      <c r="F26" s="13">
        <f t="shared" si="0"/>
        <v>-41.646169042454289</v>
      </c>
      <c r="G26" s="1"/>
      <c r="H26" s="1"/>
      <c r="I26" s="1"/>
    </row>
    <row r="27" spans="1:9" x14ac:dyDescent="0.25">
      <c r="A27" s="8" t="s">
        <v>63</v>
      </c>
      <c r="B27" s="19">
        <v>200543</v>
      </c>
      <c r="C27" s="19">
        <v>72173</v>
      </c>
      <c r="D27" s="19">
        <v>570446</v>
      </c>
      <c r="E27" s="19">
        <v>296369</v>
      </c>
      <c r="F27" s="10">
        <f t="shared" si="0"/>
        <v>-48.046090252188641</v>
      </c>
      <c r="G27" s="1"/>
      <c r="H27" s="1"/>
      <c r="I27" s="1"/>
    </row>
    <row r="28" spans="1:9" x14ac:dyDescent="0.25">
      <c r="A28" s="11" t="s">
        <v>64</v>
      </c>
      <c r="B28" s="20">
        <v>147556</v>
      </c>
      <c r="C28" s="20">
        <v>56912</v>
      </c>
      <c r="D28" s="20">
        <v>496819</v>
      </c>
      <c r="E28" s="20">
        <v>164941</v>
      </c>
      <c r="F28" s="13">
        <f t="shared" si="0"/>
        <v>-66.800585323830205</v>
      </c>
      <c r="G28" s="1"/>
      <c r="H28" s="1"/>
      <c r="I28" s="1"/>
    </row>
    <row r="29" spans="1:9" x14ac:dyDescent="0.25">
      <c r="A29" s="8" t="s">
        <v>65</v>
      </c>
      <c r="B29" s="19">
        <v>273917</v>
      </c>
      <c r="C29" s="19">
        <v>318015</v>
      </c>
      <c r="D29" s="19">
        <v>962028</v>
      </c>
      <c r="E29" s="19">
        <v>686186</v>
      </c>
      <c r="F29" s="10">
        <f t="shared" si="0"/>
        <v>-28.672970017504682</v>
      </c>
      <c r="G29" s="1"/>
      <c r="H29" s="1"/>
      <c r="I29" s="1"/>
    </row>
    <row r="30" spans="1:9" x14ac:dyDescent="0.25">
      <c r="A30" s="11" t="s">
        <v>66</v>
      </c>
      <c r="B30" s="20">
        <v>208922</v>
      </c>
      <c r="C30" s="20">
        <v>202829</v>
      </c>
      <c r="D30" s="20">
        <v>587505</v>
      </c>
      <c r="E30" s="20">
        <v>550897</v>
      </c>
      <c r="F30" s="13">
        <f t="shared" si="0"/>
        <v>-6.231095905566761</v>
      </c>
      <c r="G30" s="1"/>
      <c r="H30" s="1"/>
      <c r="I30" s="1"/>
    </row>
    <row r="31" spans="1:9" x14ac:dyDescent="0.25">
      <c r="A31" s="8" t="s">
        <v>67</v>
      </c>
      <c r="B31" s="19">
        <v>1529168</v>
      </c>
      <c r="C31" s="19">
        <v>763996</v>
      </c>
      <c r="D31" s="19">
        <v>3769814</v>
      </c>
      <c r="E31" s="19">
        <v>2397008</v>
      </c>
      <c r="F31" s="10">
        <f t="shared" si="0"/>
        <v>-36.415748893711999</v>
      </c>
      <c r="G31" s="1"/>
      <c r="H31" s="1"/>
      <c r="I31" s="1"/>
    </row>
    <row r="32" spans="1:9" x14ac:dyDescent="0.25">
      <c r="A32" s="11" t="s">
        <v>68</v>
      </c>
      <c r="B32" s="20">
        <v>409373</v>
      </c>
      <c r="C32" s="20">
        <v>167020</v>
      </c>
      <c r="D32" s="20">
        <v>1350538</v>
      </c>
      <c r="E32" s="20">
        <v>871622</v>
      </c>
      <c r="F32" s="13">
        <f t="shared" si="0"/>
        <v>-35.461127343325401</v>
      </c>
      <c r="G32" s="1"/>
      <c r="H32" s="1"/>
      <c r="I32" s="1"/>
    </row>
    <row r="33" spans="1:9" x14ac:dyDescent="0.25">
      <c r="A33" s="8" t="s">
        <v>69</v>
      </c>
      <c r="B33" s="19">
        <v>52834</v>
      </c>
      <c r="C33" s="19">
        <v>27033</v>
      </c>
      <c r="D33" s="19">
        <v>119883</v>
      </c>
      <c r="E33" s="19">
        <v>86264</v>
      </c>
      <c r="F33" s="10">
        <f t="shared" si="0"/>
        <v>-28.043175429376973</v>
      </c>
      <c r="G33" s="1"/>
      <c r="H33" s="1"/>
      <c r="I33" s="1"/>
    </row>
    <row r="34" spans="1:9" x14ac:dyDescent="0.25">
      <c r="A34" s="11" t="s">
        <v>70</v>
      </c>
      <c r="B34" s="20">
        <v>23313</v>
      </c>
      <c r="C34" s="20">
        <v>25026</v>
      </c>
      <c r="D34" s="20">
        <v>81586</v>
      </c>
      <c r="E34" s="20">
        <v>84085</v>
      </c>
      <c r="F34" s="13">
        <f t="shared" si="0"/>
        <v>3.0630255190841496</v>
      </c>
      <c r="G34" s="1"/>
      <c r="H34" s="1"/>
      <c r="I34" s="1"/>
    </row>
    <row r="35" spans="1:9" x14ac:dyDescent="0.25">
      <c r="A35" s="14" t="s">
        <v>71</v>
      </c>
      <c r="B35" s="15">
        <f>SUM(B7:B34)</f>
        <v>9144458</v>
      </c>
      <c r="C35" s="15">
        <f t="shared" ref="C35:E35" si="1">SUM(C7:C34)</f>
        <v>7038939</v>
      </c>
      <c r="D35" s="15">
        <f t="shared" si="1"/>
        <v>26794998</v>
      </c>
      <c r="E35" s="15">
        <f t="shared" si="1"/>
        <v>18836304</v>
      </c>
      <c r="F35" s="16">
        <f t="shared" si="0"/>
        <v>-29.70216306789797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670170</v>
      </c>
      <c r="C38" s="41">
        <f>D7</f>
        <v>848195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3488050</v>
      </c>
      <c r="G38" s="42">
        <f>LOOKUP(E38,$A$38:$A$65,$C$38:$C$65)</f>
        <v>4320517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242537</v>
      </c>
      <c r="C39" s="41">
        <f t="shared" ref="C39:C65" si="5">D8</f>
        <v>325583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2397008</v>
      </c>
      <c r="G39" s="42">
        <f t="shared" ref="G39:G65" si="8">LOOKUP(E39,$A$38:$A$65,$C$38:$C$65)</f>
        <v>3769814</v>
      </c>
    </row>
    <row r="40" spans="1:9" x14ac:dyDescent="0.25">
      <c r="A40" s="42" t="str">
        <f t="shared" si="3"/>
        <v>ALMERIA</v>
      </c>
      <c r="B40" s="41">
        <f t="shared" si="4"/>
        <v>1159860</v>
      </c>
      <c r="C40" s="41">
        <f t="shared" si="5"/>
        <v>1356938</v>
      </c>
      <c r="D40" s="41">
        <f t="shared" si="6"/>
        <v>4</v>
      </c>
      <c r="E40" s="42" t="str">
        <f t="shared" si="2"/>
        <v>FERROL-SAN CIBRAO</v>
      </c>
      <c r="F40" s="42">
        <f t="shared" si="7"/>
        <v>1958892</v>
      </c>
      <c r="G40" s="42">
        <f t="shared" si="8"/>
        <v>2383424</v>
      </c>
    </row>
    <row r="41" spans="1:9" x14ac:dyDescent="0.25">
      <c r="A41" s="42" t="str">
        <f t="shared" si="3"/>
        <v>AVILES</v>
      </c>
      <c r="B41" s="41">
        <f t="shared" si="4"/>
        <v>533233</v>
      </c>
      <c r="C41" s="41">
        <f t="shared" si="5"/>
        <v>743046</v>
      </c>
      <c r="D41" s="41">
        <f t="shared" si="6"/>
        <v>14</v>
      </c>
      <c r="E41" s="42" t="str">
        <f t="shared" si="2"/>
        <v>ALMERIA</v>
      </c>
      <c r="F41" s="42">
        <f t="shared" si="7"/>
        <v>1159860</v>
      </c>
      <c r="G41" s="42">
        <f t="shared" si="8"/>
        <v>1356938</v>
      </c>
    </row>
    <row r="42" spans="1:9" x14ac:dyDescent="0.25">
      <c r="A42" s="42" t="str">
        <f t="shared" si="3"/>
        <v>BAHIA DE ALGECIRAS</v>
      </c>
      <c r="B42" s="41">
        <f t="shared" si="4"/>
        <v>541864</v>
      </c>
      <c r="C42" s="41">
        <f t="shared" si="5"/>
        <v>568907</v>
      </c>
      <c r="D42" s="41">
        <f t="shared" si="6"/>
        <v>13</v>
      </c>
      <c r="E42" s="42" t="str">
        <f t="shared" si="2"/>
        <v>HUELVA</v>
      </c>
      <c r="F42" s="42">
        <f t="shared" si="7"/>
        <v>1004870</v>
      </c>
      <c r="G42" s="42">
        <f t="shared" si="8"/>
        <v>1242425</v>
      </c>
    </row>
    <row r="43" spans="1:9" x14ac:dyDescent="0.25">
      <c r="A43" s="42" t="str">
        <f t="shared" si="3"/>
        <v>BAHIA DE CADIZ</v>
      </c>
      <c r="B43" s="41">
        <f t="shared" si="4"/>
        <v>322558</v>
      </c>
      <c r="C43" s="41">
        <f t="shared" si="5"/>
        <v>582308</v>
      </c>
      <c r="D43" s="41">
        <f t="shared" si="6"/>
        <v>17</v>
      </c>
      <c r="E43" s="42" t="str">
        <f t="shared" si="2"/>
        <v>VALENCIA</v>
      </c>
      <c r="F43" s="42">
        <f t="shared" si="7"/>
        <v>871622</v>
      </c>
      <c r="G43" s="42">
        <f t="shared" si="8"/>
        <v>1350538</v>
      </c>
    </row>
    <row r="44" spans="1:9" x14ac:dyDescent="0.25">
      <c r="A44" s="42" t="str">
        <f t="shared" si="3"/>
        <v>BALEARES</v>
      </c>
      <c r="B44" s="41">
        <f t="shared" si="4"/>
        <v>413882</v>
      </c>
      <c r="C44" s="41">
        <f t="shared" si="5"/>
        <v>539436</v>
      </c>
      <c r="D44" s="41">
        <f t="shared" si="6"/>
        <v>15</v>
      </c>
      <c r="E44" s="42" t="str">
        <f t="shared" si="2"/>
        <v>CARTAGENA</v>
      </c>
      <c r="F44" s="42">
        <f t="shared" si="7"/>
        <v>814865</v>
      </c>
      <c r="G44" s="42">
        <f t="shared" si="8"/>
        <v>1626341</v>
      </c>
    </row>
    <row r="45" spans="1:9" x14ac:dyDescent="0.25">
      <c r="A45" s="42" t="str">
        <f t="shared" si="3"/>
        <v>BARCELONA</v>
      </c>
      <c r="B45" s="41">
        <f t="shared" si="4"/>
        <v>779994</v>
      </c>
      <c r="C45" s="41">
        <f t="shared" si="5"/>
        <v>836717</v>
      </c>
      <c r="D45" s="41">
        <f t="shared" si="6"/>
        <v>8</v>
      </c>
      <c r="E45" s="42" t="str">
        <f t="shared" si="2"/>
        <v>BARCELONA</v>
      </c>
      <c r="F45" s="42">
        <f t="shared" si="7"/>
        <v>779994</v>
      </c>
      <c r="G45" s="42">
        <f t="shared" si="8"/>
        <v>836717</v>
      </c>
    </row>
    <row r="46" spans="1:9" x14ac:dyDescent="0.25">
      <c r="A46" s="42" t="str">
        <f t="shared" si="3"/>
        <v>BILBAO</v>
      </c>
      <c r="B46" s="41">
        <f t="shared" si="4"/>
        <v>632403</v>
      </c>
      <c r="C46" s="41">
        <f t="shared" si="5"/>
        <v>1247963</v>
      </c>
      <c r="D46" s="41">
        <f t="shared" si="6"/>
        <v>11</v>
      </c>
      <c r="E46" s="42" t="str">
        <f t="shared" si="2"/>
        <v>SANTANDER</v>
      </c>
      <c r="F46" s="42">
        <f t="shared" si="7"/>
        <v>686186</v>
      </c>
      <c r="G46" s="42">
        <f t="shared" si="8"/>
        <v>962028</v>
      </c>
    </row>
    <row r="47" spans="1:9" x14ac:dyDescent="0.25">
      <c r="A47" s="42" t="str">
        <f t="shared" si="3"/>
        <v>CARTAGENA</v>
      </c>
      <c r="B47" s="41">
        <f t="shared" si="4"/>
        <v>814865</v>
      </c>
      <c r="C47" s="41">
        <f t="shared" si="5"/>
        <v>1626341</v>
      </c>
      <c r="D47" s="41">
        <f t="shared" si="6"/>
        <v>7</v>
      </c>
      <c r="E47" s="42" t="str">
        <f t="shared" si="2"/>
        <v>A CORUÑA</v>
      </c>
      <c r="F47" s="42">
        <f t="shared" si="7"/>
        <v>670170</v>
      </c>
      <c r="G47" s="42">
        <f t="shared" si="8"/>
        <v>848195</v>
      </c>
    </row>
    <row r="48" spans="1:9" x14ac:dyDescent="0.25">
      <c r="A48" s="42" t="str">
        <f t="shared" si="3"/>
        <v>CASTELLON</v>
      </c>
      <c r="B48" s="41">
        <f t="shared" si="4"/>
        <v>388545</v>
      </c>
      <c r="C48" s="41">
        <f t="shared" si="5"/>
        <v>1007212</v>
      </c>
      <c r="D48" s="41">
        <f t="shared" si="6"/>
        <v>16</v>
      </c>
      <c r="E48" s="42" t="str">
        <f t="shared" si="2"/>
        <v>BILBAO</v>
      </c>
      <c r="F48" s="42">
        <f t="shared" si="7"/>
        <v>632403</v>
      </c>
      <c r="G48" s="42">
        <f t="shared" si="8"/>
        <v>1247963</v>
      </c>
    </row>
    <row r="49" spans="1:7" x14ac:dyDescent="0.25">
      <c r="A49" s="42" t="str">
        <f t="shared" si="3"/>
        <v>CEUTA</v>
      </c>
      <c r="B49" s="41">
        <f t="shared" si="4"/>
        <v>15994</v>
      </c>
      <c r="C49" s="41">
        <f t="shared" si="5"/>
        <v>17700</v>
      </c>
      <c r="D49" s="41">
        <f t="shared" si="6"/>
        <v>27</v>
      </c>
      <c r="E49" s="42" t="str">
        <f t="shared" si="2"/>
        <v>SEVILLA</v>
      </c>
      <c r="F49" s="42">
        <f t="shared" si="7"/>
        <v>550897</v>
      </c>
      <c r="G49" s="42">
        <f t="shared" si="8"/>
        <v>587505</v>
      </c>
    </row>
    <row r="50" spans="1:7" x14ac:dyDescent="0.25">
      <c r="A50" s="42" t="str">
        <f t="shared" si="3"/>
        <v>FERROL-SAN CIBRAO</v>
      </c>
      <c r="B50" s="41">
        <f t="shared" si="4"/>
        <v>1958892</v>
      </c>
      <c r="C50" s="41">
        <f t="shared" si="5"/>
        <v>2383424</v>
      </c>
      <c r="D50" s="41">
        <f t="shared" si="6"/>
        <v>3</v>
      </c>
      <c r="E50" s="42" t="str">
        <f t="shared" si="2"/>
        <v>BAHIA DE ALGECIRAS</v>
      </c>
      <c r="F50" s="42">
        <f t="shared" si="7"/>
        <v>541864</v>
      </c>
      <c r="G50" s="42">
        <f t="shared" si="8"/>
        <v>568907</v>
      </c>
    </row>
    <row r="51" spans="1:7" x14ac:dyDescent="0.25">
      <c r="A51" s="42" t="str">
        <f t="shared" si="3"/>
        <v>GIJON</v>
      </c>
      <c r="B51" s="41">
        <f t="shared" si="4"/>
        <v>3488050</v>
      </c>
      <c r="C51" s="41">
        <f t="shared" si="5"/>
        <v>4320517</v>
      </c>
      <c r="D51" s="41">
        <f t="shared" si="6"/>
        <v>1</v>
      </c>
      <c r="E51" s="42" t="str">
        <f t="shared" si="2"/>
        <v>AVILES</v>
      </c>
      <c r="F51" s="42">
        <f t="shared" si="7"/>
        <v>533233</v>
      </c>
      <c r="G51" s="42">
        <f t="shared" si="8"/>
        <v>743046</v>
      </c>
    </row>
    <row r="52" spans="1:7" x14ac:dyDescent="0.25">
      <c r="A52" s="42" t="str">
        <f t="shared" si="3"/>
        <v>HUELVA</v>
      </c>
      <c r="B52" s="41">
        <f t="shared" si="4"/>
        <v>1004870</v>
      </c>
      <c r="C52" s="41">
        <f t="shared" si="5"/>
        <v>1242425</v>
      </c>
      <c r="D52" s="41">
        <f t="shared" si="6"/>
        <v>5</v>
      </c>
      <c r="E52" s="42" t="str">
        <f t="shared" si="2"/>
        <v>BALEARES</v>
      </c>
      <c r="F52" s="42">
        <f t="shared" si="7"/>
        <v>413882</v>
      </c>
      <c r="G52" s="42">
        <f t="shared" si="8"/>
        <v>539436</v>
      </c>
    </row>
    <row r="53" spans="1:7" x14ac:dyDescent="0.25">
      <c r="A53" s="42" t="str">
        <f t="shared" si="3"/>
        <v>LAS PALMAS</v>
      </c>
      <c r="B53" s="41">
        <f t="shared" si="4"/>
        <v>178595</v>
      </c>
      <c r="C53" s="41">
        <f t="shared" si="5"/>
        <v>343155</v>
      </c>
      <c r="D53" s="41">
        <f t="shared" si="6"/>
        <v>22</v>
      </c>
      <c r="E53" s="42" t="str">
        <f t="shared" si="2"/>
        <v>CASTELLON</v>
      </c>
      <c r="F53" s="42">
        <f t="shared" si="7"/>
        <v>388545</v>
      </c>
      <c r="G53" s="42">
        <f t="shared" si="8"/>
        <v>1007212</v>
      </c>
    </row>
    <row r="54" spans="1:7" x14ac:dyDescent="0.25">
      <c r="A54" s="42" t="str">
        <f t="shared" si="3"/>
        <v>MALAGA</v>
      </c>
      <c r="B54" s="41">
        <f t="shared" si="4"/>
        <v>230625</v>
      </c>
      <c r="C54" s="41">
        <f t="shared" si="5"/>
        <v>501324</v>
      </c>
      <c r="D54" s="41">
        <f t="shared" si="6"/>
        <v>20</v>
      </c>
      <c r="E54" s="42" t="str">
        <f t="shared" si="2"/>
        <v>BAHIA DE CADIZ</v>
      </c>
      <c r="F54" s="42">
        <f t="shared" si="7"/>
        <v>322558</v>
      </c>
      <c r="G54" s="42">
        <f t="shared" si="8"/>
        <v>582308</v>
      </c>
    </row>
    <row r="55" spans="1:7" x14ac:dyDescent="0.25">
      <c r="A55" s="42" t="str">
        <f t="shared" si="3"/>
        <v>MARIN Y RIA DE PONTEVEDRA</v>
      </c>
      <c r="B55" s="41">
        <f t="shared" si="4"/>
        <v>196384</v>
      </c>
      <c r="C55" s="41">
        <f t="shared" si="5"/>
        <v>148930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296369</v>
      </c>
      <c r="G55" s="42">
        <f t="shared" si="8"/>
        <v>570446</v>
      </c>
    </row>
    <row r="56" spans="1:7" x14ac:dyDescent="0.25">
      <c r="A56" s="42" t="str">
        <f t="shared" si="3"/>
        <v>MELILLA</v>
      </c>
      <c r="B56" s="41">
        <f t="shared" si="4"/>
        <v>5094</v>
      </c>
      <c r="C56" s="41">
        <f t="shared" si="5"/>
        <v>9730</v>
      </c>
      <c r="D56" s="41">
        <f t="shared" si="6"/>
        <v>28</v>
      </c>
      <c r="E56" s="42" t="str">
        <f t="shared" si="2"/>
        <v>ALICANTE</v>
      </c>
      <c r="F56" s="42">
        <f t="shared" si="9"/>
        <v>242537</v>
      </c>
      <c r="G56" s="42">
        <f t="shared" si="8"/>
        <v>325583</v>
      </c>
    </row>
    <row r="57" spans="1:7" x14ac:dyDescent="0.25">
      <c r="A57" s="42" t="str">
        <f t="shared" si="3"/>
        <v>MOTRIL</v>
      </c>
      <c r="B57" s="41">
        <f t="shared" si="4"/>
        <v>120517</v>
      </c>
      <c r="C57" s="41">
        <f t="shared" si="5"/>
        <v>206528</v>
      </c>
      <c r="D57" s="41">
        <f t="shared" si="6"/>
        <v>24</v>
      </c>
      <c r="E57" s="42" t="str">
        <f t="shared" si="2"/>
        <v>MALAGA</v>
      </c>
      <c r="F57" s="42">
        <f t="shared" si="9"/>
        <v>230625</v>
      </c>
      <c r="G57" s="42">
        <f t="shared" si="8"/>
        <v>501324</v>
      </c>
    </row>
    <row r="58" spans="1:7" x14ac:dyDescent="0.25">
      <c r="A58" s="42" t="str">
        <f t="shared" si="3"/>
        <v>PASAIA</v>
      </c>
      <c r="B58" s="41">
        <f t="shared" si="4"/>
        <v>296369</v>
      </c>
      <c r="C58" s="41">
        <f t="shared" si="5"/>
        <v>570446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196384</v>
      </c>
      <c r="G58" s="42">
        <f t="shared" si="8"/>
        <v>148930</v>
      </c>
    </row>
    <row r="59" spans="1:7" x14ac:dyDescent="0.25">
      <c r="A59" s="42" t="str">
        <f t="shared" si="3"/>
        <v>SANTA CRUZ DE TENERIFE</v>
      </c>
      <c r="B59" s="41">
        <f t="shared" si="4"/>
        <v>164941</v>
      </c>
      <c r="C59" s="41">
        <f t="shared" si="5"/>
        <v>496819</v>
      </c>
      <c r="D59" s="41">
        <f t="shared" si="6"/>
        <v>23</v>
      </c>
      <c r="E59" s="42" t="str">
        <f t="shared" si="2"/>
        <v>LAS PALMAS</v>
      </c>
      <c r="F59" s="42">
        <f t="shared" si="9"/>
        <v>178595</v>
      </c>
      <c r="G59" s="42">
        <f t="shared" si="8"/>
        <v>343155</v>
      </c>
    </row>
    <row r="60" spans="1:7" x14ac:dyDescent="0.25">
      <c r="A60" s="42" t="str">
        <f t="shared" si="3"/>
        <v>SANTANDER</v>
      </c>
      <c r="B60" s="41">
        <f t="shared" si="4"/>
        <v>686186</v>
      </c>
      <c r="C60" s="41">
        <f t="shared" si="5"/>
        <v>962028</v>
      </c>
      <c r="D60" s="41">
        <f t="shared" si="6"/>
        <v>9</v>
      </c>
      <c r="E60" s="42" t="str">
        <f t="shared" si="2"/>
        <v>SANTA CRUZ DE TENERIFE</v>
      </c>
      <c r="F60" s="42">
        <f t="shared" si="9"/>
        <v>164941</v>
      </c>
      <c r="G60" s="42">
        <f t="shared" si="8"/>
        <v>496819</v>
      </c>
    </row>
    <row r="61" spans="1:7" x14ac:dyDescent="0.25">
      <c r="A61" s="42" t="str">
        <f t="shared" si="3"/>
        <v>SEVILLA</v>
      </c>
      <c r="B61" s="41">
        <f t="shared" si="4"/>
        <v>550897</v>
      </c>
      <c r="C61" s="41">
        <f t="shared" si="5"/>
        <v>587505</v>
      </c>
      <c r="D61" s="41">
        <f t="shared" si="6"/>
        <v>12</v>
      </c>
      <c r="E61" s="42" t="str">
        <f t="shared" si="2"/>
        <v>MOTRIL</v>
      </c>
      <c r="F61" s="42">
        <f t="shared" si="9"/>
        <v>120517</v>
      </c>
      <c r="G61" s="42">
        <f t="shared" si="8"/>
        <v>206528</v>
      </c>
    </row>
    <row r="62" spans="1:7" x14ac:dyDescent="0.25">
      <c r="A62" s="42" t="str">
        <f t="shared" si="3"/>
        <v>TARRAGONA</v>
      </c>
      <c r="B62" s="41">
        <f t="shared" si="4"/>
        <v>2397008</v>
      </c>
      <c r="C62" s="41">
        <f t="shared" si="5"/>
        <v>3769814</v>
      </c>
      <c r="D62" s="41">
        <f t="shared" si="6"/>
        <v>2</v>
      </c>
      <c r="E62" s="42" t="str">
        <f t="shared" si="2"/>
        <v>VIGO</v>
      </c>
      <c r="F62" s="42">
        <f t="shared" si="9"/>
        <v>86264</v>
      </c>
      <c r="G62" s="42">
        <f t="shared" si="8"/>
        <v>119883</v>
      </c>
    </row>
    <row r="63" spans="1:7" x14ac:dyDescent="0.25">
      <c r="A63" s="42" t="str">
        <f t="shared" si="3"/>
        <v>VALENCIA</v>
      </c>
      <c r="B63" s="41">
        <f t="shared" si="4"/>
        <v>871622</v>
      </c>
      <c r="C63" s="41">
        <f t="shared" si="5"/>
        <v>1350538</v>
      </c>
      <c r="D63" s="41">
        <f t="shared" si="6"/>
        <v>6</v>
      </c>
      <c r="E63" s="42" t="str">
        <f t="shared" si="2"/>
        <v>VILAGARCIA</v>
      </c>
      <c r="F63" s="42">
        <f t="shared" si="9"/>
        <v>84085</v>
      </c>
      <c r="G63" s="42">
        <f t="shared" si="8"/>
        <v>81586</v>
      </c>
    </row>
    <row r="64" spans="1:7" x14ac:dyDescent="0.25">
      <c r="A64" s="42" t="str">
        <f t="shared" si="3"/>
        <v>VIGO</v>
      </c>
      <c r="B64" s="41">
        <f t="shared" si="4"/>
        <v>86264</v>
      </c>
      <c r="C64" s="41">
        <f t="shared" si="5"/>
        <v>119883</v>
      </c>
      <c r="D64" s="41">
        <f t="shared" si="6"/>
        <v>25</v>
      </c>
      <c r="E64" s="42" t="str">
        <f t="shared" si="2"/>
        <v>CEUTA</v>
      </c>
      <c r="F64" s="42">
        <f t="shared" si="9"/>
        <v>15994</v>
      </c>
      <c r="G64" s="42">
        <f t="shared" si="8"/>
        <v>17700</v>
      </c>
    </row>
    <row r="65" spans="1:7" x14ac:dyDescent="0.25">
      <c r="A65" s="42" t="str">
        <f t="shared" si="3"/>
        <v>VILAGARCIA</v>
      </c>
      <c r="B65" s="41">
        <f t="shared" si="4"/>
        <v>84085</v>
      </c>
      <c r="C65" s="41">
        <f t="shared" si="5"/>
        <v>81586</v>
      </c>
      <c r="D65" s="41">
        <f t="shared" si="6"/>
        <v>26</v>
      </c>
      <c r="E65" s="42" t="str">
        <f t="shared" si="2"/>
        <v>MELILLA</v>
      </c>
      <c r="F65" s="42">
        <f t="shared" si="9"/>
        <v>5094</v>
      </c>
      <c r="G65" s="42">
        <f t="shared" si="8"/>
        <v>9730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111696</v>
      </c>
      <c r="C7" s="21">
        <v>129281</v>
      </c>
      <c r="D7" s="21">
        <v>345055</v>
      </c>
      <c r="E7" s="21">
        <v>326935</v>
      </c>
      <c r="F7" s="10">
        <f>((E7*100)/D7)-100</f>
        <v>-5.2513367434177098</v>
      </c>
      <c r="G7" s="1"/>
      <c r="H7" s="1"/>
      <c r="I7" s="1"/>
    </row>
    <row r="8" spans="1:12" x14ac:dyDescent="0.25">
      <c r="A8" s="11" t="s">
        <v>44</v>
      </c>
      <c r="B8" s="22">
        <v>147451</v>
      </c>
      <c r="C8" s="22">
        <v>105659</v>
      </c>
      <c r="D8" s="22">
        <v>390235</v>
      </c>
      <c r="E8" s="22">
        <v>348276</v>
      </c>
      <c r="F8" s="13">
        <f t="shared" ref="F8:F35" si="0">((E8*100)/D8)-100</f>
        <v>-10.752239035453002</v>
      </c>
      <c r="G8" s="1"/>
      <c r="H8" s="1"/>
      <c r="I8" s="1"/>
    </row>
    <row r="9" spans="1:12" x14ac:dyDescent="0.25">
      <c r="A9" s="8" t="s">
        <v>45</v>
      </c>
      <c r="B9" s="21">
        <v>40635</v>
      </c>
      <c r="C9" s="21">
        <v>53000</v>
      </c>
      <c r="D9" s="21">
        <v>163460</v>
      </c>
      <c r="E9" s="21">
        <v>127533</v>
      </c>
      <c r="F9" s="10">
        <f t="shared" si="0"/>
        <v>-21.979077450140707</v>
      </c>
      <c r="G9" s="1"/>
      <c r="H9" s="1"/>
      <c r="I9" s="1"/>
    </row>
    <row r="10" spans="1:12" x14ac:dyDescent="0.25">
      <c r="A10" s="11" t="s">
        <v>46</v>
      </c>
      <c r="B10" s="22">
        <v>119037</v>
      </c>
      <c r="C10" s="22">
        <v>124147</v>
      </c>
      <c r="D10" s="22">
        <v>356451</v>
      </c>
      <c r="E10" s="22">
        <v>271559</v>
      </c>
      <c r="F10" s="13">
        <f t="shared" si="0"/>
        <v>-23.815896154029588</v>
      </c>
      <c r="G10" s="1"/>
      <c r="H10" s="1"/>
      <c r="I10" s="1"/>
    </row>
    <row r="11" spans="1:12" x14ac:dyDescent="0.25">
      <c r="A11" s="8" t="s">
        <v>47</v>
      </c>
      <c r="B11" s="21">
        <v>4152829</v>
      </c>
      <c r="C11" s="21">
        <v>3543311</v>
      </c>
      <c r="D11" s="21">
        <v>12154627</v>
      </c>
      <c r="E11" s="21">
        <v>9577777</v>
      </c>
      <c r="F11" s="10">
        <f t="shared" si="0"/>
        <v>-21.200568310323305</v>
      </c>
      <c r="G11" s="1"/>
      <c r="H11" s="1"/>
      <c r="I11" s="1"/>
    </row>
    <row r="12" spans="1:12" x14ac:dyDescent="0.25">
      <c r="A12" s="11" t="s">
        <v>48</v>
      </c>
      <c r="B12" s="22">
        <v>265115</v>
      </c>
      <c r="C12" s="22">
        <v>193237</v>
      </c>
      <c r="D12" s="22">
        <v>701871</v>
      </c>
      <c r="E12" s="22">
        <v>511122</v>
      </c>
      <c r="F12" s="13">
        <f t="shared" si="0"/>
        <v>-27.177216326077016</v>
      </c>
      <c r="G12" s="1"/>
      <c r="H12" s="1"/>
      <c r="I12" s="1"/>
    </row>
    <row r="13" spans="1:12" x14ac:dyDescent="0.25">
      <c r="A13" s="8" t="s">
        <v>49</v>
      </c>
      <c r="B13" s="21">
        <v>738282</v>
      </c>
      <c r="C13" s="21">
        <v>660954</v>
      </c>
      <c r="D13" s="21">
        <v>2163374</v>
      </c>
      <c r="E13" s="21">
        <v>1741068</v>
      </c>
      <c r="F13" s="10">
        <f t="shared" si="0"/>
        <v>-19.520711629149659</v>
      </c>
      <c r="G13" s="1"/>
      <c r="H13" s="1"/>
      <c r="I13" s="1"/>
    </row>
    <row r="14" spans="1:12" x14ac:dyDescent="0.25">
      <c r="A14" s="11" t="s">
        <v>50</v>
      </c>
      <c r="B14" s="22">
        <v>3000648</v>
      </c>
      <c r="C14" s="22">
        <v>2107520</v>
      </c>
      <c r="D14" s="22">
        <v>8611455</v>
      </c>
      <c r="E14" s="22">
        <v>6031884</v>
      </c>
      <c r="F14" s="13">
        <f t="shared" si="0"/>
        <v>-29.955112115200038</v>
      </c>
      <c r="G14" s="1"/>
      <c r="H14" s="1"/>
      <c r="I14" s="1"/>
    </row>
    <row r="15" spans="1:12" x14ac:dyDescent="0.25">
      <c r="A15" s="8" t="s">
        <v>51</v>
      </c>
      <c r="B15" s="21">
        <v>765877</v>
      </c>
      <c r="C15" s="21">
        <v>586099</v>
      </c>
      <c r="D15" s="21">
        <v>2150384</v>
      </c>
      <c r="E15" s="21">
        <v>1519961</v>
      </c>
      <c r="F15" s="10">
        <f t="shared" si="0"/>
        <v>-29.316763889612275</v>
      </c>
      <c r="G15" s="1"/>
      <c r="H15" s="1"/>
      <c r="I15" s="1"/>
    </row>
    <row r="16" spans="1:12" x14ac:dyDescent="0.25">
      <c r="A16" s="11" t="s">
        <v>52</v>
      </c>
      <c r="B16" s="22">
        <v>84698</v>
      </c>
      <c r="C16" s="22">
        <v>45870</v>
      </c>
      <c r="D16" s="22">
        <v>210352</v>
      </c>
      <c r="E16" s="22">
        <v>116834</v>
      </c>
      <c r="F16" s="13">
        <f t="shared" si="0"/>
        <v>-44.457861108998252</v>
      </c>
      <c r="G16" s="1"/>
      <c r="H16" s="1"/>
      <c r="I16" s="1"/>
    </row>
    <row r="17" spans="1:9" x14ac:dyDescent="0.25">
      <c r="A17" s="8" t="s">
        <v>53</v>
      </c>
      <c r="B17" s="21">
        <v>156328</v>
      </c>
      <c r="C17" s="21">
        <v>95410</v>
      </c>
      <c r="D17" s="21">
        <v>426508</v>
      </c>
      <c r="E17" s="21">
        <v>295942</v>
      </c>
      <c r="F17" s="10">
        <f t="shared" si="0"/>
        <v>-30.612790381423096</v>
      </c>
      <c r="G17" s="1"/>
      <c r="H17" s="1"/>
      <c r="I17" s="1"/>
    </row>
    <row r="18" spans="1:9" x14ac:dyDescent="0.25">
      <c r="A18" s="11" t="s">
        <v>54</v>
      </c>
      <c r="B18" s="22">
        <v>75543</v>
      </c>
      <c r="C18" s="22">
        <v>78390</v>
      </c>
      <c r="D18" s="22">
        <v>233580</v>
      </c>
      <c r="E18" s="22">
        <v>222930</v>
      </c>
      <c r="F18" s="13">
        <f t="shared" si="0"/>
        <v>-4.5594657076804452</v>
      </c>
      <c r="G18" s="1"/>
      <c r="H18" s="1"/>
      <c r="I18" s="1"/>
    </row>
    <row r="19" spans="1:9" x14ac:dyDescent="0.25">
      <c r="A19" s="8" t="s">
        <v>55</v>
      </c>
      <c r="B19" s="21">
        <v>73120</v>
      </c>
      <c r="C19" s="21">
        <v>44443</v>
      </c>
      <c r="D19" s="21">
        <v>207271</v>
      </c>
      <c r="E19" s="21">
        <v>146310</v>
      </c>
      <c r="F19" s="10">
        <f t="shared" si="0"/>
        <v>-29.411253865712041</v>
      </c>
      <c r="G19" s="1"/>
      <c r="H19" s="1"/>
      <c r="I19" s="1"/>
    </row>
    <row r="20" spans="1:9" x14ac:dyDescent="0.25">
      <c r="A20" s="11" t="s">
        <v>56</v>
      </c>
      <c r="B20" s="22">
        <v>70410</v>
      </c>
      <c r="C20" s="22">
        <v>49753</v>
      </c>
      <c r="D20" s="22">
        <v>211603</v>
      </c>
      <c r="E20" s="22">
        <v>119546</v>
      </c>
      <c r="F20" s="13">
        <f t="shared" si="0"/>
        <v>-43.504581693076183</v>
      </c>
      <c r="G20" s="1"/>
      <c r="H20" s="1"/>
      <c r="I20" s="1"/>
    </row>
    <row r="21" spans="1:9" x14ac:dyDescent="0.25">
      <c r="A21" s="8" t="s">
        <v>57</v>
      </c>
      <c r="B21" s="21">
        <v>35899</v>
      </c>
      <c r="C21" s="21">
        <v>20306</v>
      </c>
      <c r="D21" s="21">
        <v>111649</v>
      </c>
      <c r="E21" s="21">
        <v>79556</v>
      </c>
      <c r="F21" s="10">
        <f t="shared" si="0"/>
        <v>-28.744547644851281</v>
      </c>
      <c r="G21" s="1"/>
      <c r="H21" s="1"/>
      <c r="I21" s="1"/>
    </row>
    <row r="22" spans="1:9" x14ac:dyDescent="0.25">
      <c r="A22" s="11" t="s">
        <v>58</v>
      </c>
      <c r="B22" s="22">
        <v>1441264</v>
      </c>
      <c r="C22" s="22">
        <v>1139961</v>
      </c>
      <c r="D22" s="22">
        <v>4330290</v>
      </c>
      <c r="E22" s="22">
        <v>3320776</v>
      </c>
      <c r="F22" s="13">
        <f t="shared" si="0"/>
        <v>-23.312849716762614</v>
      </c>
      <c r="G22" s="1"/>
      <c r="H22" s="1"/>
      <c r="I22" s="1"/>
    </row>
    <row r="23" spans="1:9" x14ac:dyDescent="0.25">
      <c r="A23" s="8" t="s">
        <v>59</v>
      </c>
      <c r="B23" s="21">
        <v>257342</v>
      </c>
      <c r="C23" s="21">
        <v>70451</v>
      </c>
      <c r="D23" s="21">
        <v>1091353</v>
      </c>
      <c r="E23" s="21">
        <v>280870</v>
      </c>
      <c r="F23" s="10">
        <f t="shared" si="0"/>
        <v>-74.264055717994083</v>
      </c>
      <c r="G23" s="1"/>
      <c r="H23" s="1"/>
      <c r="I23" s="1"/>
    </row>
    <row r="24" spans="1:9" x14ac:dyDescent="0.25">
      <c r="A24" s="11" t="s">
        <v>60</v>
      </c>
      <c r="B24" s="22">
        <v>50023</v>
      </c>
      <c r="C24" s="22">
        <v>33998</v>
      </c>
      <c r="D24" s="22">
        <v>191198</v>
      </c>
      <c r="E24" s="22">
        <v>122662</v>
      </c>
      <c r="F24" s="13">
        <f t="shared" si="0"/>
        <v>-35.845563238109179</v>
      </c>
      <c r="G24" s="1"/>
      <c r="H24" s="1"/>
      <c r="I24" s="1"/>
    </row>
    <row r="25" spans="1:9" x14ac:dyDescent="0.25">
      <c r="A25" s="8" t="s">
        <v>61</v>
      </c>
      <c r="B25" s="21">
        <v>49279</v>
      </c>
      <c r="C25" s="21">
        <v>56059</v>
      </c>
      <c r="D25" s="21">
        <v>149863</v>
      </c>
      <c r="E25" s="21">
        <v>162655</v>
      </c>
      <c r="F25" s="10">
        <f t="shared" si="0"/>
        <v>8.5357960270380318</v>
      </c>
      <c r="G25" s="1"/>
      <c r="H25" s="1"/>
      <c r="I25" s="1"/>
    </row>
    <row r="26" spans="1:9" x14ac:dyDescent="0.25">
      <c r="A26" s="11" t="s">
        <v>62</v>
      </c>
      <c r="B26" s="22">
        <v>22107</v>
      </c>
      <c r="C26" s="22">
        <v>8168</v>
      </c>
      <c r="D26" s="22">
        <v>60188</v>
      </c>
      <c r="E26" s="22">
        <v>37986</v>
      </c>
      <c r="F26" s="13">
        <f t="shared" si="0"/>
        <v>-36.887751711304581</v>
      </c>
      <c r="G26" s="1"/>
      <c r="H26" s="1"/>
      <c r="I26" s="1"/>
    </row>
    <row r="27" spans="1:9" x14ac:dyDescent="0.25">
      <c r="A27" s="8" t="s">
        <v>63</v>
      </c>
      <c r="B27" s="21">
        <v>205015</v>
      </c>
      <c r="C27" s="21">
        <v>169775</v>
      </c>
      <c r="D27" s="21">
        <v>544736</v>
      </c>
      <c r="E27" s="21">
        <v>404360</v>
      </c>
      <c r="F27" s="10">
        <f t="shared" si="0"/>
        <v>-25.769547083357807</v>
      </c>
      <c r="G27" s="1"/>
      <c r="H27" s="1"/>
      <c r="I27" s="1"/>
    </row>
    <row r="28" spans="1:9" x14ac:dyDescent="0.25">
      <c r="A28" s="11" t="s">
        <v>64</v>
      </c>
      <c r="B28" s="22">
        <v>552017</v>
      </c>
      <c r="C28" s="22">
        <v>506795</v>
      </c>
      <c r="D28" s="22">
        <v>1661482</v>
      </c>
      <c r="E28" s="22">
        <v>1390954</v>
      </c>
      <c r="F28" s="13">
        <f t="shared" si="0"/>
        <v>-16.282331075509703</v>
      </c>
      <c r="G28" s="1"/>
      <c r="H28" s="1"/>
      <c r="I28" s="1"/>
    </row>
    <row r="29" spans="1:9" x14ac:dyDescent="0.25">
      <c r="A29" s="8" t="s">
        <v>65</v>
      </c>
      <c r="B29" s="21">
        <v>130460</v>
      </c>
      <c r="C29" s="21">
        <v>97686</v>
      </c>
      <c r="D29" s="21">
        <v>339436</v>
      </c>
      <c r="E29" s="21">
        <v>226890</v>
      </c>
      <c r="F29" s="10">
        <f t="shared" si="0"/>
        <v>-33.156765929365179</v>
      </c>
      <c r="G29" s="1"/>
      <c r="H29" s="1"/>
      <c r="I29" s="1"/>
    </row>
    <row r="30" spans="1:9" x14ac:dyDescent="0.25">
      <c r="A30" s="11" t="s">
        <v>66</v>
      </c>
      <c r="B30" s="22">
        <v>162483</v>
      </c>
      <c r="C30" s="22">
        <v>220516</v>
      </c>
      <c r="D30" s="22">
        <v>435843</v>
      </c>
      <c r="E30" s="22">
        <v>522497</v>
      </c>
      <c r="F30" s="13">
        <f t="shared" si="0"/>
        <v>19.881929961018074</v>
      </c>
      <c r="G30" s="1"/>
      <c r="H30" s="1"/>
      <c r="I30" s="1"/>
    </row>
    <row r="31" spans="1:9" x14ac:dyDescent="0.25">
      <c r="A31" s="8" t="s">
        <v>67</v>
      </c>
      <c r="B31" s="21">
        <v>142633</v>
      </c>
      <c r="C31" s="21">
        <v>86736</v>
      </c>
      <c r="D31" s="21">
        <v>454500</v>
      </c>
      <c r="E31" s="21">
        <v>302530</v>
      </c>
      <c r="F31" s="10">
        <f t="shared" si="0"/>
        <v>-33.436743674367435</v>
      </c>
      <c r="G31" s="1"/>
      <c r="H31" s="1"/>
      <c r="I31" s="1"/>
    </row>
    <row r="32" spans="1:9" x14ac:dyDescent="0.25">
      <c r="A32" s="11" t="s">
        <v>68</v>
      </c>
      <c r="B32" s="22">
        <v>3811384</v>
      </c>
      <c r="C32" s="22">
        <v>3870561</v>
      </c>
      <c r="D32" s="22">
        <v>10854822</v>
      </c>
      <c r="E32" s="22">
        <v>10922735</v>
      </c>
      <c r="F32" s="13">
        <f t="shared" si="0"/>
        <v>0.62564821422220973</v>
      </c>
      <c r="G32" s="1"/>
      <c r="H32" s="1"/>
      <c r="I32" s="1"/>
    </row>
    <row r="33" spans="1:9" x14ac:dyDescent="0.25">
      <c r="A33" s="8" t="s">
        <v>69</v>
      </c>
      <c r="B33" s="21">
        <v>370459</v>
      </c>
      <c r="C33" s="21">
        <v>243997</v>
      </c>
      <c r="D33" s="21">
        <v>1015968</v>
      </c>
      <c r="E33" s="21">
        <v>648777</v>
      </c>
      <c r="F33" s="10">
        <f t="shared" si="0"/>
        <v>-36.141984786922421</v>
      </c>
      <c r="G33" s="1"/>
      <c r="H33" s="1"/>
      <c r="I33" s="1"/>
    </row>
    <row r="34" spans="1:9" x14ac:dyDescent="0.25">
      <c r="A34" s="11" t="s">
        <v>70</v>
      </c>
      <c r="B34" s="22">
        <v>15337</v>
      </c>
      <c r="C34" s="22">
        <v>29473</v>
      </c>
      <c r="D34" s="22">
        <v>44762</v>
      </c>
      <c r="E34" s="22">
        <v>92862</v>
      </c>
      <c r="F34" s="13">
        <f t="shared" si="0"/>
        <v>107.45721817613153</v>
      </c>
      <c r="G34" s="1"/>
      <c r="H34" s="1"/>
      <c r="I34" s="1"/>
    </row>
    <row r="35" spans="1:9" x14ac:dyDescent="0.25">
      <c r="A35" s="14" t="s">
        <v>71</v>
      </c>
      <c r="B35" s="15">
        <f>SUM(B7:B34)</f>
        <v>17047371</v>
      </c>
      <c r="C35" s="15">
        <f t="shared" ref="C35:E35" si="1">SUM(C7:C34)</f>
        <v>14371556</v>
      </c>
      <c r="D35" s="15">
        <f t="shared" si="1"/>
        <v>49612316</v>
      </c>
      <c r="E35" s="15">
        <f t="shared" si="1"/>
        <v>39873787</v>
      </c>
      <c r="F35" s="16">
        <f t="shared" si="0"/>
        <v>-19.62925697723928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326935</v>
      </c>
      <c r="C38" s="41">
        <f>D7</f>
        <v>345055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10922735</v>
      </c>
      <c r="G38" s="42">
        <f>LOOKUP(E38,$A$38:$A$65,$C$38:$C$65)</f>
        <v>10854822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348276</v>
      </c>
      <c r="C39" s="41">
        <f t="shared" ref="C39:C65" si="5">D8</f>
        <v>390235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9577777</v>
      </c>
      <c r="G39" s="42">
        <f t="shared" ref="G39:G65" si="8">LOOKUP(E39,$A$38:$A$65,$C$38:$C$65)</f>
        <v>12154627</v>
      </c>
    </row>
    <row r="40" spans="1:9" x14ac:dyDescent="0.25">
      <c r="A40" s="42" t="str">
        <f t="shared" si="3"/>
        <v>ALMERIA</v>
      </c>
      <c r="B40" s="41">
        <f t="shared" si="4"/>
        <v>127533</v>
      </c>
      <c r="C40" s="41">
        <f t="shared" si="5"/>
        <v>163460</v>
      </c>
      <c r="D40" s="41">
        <f t="shared" si="6"/>
        <v>22</v>
      </c>
      <c r="E40" s="42" t="str">
        <f t="shared" si="2"/>
        <v>BARCELONA</v>
      </c>
      <c r="F40" s="42">
        <f t="shared" si="7"/>
        <v>6031884</v>
      </c>
      <c r="G40" s="42">
        <f t="shared" si="8"/>
        <v>8611455</v>
      </c>
    </row>
    <row r="41" spans="1:9" x14ac:dyDescent="0.25">
      <c r="A41" s="42" t="str">
        <f t="shared" si="3"/>
        <v>AVILES</v>
      </c>
      <c r="B41" s="41">
        <f t="shared" si="4"/>
        <v>271559</v>
      </c>
      <c r="C41" s="41">
        <f t="shared" si="5"/>
        <v>356451</v>
      </c>
      <c r="D41" s="41">
        <f t="shared" si="6"/>
        <v>17</v>
      </c>
      <c r="E41" s="42" t="str">
        <f t="shared" si="2"/>
        <v>LAS PALMAS</v>
      </c>
      <c r="F41" s="42">
        <f t="shared" si="7"/>
        <v>3320776</v>
      </c>
      <c r="G41" s="42">
        <f t="shared" si="8"/>
        <v>4330290</v>
      </c>
    </row>
    <row r="42" spans="1:9" x14ac:dyDescent="0.25">
      <c r="A42" s="42" t="str">
        <f t="shared" si="3"/>
        <v>BAHIA DE ALGECIRAS</v>
      </c>
      <c r="B42" s="41">
        <f t="shared" si="4"/>
        <v>9577777</v>
      </c>
      <c r="C42" s="41">
        <f t="shared" si="5"/>
        <v>12154627</v>
      </c>
      <c r="D42" s="41">
        <f t="shared" si="6"/>
        <v>2</v>
      </c>
      <c r="E42" s="42" t="str">
        <f t="shared" si="2"/>
        <v>BALEARES</v>
      </c>
      <c r="F42" s="42">
        <f t="shared" si="7"/>
        <v>1741068</v>
      </c>
      <c r="G42" s="42">
        <f t="shared" si="8"/>
        <v>2163374</v>
      </c>
    </row>
    <row r="43" spans="1:9" x14ac:dyDescent="0.25">
      <c r="A43" s="42" t="str">
        <f t="shared" si="3"/>
        <v>BAHIA DE CADIZ</v>
      </c>
      <c r="B43" s="41">
        <f t="shared" si="4"/>
        <v>511122</v>
      </c>
      <c r="C43" s="41">
        <f t="shared" si="5"/>
        <v>701871</v>
      </c>
      <c r="D43" s="41">
        <f t="shared" si="6"/>
        <v>10</v>
      </c>
      <c r="E43" s="42" t="str">
        <f t="shared" si="2"/>
        <v>BILBAO</v>
      </c>
      <c r="F43" s="42">
        <f t="shared" si="7"/>
        <v>1519961</v>
      </c>
      <c r="G43" s="42">
        <f t="shared" si="8"/>
        <v>2150384</v>
      </c>
    </row>
    <row r="44" spans="1:9" x14ac:dyDescent="0.25">
      <c r="A44" s="42" t="str">
        <f t="shared" si="3"/>
        <v>BALEARES</v>
      </c>
      <c r="B44" s="41">
        <f t="shared" si="4"/>
        <v>1741068</v>
      </c>
      <c r="C44" s="41">
        <f t="shared" si="5"/>
        <v>2163374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1390954</v>
      </c>
      <c r="G44" s="42">
        <f t="shared" si="8"/>
        <v>1661482</v>
      </c>
    </row>
    <row r="45" spans="1:9" x14ac:dyDescent="0.25">
      <c r="A45" s="42" t="str">
        <f t="shared" si="3"/>
        <v>BARCELONA</v>
      </c>
      <c r="B45" s="41">
        <f t="shared" si="4"/>
        <v>6031884</v>
      </c>
      <c r="C45" s="41">
        <f t="shared" si="5"/>
        <v>8611455</v>
      </c>
      <c r="D45" s="41">
        <f t="shared" si="6"/>
        <v>3</v>
      </c>
      <c r="E45" s="42" t="str">
        <f t="shared" si="2"/>
        <v>VIGO</v>
      </c>
      <c r="F45" s="42">
        <f t="shared" si="7"/>
        <v>648777</v>
      </c>
      <c r="G45" s="42">
        <f t="shared" si="8"/>
        <v>1015968</v>
      </c>
    </row>
    <row r="46" spans="1:9" x14ac:dyDescent="0.25">
      <c r="A46" s="42" t="str">
        <f t="shared" si="3"/>
        <v>BILBAO</v>
      </c>
      <c r="B46" s="41">
        <f t="shared" si="4"/>
        <v>1519961</v>
      </c>
      <c r="C46" s="41">
        <f t="shared" si="5"/>
        <v>2150384</v>
      </c>
      <c r="D46" s="41">
        <f t="shared" si="6"/>
        <v>6</v>
      </c>
      <c r="E46" s="42" t="str">
        <f t="shared" si="2"/>
        <v>SEVILLA</v>
      </c>
      <c r="F46" s="42">
        <f t="shared" si="7"/>
        <v>522497</v>
      </c>
      <c r="G46" s="42">
        <f t="shared" si="8"/>
        <v>435843</v>
      </c>
    </row>
    <row r="47" spans="1:9" x14ac:dyDescent="0.25">
      <c r="A47" s="42" t="str">
        <f t="shared" si="3"/>
        <v>CARTAGENA</v>
      </c>
      <c r="B47" s="41">
        <f t="shared" si="4"/>
        <v>116834</v>
      </c>
      <c r="C47" s="41">
        <f t="shared" si="5"/>
        <v>210352</v>
      </c>
      <c r="D47" s="41">
        <f t="shared" si="6"/>
        <v>25</v>
      </c>
      <c r="E47" s="42" t="str">
        <f t="shared" si="2"/>
        <v>BAHIA DE CADIZ</v>
      </c>
      <c r="F47" s="42">
        <f t="shared" si="7"/>
        <v>511122</v>
      </c>
      <c r="G47" s="42">
        <f t="shared" si="8"/>
        <v>701871</v>
      </c>
    </row>
    <row r="48" spans="1:9" x14ac:dyDescent="0.25">
      <c r="A48" s="42" t="str">
        <f t="shared" si="3"/>
        <v>CASTELLON</v>
      </c>
      <c r="B48" s="41">
        <f t="shared" si="4"/>
        <v>295942</v>
      </c>
      <c r="C48" s="41">
        <f t="shared" si="5"/>
        <v>426508</v>
      </c>
      <c r="D48" s="41">
        <f t="shared" si="6"/>
        <v>15</v>
      </c>
      <c r="E48" s="42" t="str">
        <f t="shared" si="2"/>
        <v>PASAIA</v>
      </c>
      <c r="F48" s="42">
        <f t="shared" si="7"/>
        <v>404360</v>
      </c>
      <c r="G48" s="42">
        <f t="shared" si="8"/>
        <v>544736</v>
      </c>
    </row>
    <row r="49" spans="1:7" x14ac:dyDescent="0.25">
      <c r="A49" s="42" t="str">
        <f t="shared" si="3"/>
        <v>CEUTA</v>
      </c>
      <c r="B49" s="41">
        <f t="shared" si="4"/>
        <v>222930</v>
      </c>
      <c r="C49" s="41">
        <f t="shared" si="5"/>
        <v>233580</v>
      </c>
      <c r="D49" s="41">
        <f t="shared" si="6"/>
        <v>19</v>
      </c>
      <c r="E49" s="42" t="str">
        <f t="shared" si="2"/>
        <v>ALICANTE</v>
      </c>
      <c r="F49" s="42">
        <f t="shared" si="7"/>
        <v>348276</v>
      </c>
      <c r="G49" s="42">
        <f t="shared" si="8"/>
        <v>390235</v>
      </c>
    </row>
    <row r="50" spans="1:7" x14ac:dyDescent="0.25">
      <c r="A50" s="42" t="str">
        <f t="shared" si="3"/>
        <v>FERROL-SAN CIBRAO</v>
      </c>
      <c r="B50" s="41">
        <f t="shared" si="4"/>
        <v>146310</v>
      </c>
      <c r="C50" s="41">
        <f t="shared" si="5"/>
        <v>207271</v>
      </c>
      <c r="D50" s="41">
        <f t="shared" si="6"/>
        <v>21</v>
      </c>
      <c r="E50" s="42" t="str">
        <f t="shared" si="2"/>
        <v>A CORUÑA</v>
      </c>
      <c r="F50" s="42">
        <f t="shared" si="7"/>
        <v>326935</v>
      </c>
      <c r="G50" s="42">
        <f t="shared" si="8"/>
        <v>345055</v>
      </c>
    </row>
    <row r="51" spans="1:7" x14ac:dyDescent="0.25">
      <c r="A51" s="42" t="str">
        <f t="shared" si="3"/>
        <v>GIJON</v>
      </c>
      <c r="B51" s="41">
        <f t="shared" si="4"/>
        <v>119546</v>
      </c>
      <c r="C51" s="41">
        <f t="shared" si="5"/>
        <v>211603</v>
      </c>
      <c r="D51" s="41">
        <f t="shared" si="6"/>
        <v>24</v>
      </c>
      <c r="E51" s="42" t="str">
        <f t="shared" si="2"/>
        <v>TARRAGONA</v>
      </c>
      <c r="F51" s="42">
        <f t="shared" si="7"/>
        <v>302530</v>
      </c>
      <c r="G51" s="42">
        <f t="shared" si="8"/>
        <v>454500</v>
      </c>
    </row>
    <row r="52" spans="1:7" x14ac:dyDescent="0.25">
      <c r="A52" s="42" t="str">
        <f t="shared" si="3"/>
        <v>HUELVA</v>
      </c>
      <c r="B52" s="41">
        <f t="shared" si="4"/>
        <v>79556</v>
      </c>
      <c r="C52" s="41">
        <f t="shared" si="5"/>
        <v>111649</v>
      </c>
      <c r="D52" s="41">
        <f t="shared" si="6"/>
        <v>27</v>
      </c>
      <c r="E52" s="42" t="str">
        <f t="shared" si="2"/>
        <v>CASTELLON</v>
      </c>
      <c r="F52" s="42">
        <f t="shared" si="7"/>
        <v>295942</v>
      </c>
      <c r="G52" s="42">
        <f t="shared" si="8"/>
        <v>426508</v>
      </c>
    </row>
    <row r="53" spans="1:7" x14ac:dyDescent="0.25">
      <c r="A53" s="42" t="str">
        <f t="shared" si="3"/>
        <v>LAS PALMAS</v>
      </c>
      <c r="B53" s="41">
        <f t="shared" si="4"/>
        <v>3320776</v>
      </c>
      <c r="C53" s="41">
        <f t="shared" si="5"/>
        <v>4330290</v>
      </c>
      <c r="D53" s="41">
        <f t="shared" si="6"/>
        <v>4</v>
      </c>
      <c r="E53" s="42" t="str">
        <f t="shared" si="2"/>
        <v>MALAGA</v>
      </c>
      <c r="F53" s="42">
        <f t="shared" si="7"/>
        <v>280870</v>
      </c>
      <c r="G53" s="42">
        <f t="shared" si="8"/>
        <v>1091353</v>
      </c>
    </row>
    <row r="54" spans="1:7" x14ac:dyDescent="0.25">
      <c r="A54" s="42" t="str">
        <f t="shared" si="3"/>
        <v>MALAGA</v>
      </c>
      <c r="B54" s="41">
        <f t="shared" si="4"/>
        <v>280870</v>
      </c>
      <c r="C54" s="41">
        <f t="shared" si="5"/>
        <v>1091353</v>
      </c>
      <c r="D54" s="41">
        <f t="shared" si="6"/>
        <v>16</v>
      </c>
      <c r="E54" s="42" t="str">
        <f t="shared" si="2"/>
        <v>AVILES</v>
      </c>
      <c r="F54" s="42">
        <f t="shared" si="7"/>
        <v>271559</v>
      </c>
      <c r="G54" s="42">
        <f t="shared" si="8"/>
        <v>356451</v>
      </c>
    </row>
    <row r="55" spans="1:7" x14ac:dyDescent="0.25">
      <c r="A55" s="42" t="str">
        <f t="shared" si="3"/>
        <v>MARIN Y RIA DE PONTEVEDRA</v>
      </c>
      <c r="B55" s="41">
        <f t="shared" si="4"/>
        <v>122662</v>
      </c>
      <c r="C55" s="41">
        <f t="shared" si="5"/>
        <v>191198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226890</v>
      </c>
      <c r="G55" s="42">
        <f t="shared" si="8"/>
        <v>339436</v>
      </c>
    </row>
    <row r="56" spans="1:7" x14ac:dyDescent="0.25">
      <c r="A56" s="42" t="str">
        <f t="shared" si="3"/>
        <v>MELILLA</v>
      </c>
      <c r="B56" s="41">
        <f t="shared" si="4"/>
        <v>162655</v>
      </c>
      <c r="C56" s="41">
        <f t="shared" si="5"/>
        <v>149863</v>
      </c>
      <c r="D56" s="41">
        <f t="shared" si="6"/>
        <v>20</v>
      </c>
      <c r="E56" s="42" t="str">
        <f t="shared" si="2"/>
        <v>CEUTA</v>
      </c>
      <c r="F56" s="42">
        <f t="shared" si="9"/>
        <v>222930</v>
      </c>
      <c r="G56" s="42">
        <f t="shared" si="8"/>
        <v>233580</v>
      </c>
    </row>
    <row r="57" spans="1:7" x14ac:dyDescent="0.25">
      <c r="A57" s="42" t="str">
        <f t="shared" si="3"/>
        <v>MOTRIL</v>
      </c>
      <c r="B57" s="41">
        <f t="shared" si="4"/>
        <v>37986</v>
      </c>
      <c r="C57" s="41">
        <f t="shared" si="5"/>
        <v>60188</v>
      </c>
      <c r="D57" s="41">
        <f t="shared" si="6"/>
        <v>28</v>
      </c>
      <c r="E57" s="42" t="str">
        <f t="shared" si="2"/>
        <v>MELILLA</v>
      </c>
      <c r="F57" s="42">
        <f t="shared" si="9"/>
        <v>162655</v>
      </c>
      <c r="G57" s="42">
        <f t="shared" si="8"/>
        <v>149863</v>
      </c>
    </row>
    <row r="58" spans="1:7" x14ac:dyDescent="0.25">
      <c r="A58" s="42" t="str">
        <f t="shared" si="3"/>
        <v>PASAIA</v>
      </c>
      <c r="B58" s="41">
        <f t="shared" si="4"/>
        <v>404360</v>
      </c>
      <c r="C58" s="41">
        <f t="shared" si="5"/>
        <v>544736</v>
      </c>
      <c r="D58" s="41">
        <f t="shared" si="6"/>
        <v>11</v>
      </c>
      <c r="E58" s="42" t="str">
        <f t="shared" si="2"/>
        <v>FERROL-SAN CIBRAO</v>
      </c>
      <c r="F58" s="42">
        <f t="shared" si="9"/>
        <v>146310</v>
      </c>
      <c r="G58" s="42">
        <f t="shared" si="8"/>
        <v>207271</v>
      </c>
    </row>
    <row r="59" spans="1:7" x14ac:dyDescent="0.25">
      <c r="A59" s="42" t="str">
        <f t="shared" si="3"/>
        <v>SANTA CRUZ DE TENERIFE</v>
      </c>
      <c r="B59" s="41">
        <f t="shared" si="4"/>
        <v>1390954</v>
      </c>
      <c r="C59" s="41">
        <f t="shared" si="5"/>
        <v>1661482</v>
      </c>
      <c r="D59" s="41">
        <f t="shared" si="6"/>
        <v>7</v>
      </c>
      <c r="E59" s="42" t="str">
        <f t="shared" si="2"/>
        <v>ALMERIA</v>
      </c>
      <c r="F59" s="42">
        <f t="shared" si="9"/>
        <v>127533</v>
      </c>
      <c r="G59" s="42">
        <f t="shared" si="8"/>
        <v>163460</v>
      </c>
    </row>
    <row r="60" spans="1:7" x14ac:dyDescent="0.25">
      <c r="A60" s="42" t="str">
        <f t="shared" si="3"/>
        <v>SANTANDER</v>
      </c>
      <c r="B60" s="41">
        <f t="shared" si="4"/>
        <v>226890</v>
      </c>
      <c r="C60" s="41">
        <f t="shared" si="5"/>
        <v>339436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122662</v>
      </c>
      <c r="G60" s="42">
        <f t="shared" si="8"/>
        <v>191198</v>
      </c>
    </row>
    <row r="61" spans="1:7" x14ac:dyDescent="0.25">
      <c r="A61" s="42" t="str">
        <f t="shared" si="3"/>
        <v>SEVILLA</v>
      </c>
      <c r="B61" s="41">
        <f t="shared" si="4"/>
        <v>522497</v>
      </c>
      <c r="C61" s="41">
        <f t="shared" si="5"/>
        <v>435843</v>
      </c>
      <c r="D61" s="41">
        <f t="shared" si="6"/>
        <v>9</v>
      </c>
      <c r="E61" s="42" t="str">
        <f t="shared" si="2"/>
        <v>GIJON</v>
      </c>
      <c r="F61" s="42">
        <f t="shared" si="9"/>
        <v>119546</v>
      </c>
      <c r="G61" s="42">
        <f t="shared" si="8"/>
        <v>211603</v>
      </c>
    </row>
    <row r="62" spans="1:7" x14ac:dyDescent="0.25">
      <c r="A62" s="42" t="str">
        <f t="shared" si="3"/>
        <v>TARRAGONA</v>
      </c>
      <c r="B62" s="41">
        <f t="shared" si="4"/>
        <v>302530</v>
      </c>
      <c r="C62" s="41">
        <f t="shared" si="5"/>
        <v>454500</v>
      </c>
      <c r="D62" s="41">
        <f t="shared" si="6"/>
        <v>14</v>
      </c>
      <c r="E62" s="42" t="str">
        <f t="shared" si="2"/>
        <v>CARTAGENA</v>
      </c>
      <c r="F62" s="42">
        <f t="shared" si="9"/>
        <v>116834</v>
      </c>
      <c r="G62" s="42">
        <f t="shared" si="8"/>
        <v>210352</v>
      </c>
    </row>
    <row r="63" spans="1:7" x14ac:dyDescent="0.25">
      <c r="A63" s="42" t="str">
        <f t="shared" si="3"/>
        <v>VALENCIA</v>
      </c>
      <c r="B63" s="41">
        <f t="shared" si="4"/>
        <v>10922735</v>
      </c>
      <c r="C63" s="41">
        <f t="shared" si="5"/>
        <v>10854822</v>
      </c>
      <c r="D63" s="41">
        <f t="shared" si="6"/>
        <v>1</v>
      </c>
      <c r="E63" s="42" t="str">
        <f t="shared" si="2"/>
        <v>VILAGARCIA</v>
      </c>
      <c r="F63" s="42">
        <f t="shared" si="9"/>
        <v>92862</v>
      </c>
      <c r="G63" s="42">
        <f t="shared" si="8"/>
        <v>44762</v>
      </c>
    </row>
    <row r="64" spans="1:7" x14ac:dyDescent="0.25">
      <c r="A64" s="42" t="str">
        <f t="shared" si="3"/>
        <v>VIGO</v>
      </c>
      <c r="B64" s="41">
        <f t="shared" si="4"/>
        <v>648777</v>
      </c>
      <c r="C64" s="41">
        <f t="shared" si="5"/>
        <v>1015968</v>
      </c>
      <c r="D64" s="41">
        <f t="shared" si="6"/>
        <v>8</v>
      </c>
      <c r="E64" s="42" t="str">
        <f t="shared" si="2"/>
        <v>HUELVA</v>
      </c>
      <c r="F64" s="42">
        <f t="shared" si="9"/>
        <v>79556</v>
      </c>
      <c r="G64" s="42">
        <f t="shared" si="8"/>
        <v>111649</v>
      </c>
    </row>
    <row r="65" spans="1:7" x14ac:dyDescent="0.25">
      <c r="A65" s="42" t="str">
        <f t="shared" si="3"/>
        <v>VILAGARCIA</v>
      </c>
      <c r="B65" s="41">
        <f t="shared" si="4"/>
        <v>92862</v>
      </c>
      <c r="C65" s="41">
        <f t="shared" si="5"/>
        <v>44762</v>
      </c>
      <c r="D65" s="41">
        <f t="shared" si="6"/>
        <v>26</v>
      </c>
      <c r="E65" s="42" t="str">
        <f t="shared" si="2"/>
        <v>MOTRIL</v>
      </c>
      <c r="F65" s="42">
        <f t="shared" si="9"/>
        <v>37986</v>
      </c>
      <c r="G65" s="42">
        <f t="shared" si="8"/>
        <v>60188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2176</v>
      </c>
      <c r="C7" s="23">
        <v>3604</v>
      </c>
      <c r="D7" s="23">
        <v>6987</v>
      </c>
      <c r="E7" s="23">
        <v>9404</v>
      </c>
      <c r="F7" s="10">
        <f>((E7*100)/D7)-100</f>
        <v>34.592815228281097</v>
      </c>
      <c r="G7" s="1"/>
      <c r="H7" s="1"/>
      <c r="I7" s="1"/>
    </row>
    <row r="8" spans="1:12" x14ac:dyDescent="0.25">
      <c r="A8" s="11" t="s">
        <v>44</v>
      </c>
      <c r="B8" s="24">
        <v>54</v>
      </c>
      <c r="C8" s="24">
        <v>41</v>
      </c>
      <c r="D8" s="24">
        <v>174</v>
      </c>
      <c r="E8" s="24">
        <v>133</v>
      </c>
      <c r="F8" s="13">
        <f t="shared" ref="F8:F35" si="0">((E8*100)/D8)-100</f>
        <v>-23.563218390804593</v>
      </c>
      <c r="G8" s="1"/>
      <c r="H8" s="1"/>
      <c r="I8" s="1"/>
    </row>
    <row r="9" spans="1:12" x14ac:dyDescent="0.25">
      <c r="A9" s="8" t="s">
        <v>45</v>
      </c>
      <c r="B9" s="23">
        <v>437</v>
      </c>
      <c r="C9" s="23">
        <v>375</v>
      </c>
      <c r="D9" s="23">
        <v>722</v>
      </c>
      <c r="E9" s="23">
        <v>568</v>
      </c>
      <c r="F9" s="10">
        <f t="shared" si="0"/>
        <v>-21.32963988919667</v>
      </c>
      <c r="G9" s="1"/>
      <c r="H9" s="1"/>
      <c r="I9" s="1"/>
    </row>
    <row r="10" spans="1:12" x14ac:dyDescent="0.25">
      <c r="A10" s="11" t="s">
        <v>46</v>
      </c>
      <c r="B10" s="24">
        <v>2043</v>
      </c>
      <c r="C10" s="24">
        <v>3338</v>
      </c>
      <c r="D10" s="24">
        <v>4841</v>
      </c>
      <c r="E10" s="24">
        <v>6309</v>
      </c>
      <c r="F10" s="13">
        <f t="shared" si="0"/>
        <v>30.324313158438343</v>
      </c>
      <c r="G10" s="1"/>
      <c r="H10" s="1"/>
      <c r="I10" s="1"/>
    </row>
    <row r="11" spans="1:12" x14ac:dyDescent="0.25">
      <c r="A11" s="8" t="s">
        <v>47</v>
      </c>
      <c r="B11" s="23">
        <v>72</v>
      </c>
      <c r="C11" s="23">
        <v>52</v>
      </c>
      <c r="D11" s="23">
        <v>228</v>
      </c>
      <c r="E11" s="23">
        <v>140</v>
      </c>
      <c r="F11" s="10">
        <f t="shared" si="0"/>
        <v>-38.596491228070178</v>
      </c>
      <c r="G11" s="1"/>
      <c r="H11" s="1"/>
      <c r="I11" s="1"/>
    </row>
    <row r="12" spans="1:12" x14ac:dyDescent="0.25">
      <c r="A12" s="11" t="s">
        <v>48</v>
      </c>
      <c r="B12" s="24">
        <v>1564</v>
      </c>
      <c r="C12" s="24">
        <v>1641</v>
      </c>
      <c r="D12" s="24">
        <v>4148</v>
      </c>
      <c r="E12" s="24">
        <v>3302</v>
      </c>
      <c r="F12" s="13">
        <f t="shared" si="0"/>
        <v>-20.395371263259406</v>
      </c>
      <c r="G12" s="1"/>
      <c r="H12" s="1"/>
      <c r="I12" s="1"/>
    </row>
    <row r="13" spans="1:12" x14ac:dyDescent="0.25">
      <c r="A13" s="8" t="s">
        <v>49</v>
      </c>
      <c r="B13" s="23">
        <v>238</v>
      </c>
      <c r="C13" s="23">
        <v>285</v>
      </c>
      <c r="D13" s="23">
        <v>774</v>
      </c>
      <c r="E13" s="23">
        <v>329</v>
      </c>
      <c r="F13" s="10">
        <f t="shared" si="0"/>
        <v>-57.493540051679588</v>
      </c>
      <c r="G13" s="1"/>
      <c r="H13" s="1"/>
      <c r="I13" s="1"/>
    </row>
    <row r="14" spans="1:12" x14ac:dyDescent="0.25">
      <c r="A14" s="11" t="s">
        <v>50</v>
      </c>
      <c r="B14" s="24">
        <v>185</v>
      </c>
      <c r="C14" s="24">
        <v>0</v>
      </c>
      <c r="D14" s="24">
        <v>509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81</v>
      </c>
      <c r="C16" s="24">
        <v>100</v>
      </c>
      <c r="D16" s="24">
        <v>410</v>
      </c>
      <c r="E16" s="24">
        <v>265</v>
      </c>
      <c r="F16" s="13">
        <f t="shared" si="0"/>
        <v>-35.365853658536579</v>
      </c>
      <c r="G16" s="1"/>
      <c r="H16" s="1"/>
      <c r="I16" s="1"/>
    </row>
    <row r="17" spans="1:9" x14ac:dyDescent="0.25">
      <c r="A17" s="8" t="s">
        <v>53</v>
      </c>
      <c r="B17" s="23">
        <v>302</v>
      </c>
      <c r="C17" s="23">
        <v>421</v>
      </c>
      <c r="D17" s="23">
        <v>882</v>
      </c>
      <c r="E17" s="23">
        <v>769</v>
      </c>
      <c r="F17" s="10">
        <f t="shared" si="0"/>
        <v>-12.811791383219955</v>
      </c>
      <c r="G17" s="1"/>
      <c r="H17" s="1"/>
      <c r="I17" s="1"/>
    </row>
    <row r="18" spans="1:9" x14ac:dyDescent="0.25">
      <c r="A18" s="11" t="s">
        <v>54</v>
      </c>
      <c r="B18" s="24">
        <v>19</v>
      </c>
      <c r="C18" s="24">
        <v>0</v>
      </c>
      <c r="D18" s="24">
        <v>19</v>
      </c>
      <c r="E18" s="24">
        <v>18</v>
      </c>
      <c r="F18" s="13">
        <f t="shared" si="0"/>
        <v>-5.2631578947368354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23</v>
      </c>
      <c r="D19" s="23">
        <v>0</v>
      </c>
      <c r="E19" s="23">
        <v>38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4">
        <v>2134</v>
      </c>
      <c r="C20" s="24">
        <v>2916</v>
      </c>
      <c r="D20" s="24">
        <v>2829</v>
      </c>
      <c r="E20" s="24">
        <v>6097</v>
      </c>
      <c r="F20" s="13">
        <f t="shared" si="0"/>
        <v>115.51785083068222</v>
      </c>
      <c r="G20" s="1"/>
      <c r="H20" s="1"/>
      <c r="I20" s="1"/>
    </row>
    <row r="21" spans="1:9" x14ac:dyDescent="0.25">
      <c r="A21" s="8" t="s">
        <v>57</v>
      </c>
      <c r="B21" s="23">
        <v>199</v>
      </c>
      <c r="C21" s="23">
        <v>240</v>
      </c>
      <c r="D21" s="23">
        <v>675</v>
      </c>
      <c r="E21" s="23">
        <v>634</v>
      </c>
      <c r="F21" s="10">
        <f t="shared" si="0"/>
        <v>-6.0740740740740762</v>
      </c>
      <c r="G21" s="1"/>
      <c r="H21" s="1"/>
      <c r="I21" s="1"/>
    </row>
    <row r="22" spans="1:9" x14ac:dyDescent="0.25">
      <c r="A22" s="11" t="s">
        <v>58</v>
      </c>
      <c r="B22" s="24">
        <v>140</v>
      </c>
      <c r="C22" s="24">
        <v>92</v>
      </c>
      <c r="D22" s="24">
        <v>469</v>
      </c>
      <c r="E22" s="24">
        <v>400</v>
      </c>
      <c r="F22" s="13">
        <f t="shared" si="0"/>
        <v>-14.712153518123671</v>
      </c>
      <c r="G22" s="1"/>
      <c r="H22" s="1"/>
      <c r="I22" s="1"/>
    </row>
    <row r="23" spans="1:9" x14ac:dyDescent="0.25">
      <c r="A23" s="8" t="s">
        <v>59</v>
      </c>
      <c r="B23" s="23">
        <v>40</v>
      </c>
      <c r="C23" s="23">
        <v>48</v>
      </c>
      <c r="D23" s="23">
        <v>284</v>
      </c>
      <c r="E23" s="23">
        <v>269</v>
      </c>
      <c r="F23" s="10">
        <f t="shared" si="0"/>
        <v>-5.2816901408450718</v>
      </c>
      <c r="G23" s="1"/>
      <c r="H23" s="1"/>
      <c r="I23" s="1"/>
    </row>
    <row r="24" spans="1:9" x14ac:dyDescent="0.25">
      <c r="A24" s="11" t="s">
        <v>60</v>
      </c>
      <c r="B24" s="24">
        <v>300</v>
      </c>
      <c r="C24" s="24">
        <v>247</v>
      </c>
      <c r="D24" s="24">
        <v>871</v>
      </c>
      <c r="E24" s="24">
        <v>661</v>
      </c>
      <c r="F24" s="13">
        <f t="shared" si="0"/>
        <v>-24.110218140068881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151</v>
      </c>
      <c r="C26" s="24">
        <v>108</v>
      </c>
      <c r="D26" s="24">
        <v>356</v>
      </c>
      <c r="E26" s="24">
        <v>292</v>
      </c>
      <c r="F26" s="13">
        <f t="shared" si="0"/>
        <v>-17.977528089887642</v>
      </c>
      <c r="G26" s="1"/>
      <c r="H26" s="1"/>
      <c r="I26" s="1"/>
    </row>
    <row r="27" spans="1:9" x14ac:dyDescent="0.25">
      <c r="A27" s="8" t="s">
        <v>63</v>
      </c>
      <c r="B27" s="23">
        <v>1432</v>
      </c>
      <c r="C27" s="23">
        <v>1951</v>
      </c>
      <c r="D27" s="23">
        <v>3470</v>
      </c>
      <c r="E27" s="23">
        <v>3912</v>
      </c>
      <c r="F27" s="10">
        <f t="shared" si="0"/>
        <v>12.737752161383284</v>
      </c>
      <c r="G27" s="1"/>
      <c r="H27" s="1"/>
      <c r="I27" s="1"/>
    </row>
    <row r="28" spans="1:9" x14ac:dyDescent="0.25">
      <c r="A28" s="11" t="s">
        <v>64</v>
      </c>
      <c r="B28" s="24">
        <v>402</v>
      </c>
      <c r="C28" s="24">
        <v>214</v>
      </c>
      <c r="D28" s="24">
        <v>1125</v>
      </c>
      <c r="E28" s="24">
        <v>659</v>
      </c>
      <c r="F28" s="13">
        <f t="shared" si="0"/>
        <v>-41.422222222222224</v>
      </c>
      <c r="G28" s="1"/>
      <c r="H28" s="1"/>
      <c r="I28" s="1"/>
    </row>
    <row r="29" spans="1:9" x14ac:dyDescent="0.25">
      <c r="A29" s="8" t="s">
        <v>65</v>
      </c>
      <c r="B29" s="23">
        <v>1541</v>
      </c>
      <c r="C29" s="23">
        <v>4072</v>
      </c>
      <c r="D29" s="23">
        <v>3071</v>
      </c>
      <c r="E29" s="23">
        <v>6640</v>
      </c>
      <c r="F29" s="10">
        <f t="shared" si="0"/>
        <v>116.21621621621622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185</v>
      </c>
      <c r="C31" s="23">
        <v>267</v>
      </c>
      <c r="D31" s="23">
        <v>566</v>
      </c>
      <c r="E31" s="23">
        <v>590</v>
      </c>
      <c r="F31" s="10">
        <f t="shared" si="0"/>
        <v>4.2402826855123692</v>
      </c>
      <c r="G31" s="1"/>
      <c r="H31" s="1"/>
      <c r="I31" s="1"/>
    </row>
    <row r="32" spans="1:9" x14ac:dyDescent="0.25">
      <c r="A32" s="11" t="s">
        <v>68</v>
      </c>
      <c r="B32" s="24">
        <v>100</v>
      </c>
      <c r="C32" s="24">
        <v>80</v>
      </c>
      <c r="D32" s="24">
        <v>287</v>
      </c>
      <c r="E32" s="24">
        <v>190</v>
      </c>
      <c r="F32" s="13">
        <f t="shared" si="0"/>
        <v>-33.7979094076655</v>
      </c>
      <c r="G32" s="1"/>
      <c r="H32" s="1"/>
      <c r="I32" s="1"/>
    </row>
    <row r="33" spans="1:9" x14ac:dyDescent="0.25">
      <c r="A33" s="8" t="s">
        <v>69</v>
      </c>
      <c r="B33" s="23">
        <v>5751</v>
      </c>
      <c r="C33" s="23">
        <v>5795</v>
      </c>
      <c r="D33" s="23">
        <v>15296</v>
      </c>
      <c r="E33" s="23">
        <v>14577</v>
      </c>
      <c r="F33" s="10">
        <f t="shared" si="0"/>
        <v>-4.7005753138075335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19546</v>
      </c>
      <c r="C35" s="15">
        <f t="shared" ref="C35:E35" si="1">SUM(C7:C34)</f>
        <v>25910</v>
      </c>
      <c r="D35" s="15">
        <f t="shared" si="1"/>
        <v>48993</v>
      </c>
      <c r="E35" s="15">
        <f t="shared" si="1"/>
        <v>56196</v>
      </c>
      <c r="F35" s="16">
        <f t="shared" si="0"/>
        <v>14.702100300042858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9404</v>
      </c>
      <c r="C38" s="41">
        <f>D7</f>
        <v>6987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14577</v>
      </c>
      <c r="G38" s="42">
        <f>LOOKUP(E38,$A$38:$A$65,$C$38:$C$65)</f>
        <v>15296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</v>
      </c>
      <c r="C39" s="41">
        <f t="shared" ref="C39:C65" si="5">D8</f>
        <v>174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9404</v>
      </c>
      <c r="G39" s="42">
        <f t="shared" ref="G39:G65" si="8">LOOKUP(E39,$A$38:$A$65,$C$38:$C$65)</f>
        <v>6987</v>
      </c>
    </row>
    <row r="40" spans="1:9" x14ac:dyDescent="0.25">
      <c r="A40" s="42" t="str">
        <f t="shared" si="3"/>
        <v>ALMERIA</v>
      </c>
      <c r="B40" s="41">
        <f t="shared" si="4"/>
        <v>568</v>
      </c>
      <c r="C40" s="41">
        <f t="shared" si="5"/>
        <v>722</v>
      </c>
      <c r="D40" s="41">
        <f t="shared" si="6"/>
        <v>13</v>
      </c>
      <c r="E40" s="42" t="str">
        <f t="shared" si="2"/>
        <v>SANTANDER</v>
      </c>
      <c r="F40" s="42">
        <f t="shared" si="7"/>
        <v>6640</v>
      </c>
      <c r="G40" s="42">
        <f t="shared" si="8"/>
        <v>3071</v>
      </c>
    </row>
    <row r="41" spans="1:9" x14ac:dyDescent="0.25">
      <c r="A41" s="42" t="str">
        <f t="shared" si="3"/>
        <v>AVILES</v>
      </c>
      <c r="B41" s="41">
        <f t="shared" si="4"/>
        <v>6309</v>
      </c>
      <c r="C41" s="41">
        <f t="shared" si="5"/>
        <v>4841</v>
      </c>
      <c r="D41" s="41">
        <f t="shared" si="6"/>
        <v>4</v>
      </c>
      <c r="E41" s="42" t="str">
        <f t="shared" si="2"/>
        <v>AVILES</v>
      </c>
      <c r="F41" s="42">
        <f t="shared" si="7"/>
        <v>6309</v>
      </c>
      <c r="G41" s="42">
        <f t="shared" si="8"/>
        <v>4841</v>
      </c>
    </row>
    <row r="42" spans="1:9" x14ac:dyDescent="0.25">
      <c r="A42" s="42" t="str">
        <f t="shared" si="3"/>
        <v>BAHIA DE ALGECIRAS</v>
      </c>
      <c r="B42" s="41">
        <f t="shared" si="4"/>
        <v>140</v>
      </c>
      <c r="C42" s="41">
        <f t="shared" si="5"/>
        <v>228</v>
      </c>
      <c r="D42" s="41">
        <f t="shared" si="6"/>
        <v>20</v>
      </c>
      <c r="E42" s="42" t="str">
        <f t="shared" si="2"/>
        <v>GIJON</v>
      </c>
      <c r="F42" s="42">
        <f t="shared" si="7"/>
        <v>6097</v>
      </c>
      <c r="G42" s="42">
        <f t="shared" si="8"/>
        <v>2829</v>
      </c>
    </row>
    <row r="43" spans="1:9" x14ac:dyDescent="0.25">
      <c r="A43" s="42" t="str">
        <f t="shared" si="3"/>
        <v>BAHIA DE CADIZ</v>
      </c>
      <c r="B43" s="41">
        <f t="shared" si="4"/>
        <v>3302</v>
      </c>
      <c r="C43" s="41">
        <f t="shared" si="5"/>
        <v>4148</v>
      </c>
      <c r="D43" s="41">
        <f t="shared" si="6"/>
        <v>7</v>
      </c>
      <c r="E43" s="42" t="str">
        <f t="shared" si="2"/>
        <v>PASAIA</v>
      </c>
      <c r="F43" s="42">
        <f t="shared" si="7"/>
        <v>3912</v>
      </c>
      <c r="G43" s="42">
        <f t="shared" si="8"/>
        <v>3470</v>
      </c>
    </row>
    <row r="44" spans="1:9" x14ac:dyDescent="0.25">
      <c r="A44" s="42" t="str">
        <f t="shared" si="3"/>
        <v>BALEARES</v>
      </c>
      <c r="B44" s="41">
        <f t="shared" si="4"/>
        <v>329</v>
      </c>
      <c r="C44" s="41">
        <f t="shared" si="5"/>
        <v>774</v>
      </c>
      <c r="D44" s="41">
        <f t="shared" si="6"/>
        <v>15</v>
      </c>
      <c r="E44" s="42" t="str">
        <f t="shared" si="2"/>
        <v>BAHIA DE CADIZ</v>
      </c>
      <c r="F44" s="42">
        <f t="shared" si="7"/>
        <v>3302</v>
      </c>
      <c r="G44" s="42">
        <f t="shared" si="8"/>
        <v>4148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509</v>
      </c>
      <c r="D45" s="41">
        <f t="shared" si="6"/>
        <v>28</v>
      </c>
      <c r="E45" s="42" t="str">
        <f t="shared" si="2"/>
        <v>CASTELLON</v>
      </c>
      <c r="F45" s="42">
        <f t="shared" si="7"/>
        <v>769</v>
      </c>
      <c r="G45" s="42">
        <f t="shared" si="8"/>
        <v>882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661</v>
      </c>
      <c r="G46" s="42">
        <f t="shared" si="8"/>
        <v>871</v>
      </c>
    </row>
    <row r="47" spans="1:9" x14ac:dyDescent="0.25">
      <c r="A47" s="42" t="str">
        <f t="shared" si="3"/>
        <v>CARTAGENA</v>
      </c>
      <c r="B47" s="41">
        <f t="shared" si="4"/>
        <v>265</v>
      </c>
      <c r="C47" s="41">
        <f t="shared" si="5"/>
        <v>410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659</v>
      </c>
      <c r="G47" s="42">
        <f t="shared" si="8"/>
        <v>1125</v>
      </c>
    </row>
    <row r="48" spans="1:9" x14ac:dyDescent="0.25">
      <c r="A48" s="42" t="str">
        <f t="shared" si="3"/>
        <v>CASTELLON</v>
      </c>
      <c r="B48" s="41">
        <f t="shared" si="4"/>
        <v>769</v>
      </c>
      <c r="C48" s="41">
        <f t="shared" si="5"/>
        <v>882</v>
      </c>
      <c r="D48" s="41">
        <f t="shared" si="6"/>
        <v>8</v>
      </c>
      <c r="E48" s="42" t="str">
        <f t="shared" si="2"/>
        <v>HUELVA</v>
      </c>
      <c r="F48" s="42">
        <f t="shared" si="7"/>
        <v>634</v>
      </c>
      <c r="G48" s="42">
        <f t="shared" si="8"/>
        <v>675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19</v>
      </c>
      <c r="D49" s="41">
        <f t="shared" si="6"/>
        <v>23</v>
      </c>
      <c r="E49" s="42" t="str">
        <f t="shared" si="2"/>
        <v>TARRAGONA</v>
      </c>
      <c r="F49" s="42">
        <f t="shared" si="7"/>
        <v>590</v>
      </c>
      <c r="G49" s="42">
        <f t="shared" si="8"/>
        <v>566</v>
      </c>
    </row>
    <row r="50" spans="1:7" x14ac:dyDescent="0.25">
      <c r="A50" s="42" t="str">
        <f t="shared" si="3"/>
        <v>FERROL-SAN CIBRAO</v>
      </c>
      <c r="B50" s="41">
        <f t="shared" si="4"/>
        <v>38</v>
      </c>
      <c r="C50" s="41">
        <f t="shared" si="5"/>
        <v>0</v>
      </c>
      <c r="D50" s="41">
        <f t="shared" si="6"/>
        <v>22</v>
      </c>
      <c r="E50" s="42" t="str">
        <f t="shared" si="2"/>
        <v>ALMERIA</v>
      </c>
      <c r="F50" s="42">
        <f t="shared" si="7"/>
        <v>568</v>
      </c>
      <c r="G50" s="42">
        <f t="shared" si="8"/>
        <v>722</v>
      </c>
    </row>
    <row r="51" spans="1:7" x14ac:dyDescent="0.25">
      <c r="A51" s="42" t="str">
        <f t="shared" si="3"/>
        <v>GIJON</v>
      </c>
      <c r="B51" s="41">
        <f t="shared" si="4"/>
        <v>6097</v>
      </c>
      <c r="C51" s="41">
        <f t="shared" si="5"/>
        <v>2829</v>
      </c>
      <c r="D51" s="41">
        <f t="shared" si="6"/>
        <v>5</v>
      </c>
      <c r="E51" s="42" t="str">
        <f t="shared" si="2"/>
        <v>LAS PALMAS</v>
      </c>
      <c r="F51" s="42">
        <f t="shared" si="7"/>
        <v>400</v>
      </c>
      <c r="G51" s="42">
        <f t="shared" si="8"/>
        <v>469</v>
      </c>
    </row>
    <row r="52" spans="1:7" x14ac:dyDescent="0.25">
      <c r="A52" s="42" t="str">
        <f t="shared" si="3"/>
        <v>HUELVA</v>
      </c>
      <c r="B52" s="41">
        <f t="shared" si="4"/>
        <v>634</v>
      </c>
      <c r="C52" s="41">
        <f t="shared" si="5"/>
        <v>675</v>
      </c>
      <c r="D52" s="41">
        <f t="shared" si="6"/>
        <v>11</v>
      </c>
      <c r="E52" s="42" t="str">
        <f t="shared" si="2"/>
        <v>BALEARES</v>
      </c>
      <c r="F52" s="42">
        <f t="shared" si="7"/>
        <v>329</v>
      </c>
      <c r="G52" s="42">
        <f t="shared" si="8"/>
        <v>774</v>
      </c>
    </row>
    <row r="53" spans="1:7" x14ac:dyDescent="0.25">
      <c r="A53" s="42" t="str">
        <f t="shared" si="3"/>
        <v>LAS PALMAS</v>
      </c>
      <c r="B53" s="41">
        <f t="shared" si="4"/>
        <v>400</v>
      </c>
      <c r="C53" s="41">
        <f t="shared" si="5"/>
        <v>469</v>
      </c>
      <c r="D53" s="41">
        <f t="shared" si="6"/>
        <v>14</v>
      </c>
      <c r="E53" s="42" t="str">
        <f t="shared" si="2"/>
        <v>MOTRIL</v>
      </c>
      <c r="F53" s="42">
        <f t="shared" si="7"/>
        <v>292</v>
      </c>
      <c r="G53" s="42">
        <f t="shared" si="8"/>
        <v>356</v>
      </c>
    </row>
    <row r="54" spans="1:7" x14ac:dyDescent="0.25">
      <c r="A54" s="42" t="str">
        <f t="shared" si="3"/>
        <v>MALAGA</v>
      </c>
      <c r="B54" s="41">
        <f t="shared" si="4"/>
        <v>269</v>
      </c>
      <c r="C54" s="41">
        <f t="shared" si="5"/>
        <v>284</v>
      </c>
      <c r="D54" s="41">
        <f t="shared" si="6"/>
        <v>17</v>
      </c>
      <c r="E54" s="42" t="str">
        <f t="shared" si="2"/>
        <v>MALAGA</v>
      </c>
      <c r="F54" s="42">
        <f t="shared" si="7"/>
        <v>269</v>
      </c>
      <c r="G54" s="42">
        <f t="shared" si="8"/>
        <v>284</v>
      </c>
    </row>
    <row r="55" spans="1:7" x14ac:dyDescent="0.25">
      <c r="A55" s="42" t="str">
        <f t="shared" si="3"/>
        <v>MARIN Y RIA DE PONTEVEDRA</v>
      </c>
      <c r="B55" s="41">
        <f t="shared" si="4"/>
        <v>661</v>
      </c>
      <c r="C55" s="41">
        <f t="shared" si="5"/>
        <v>871</v>
      </c>
      <c r="D55" s="41">
        <f t="shared" si="6"/>
        <v>9</v>
      </c>
      <c r="E55" s="42" t="str">
        <f t="shared" si="2"/>
        <v>CARTAGENA</v>
      </c>
      <c r="F55" s="42">
        <f t="shared" ref="F55:F65" si="9">LOOKUP(E55,$A$38:$A$65,$B$38:$B$65)</f>
        <v>265</v>
      </c>
      <c r="G55" s="42">
        <f t="shared" si="8"/>
        <v>410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190</v>
      </c>
      <c r="G56" s="42">
        <f t="shared" si="8"/>
        <v>287</v>
      </c>
    </row>
    <row r="57" spans="1:7" x14ac:dyDescent="0.25">
      <c r="A57" s="42" t="str">
        <f t="shared" si="3"/>
        <v>MOTRIL</v>
      </c>
      <c r="B57" s="41">
        <f t="shared" si="4"/>
        <v>292</v>
      </c>
      <c r="C57" s="41">
        <f t="shared" si="5"/>
        <v>356</v>
      </c>
      <c r="D57" s="41">
        <f t="shared" si="6"/>
        <v>16</v>
      </c>
      <c r="E57" s="42" t="str">
        <f t="shared" si="2"/>
        <v>BAHIA DE ALGECIRAS</v>
      </c>
      <c r="F57" s="42">
        <f t="shared" si="9"/>
        <v>140</v>
      </c>
      <c r="G57" s="42">
        <f t="shared" si="8"/>
        <v>228</v>
      </c>
    </row>
    <row r="58" spans="1:7" x14ac:dyDescent="0.25">
      <c r="A58" s="42" t="str">
        <f t="shared" si="3"/>
        <v>PASAIA</v>
      </c>
      <c r="B58" s="41">
        <f t="shared" si="4"/>
        <v>3912</v>
      </c>
      <c r="C58" s="41">
        <f t="shared" si="5"/>
        <v>3470</v>
      </c>
      <c r="D58" s="41">
        <f t="shared" si="6"/>
        <v>6</v>
      </c>
      <c r="E58" s="42" t="str">
        <f t="shared" si="2"/>
        <v>ALICANTE</v>
      </c>
      <c r="F58" s="42">
        <f t="shared" si="9"/>
        <v>133</v>
      </c>
      <c r="G58" s="42">
        <f t="shared" si="8"/>
        <v>174</v>
      </c>
    </row>
    <row r="59" spans="1:7" x14ac:dyDescent="0.25">
      <c r="A59" s="42" t="str">
        <f t="shared" si="3"/>
        <v>SANTA CRUZ DE TENERIFE</v>
      </c>
      <c r="B59" s="41">
        <f t="shared" si="4"/>
        <v>659</v>
      </c>
      <c r="C59" s="41">
        <f t="shared" si="5"/>
        <v>1125</v>
      </c>
      <c r="D59" s="41">
        <f t="shared" si="6"/>
        <v>10</v>
      </c>
      <c r="E59" s="42" t="str">
        <f t="shared" si="2"/>
        <v>FERROL-SAN CIBRAO</v>
      </c>
      <c r="F59" s="42">
        <f t="shared" si="9"/>
        <v>38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6640</v>
      </c>
      <c r="C60" s="41">
        <f t="shared" si="5"/>
        <v>3071</v>
      </c>
      <c r="D60" s="41">
        <f t="shared" si="6"/>
        <v>3</v>
      </c>
      <c r="E60" s="42" t="str">
        <f t="shared" si="2"/>
        <v>CEUTA</v>
      </c>
      <c r="F60" s="42">
        <f t="shared" si="9"/>
        <v>18</v>
      </c>
      <c r="G60" s="42">
        <f t="shared" si="8"/>
        <v>19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590</v>
      </c>
      <c r="C62" s="41">
        <f t="shared" si="5"/>
        <v>566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190</v>
      </c>
      <c r="C63" s="41">
        <f t="shared" si="5"/>
        <v>287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14577</v>
      </c>
      <c r="C64" s="41">
        <f t="shared" si="5"/>
        <v>15296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509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4771</v>
      </c>
      <c r="C7" s="25">
        <v>2868</v>
      </c>
      <c r="D7" s="25">
        <v>17363</v>
      </c>
      <c r="E7" s="25">
        <v>14986</v>
      </c>
      <c r="F7" s="10">
        <f>((E7*100)/D7)-100</f>
        <v>-13.690030524678917</v>
      </c>
      <c r="G7" s="1"/>
      <c r="H7" s="1"/>
      <c r="I7" s="1"/>
    </row>
    <row r="8" spans="1:12" x14ac:dyDescent="0.25">
      <c r="A8" s="11" t="s">
        <v>44</v>
      </c>
      <c r="B8" s="26">
        <v>1920</v>
      </c>
      <c r="C8" s="26">
        <v>2862</v>
      </c>
      <c r="D8" s="26">
        <v>6223</v>
      </c>
      <c r="E8" s="26">
        <v>11616</v>
      </c>
      <c r="F8" s="13">
        <f t="shared" ref="F8:F35" si="0">((E8*100)/D8)-100</f>
        <v>86.662381488028274</v>
      </c>
      <c r="G8" s="1"/>
      <c r="H8" s="1"/>
      <c r="I8" s="1"/>
    </row>
    <row r="9" spans="1:12" x14ac:dyDescent="0.25">
      <c r="A9" s="8" t="s">
        <v>45</v>
      </c>
      <c r="B9" s="25">
        <v>7790</v>
      </c>
      <c r="C9" s="25">
        <v>7561</v>
      </c>
      <c r="D9" s="25">
        <v>24679</v>
      </c>
      <c r="E9" s="25">
        <v>23178</v>
      </c>
      <c r="F9" s="10">
        <f t="shared" si="0"/>
        <v>-6.0820940880910825</v>
      </c>
      <c r="G9" s="1"/>
      <c r="H9" s="1"/>
      <c r="I9" s="1"/>
    </row>
    <row r="10" spans="1:12" x14ac:dyDescent="0.25">
      <c r="A10" s="11" t="s">
        <v>46</v>
      </c>
      <c r="B10" s="26">
        <v>3345</v>
      </c>
      <c r="C10" s="26">
        <v>3648</v>
      </c>
      <c r="D10" s="26">
        <v>11550</v>
      </c>
      <c r="E10" s="26">
        <v>9599</v>
      </c>
      <c r="F10" s="13">
        <f t="shared" si="0"/>
        <v>-16.891774891774887</v>
      </c>
      <c r="G10" s="1"/>
      <c r="H10" s="1"/>
      <c r="I10" s="1"/>
    </row>
    <row r="11" spans="1:12" x14ac:dyDescent="0.25">
      <c r="A11" s="8" t="s">
        <v>47</v>
      </c>
      <c r="B11" s="25">
        <v>250377</v>
      </c>
      <c r="C11" s="25">
        <v>289999</v>
      </c>
      <c r="D11" s="25">
        <v>710128</v>
      </c>
      <c r="E11" s="25">
        <v>921303</v>
      </c>
      <c r="F11" s="10">
        <f t="shared" si="0"/>
        <v>29.737596602302688</v>
      </c>
      <c r="G11" s="1"/>
      <c r="H11" s="1"/>
      <c r="I11" s="1"/>
    </row>
    <row r="12" spans="1:12" x14ac:dyDescent="0.25">
      <c r="A12" s="11" t="s">
        <v>48</v>
      </c>
      <c r="B12" s="26">
        <v>4869</v>
      </c>
      <c r="C12" s="26">
        <v>10554</v>
      </c>
      <c r="D12" s="26">
        <v>13498</v>
      </c>
      <c r="E12" s="26">
        <v>30846</v>
      </c>
      <c r="F12" s="13">
        <f t="shared" si="0"/>
        <v>128.52274411023856</v>
      </c>
      <c r="G12" s="1"/>
      <c r="H12" s="1"/>
      <c r="I12" s="1"/>
    </row>
    <row r="13" spans="1:12" x14ac:dyDescent="0.25">
      <c r="A13" s="8" t="s">
        <v>49</v>
      </c>
      <c r="B13" s="25">
        <v>6089</v>
      </c>
      <c r="C13" s="25">
        <v>4646</v>
      </c>
      <c r="D13" s="25">
        <v>8594</v>
      </c>
      <c r="E13" s="25">
        <v>8835</v>
      </c>
      <c r="F13" s="10">
        <f t="shared" si="0"/>
        <v>2.8042820572492388</v>
      </c>
      <c r="G13" s="1"/>
      <c r="H13" s="1"/>
      <c r="I13" s="1"/>
    </row>
    <row r="14" spans="1:12" x14ac:dyDescent="0.25">
      <c r="A14" s="11" t="s">
        <v>50</v>
      </c>
      <c r="B14" s="26">
        <v>98231</v>
      </c>
      <c r="C14" s="26">
        <v>0</v>
      </c>
      <c r="D14" s="26">
        <v>234278</v>
      </c>
      <c r="E14" s="26">
        <v>104089</v>
      </c>
      <c r="F14" s="13">
        <f t="shared" si="0"/>
        <v>-55.570305363713196</v>
      </c>
      <c r="G14" s="1"/>
      <c r="H14" s="1"/>
      <c r="I14" s="1"/>
    </row>
    <row r="15" spans="1:12" x14ac:dyDescent="0.25">
      <c r="A15" s="8" t="s">
        <v>51</v>
      </c>
      <c r="B15" s="25">
        <v>12725</v>
      </c>
      <c r="C15" s="25">
        <v>10795</v>
      </c>
      <c r="D15" s="25">
        <v>37220</v>
      </c>
      <c r="E15" s="25">
        <v>29980</v>
      </c>
      <c r="F15" s="10">
        <f t="shared" si="0"/>
        <v>-19.451907576571742</v>
      </c>
      <c r="G15" s="1"/>
      <c r="H15" s="1"/>
      <c r="I15" s="1"/>
    </row>
    <row r="16" spans="1:12" x14ac:dyDescent="0.25">
      <c r="A16" s="11" t="s">
        <v>52</v>
      </c>
      <c r="B16" s="26">
        <v>10636</v>
      </c>
      <c r="C16" s="26">
        <v>8042</v>
      </c>
      <c r="D16" s="26">
        <v>23298</v>
      </c>
      <c r="E16" s="26">
        <v>15973</v>
      </c>
      <c r="F16" s="13">
        <f t="shared" si="0"/>
        <v>-31.440466992874931</v>
      </c>
      <c r="G16" s="1"/>
      <c r="H16" s="1"/>
      <c r="I16" s="1"/>
    </row>
    <row r="17" spans="1:9" x14ac:dyDescent="0.25">
      <c r="A17" s="8" t="s">
        <v>53</v>
      </c>
      <c r="B17" s="25">
        <v>5187</v>
      </c>
      <c r="C17" s="25">
        <v>2286</v>
      </c>
      <c r="D17" s="25">
        <v>12809</v>
      </c>
      <c r="E17" s="25">
        <v>8111</v>
      </c>
      <c r="F17" s="10">
        <f t="shared" si="0"/>
        <v>-36.677336247950663</v>
      </c>
      <c r="G17" s="1"/>
      <c r="H17" s="1"/>
      <c r="I17" s="1"/>
    </row>
    <row r="18" spans="1:9" x14ac:dyDescent="0.25">
      <c r="A18" s="11" t="s">
        <v>54</v>
      </c>
      <c r="B18" s="26">
        <v>38022</v>
      </c>
      <c r="C18" s="26">
        <v>55119</v>
      </c>
      <c r="D18" s="26">
        <v>126525</v>
      </c>
      <c r="E18" s="26">
        <v>155269</v>
      </c>
      <c r="F18" s="13">
        <f t="shared" si="0"/>
        <v>22.718039913060665</v>
      </c>
      <c r="G18" s="1"/>
      <c r="H18" s="1"/>
      <c r="I18" s="1"/>
    </row>
    <row r="19" spans="1:9" x14ac:dyDescent="0.25">
      <c r="A19" s="8" t="s">
        <v>55</v>
      </c>
      <c r="B19" s="25">
        <v>2098</v>
      </c>
      <c r="C19" s="25">
        <v>1430</v>
      </c>
      <c r="D19" s="25">
        <v>7143</v>
      </c>
      <c r="E19" s="25">
        <v>4563</v>
      </c>
      <c r="F19" s="10">
        <f t="shared" si="0"/>
        <v>-36.119277614447711</v>
      </c>
      <c r="G19" s="1"/>
      <c r="H19" s="1"/>
      <c r="I19" s="1"/>
    </row>
    <row r="20" spans="1:9" x14ac:dyDescent="0.25">
      <c r="A20" s="11" t="s">
        <v>56</v>
      </c>
      <c r="B20" s="26">
        <v>1737</v>
      </c>
      <c r="C20" s="26">
        <v>6934</v>
      </c>
      <c r="D20" s="26">
        <v>19071</v>
      </c>
      <c r="E20" s="26">
        <v>24252</v>
      </c>
      <c r="F20" s="13">
        <f t="shared" si="0"/>
        <v>27.166902627025323</v>
      </c>
      <c r="G20" s="1"/>
      <c r="H20" s="1"/>
      <c r="I20" s="1"/>
    </row>
    <row r="21" spans="1:9" x14ac:dyDescent="0.25">
      <c r="A21" s="8" t="s">
        <v>57</v>
      </c>
      <c r="B21" s="25">
        <v>4778</v>
      </c>
      <c r="C21" s="25">
        <v>2936</v>
      </c>
      <c r="D21" s="25">
        <v>11993</v>
      </c>
      <c r="E21" s="25">
        <v>7410</v>
      </c>
      <c r="F21" s="10">
        <f t="shared" si="0"/>
        <v>-38.213958142249645</v>
      </c>
      <c r="G21" s="1"/>
      <c r="H21" s="1"/>
      <c r="I21" s="1"/>
    </row>
    <row r="22" spans="1:9" x14ac:dyDescent="0.25">
      <c r="A22" s="11" t="s">
        <v>58</v>
      </c>
      <c r="B22" s="26">
        <v>186890</v>
      </c>
      <c r="C22" s="26">
        <v>222066</v>
      </c>
      <c r="D22" s="26">
        <v>576123</v>
      </c>
      <c r="E22" s="26">
        <v>594447</v>
      </c>
      <c r="F22" s="13">
        <f t="shared" si="0"/>
        <v>3.1805708156070835</v>
      </c>
      <c r="G22" s="1"/>
      <c r="H22" s="1"/>
      <c r="I22" s="1"/>
    </row>
    <row r="23" spans="1:9" x14ac:dyDescent="0.25">
      <c r="A23" s="8" t="s">
        <v>59</v>
      </c>
      <c r="B23" s="25">
        <v>5052</v>
      </c>
      <c r="C23" s="25">
        <v>2968</v>
      </c>
      <c r="D23" s="25">
        <v>11568</v>
      </c>
      <c r="E23" s="25">
        <v>10006</v>
      </c>
      <c r="F23" s="10">
        <f t="shared" si="0"/>
        <v>-13.502766251728914</v>
      </c>
      <c r="G23" s="1"/>
      <c r="H23" s="1"/>
      <c r="I23" s="1"/>
    </row>
    <row r="24" spans="1:9" x14ac:dyDescent="0.25">
      <c r="A24" s="11" t="s">
        <v>60</v>
      </c>
      <c r="B24" s="26">
        <v>3119</v>
      </c>
      <c r="C24" s="26">
        <v>1691</v>
      </c>
      <c r="D24" s="26">
        <v>10305</v>
      </c>
      <c r="E24" s="26">
        <v>6535</v>
      </c>
      <c r="F24" s="13">
        <f t="shared" si="0"/>
        <v>-36.584182435710822</v>
      </c>
      <c r="G24" s="1"/>
      <c r="H24" s="1"/>
      <c r="I24" s="1"/>
    </row>
    <row r="25" spans="1:9" x14ac:dyDescent="0.25">
      <c r="A25" s="8" t="s">
        <v>61</v>
      </c>
      <c r="B25" s="25">
        <v>3257</v>
      </c>
      <c r="C25" s="25">
        <v>1320</v>
      </c>
      <c r="D25" s="25">
        <v>6026</v>
      </c>
      <c r="E25" s="25">
        <v>1399</v>
      </c>
      <c r="F25" s="10">
        <f t="shared" si="0"/>
        <v>-76.783936276136743</v>
      </c>
      <c r="G25" s="1"/>
      <c r="H25" s="1"/>
      <c r="I25" s="1"/>
    </row>
    <row r="26" spans="1:9" x14ac:dyDescent="0.25">
      <c r="A26" s="11" t="s">
        <v>62</v>
      </c>
      <c r="B26" s="26">
        <v>1325</v>
      </c>
      <c r="C26" s="26">
        <v>779</v>
      </c>
      <c r="D26" s="26">
        <v>3918</v>
      </c>
      <c r="E26" s="26">
        <v>2512</v>
      </c>
      <c r="F26" s="13">
        <f t="shared" si="0"/>
        <v>-35.885655946911683</v>
      </c>
      <c r="G26" s="1"/>
      <c r="H26" s="1"/>
      <c r="I26" s="1"/>
    </row>
    <row r="27" spans="1:9" x14ac:dyDescent="0.25">
      <c r="A27" s="8" t="s">
        <v>63</v>
      </c>
      <c r="B27" s="25">
        <v>2641</v>
      </c>
      <c r="C27" s="25">
        <v>3181</v>
      </c>
      <c r="D27" s="25">
        <v>8912</v>
      </c>
      <c r="E27" s="25">
        <v>8677</v>
      </c>
      <c r="F27" s="10">
        <f t="shared" si="0"/>
        <v>-2.6368940754039443</v>
      </c>
      <c r="G27" s="1"/>
      <c r="H27" s="1"/>
      <c r="I27" s="1"/>
    </row>
    <row r="28" spans="1:9" x14ac:dyDescent="0.25">
      <c r="A28" s="11" t="s">
        <v>64</v>
      </c>
      <c r="B28" s="26">
        <v>103171</v>
      </c>
      <c r="C28" s="26">
        <v>79879</v>
      </c>
      <c r="D28" s="26">
        <v>273009</v>
      </c>
      <c r="E28" s="26">
        <v>259016</v>
      </c>
      <c r="F28" s="13">
        <f t="shared" si="0"/>
        <v>-5.1254720540348444</v>
      </c>
      <c r="G28" s="1"/>
      <c r="H28" s="1"/>
      <c r="I28" s="1"/>
    </row>
    <row r="29" spans="1:9" x14ac:dyDescent="0.25">
      <c r="A29" s="8" t="s">
        <v>65</v>
      </c>
      <c r="B29" s="25">
        <v>4115</v>
      </c>
      <c r="C29" s="25">
        <v>5514</v>
      </c>
      <c r="D29" s="25">
        <v>15454</v>
      </c>
      <c r="E29" s="25">
        <v>12139</v>
      </c>
      <c r="F29" s="10">
        <f t="shared" si="0"/>
        <v>-21.450757085544197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19824</v>
      </c>
      <c r="C31" s="25">
        <v>15109</v>
      </c>
      <c r="D31" s="25">
        <v>51870</v>
      </c>
      <c r="E31" s="25">
        <v>33359</v>
      </c>
      <c r="F31" s="10">
        <f t="shared" si="0"/>
        <v>-35.687295160979374</v>
      </c>
      <c r="G31" s="1"/>
      <c r="H31" s="1"/>
      <c r="I31" s="1"/>
    </row>
    <row r="32" spans="1:9" x14ac:dyDescent="0.25">
      <c r="A32" s="11" t="s">
        <v>68</v>
      </c>
      <c r="B32" s="26">
        <v>16977</v>
      </c>
      <c r="C32" s="26">
        <v>27400</v>
      </c>
      <c r="D32" s="26">
        <v>67173</v>
      </c>
      <c r="E32" s="26">
        <v>81160</v>
      </c>
      <c r="F32" s="13">
        <f t="shared" si="0"/>
        <v>20.822354219701367</v>
      </c>
      <c r="G32" s="1"/>
      <c r="H32" s="1"/>
      <c r="I32" s="1"/>
    </row>
    <row r="33" spans="1:9" x14ac:dyDescent="0.25">
      <c r="A33" s="8" t="s">
        <v>69</v>
      </c>
      <c r="B33" s="25">
        <v>27623</v>
      </c>
      <c r="C33" s="25">
        <v>24839</v>
      </c>
      <c r="D33" s="25">
        <v>94134</v>
      </c>
      <c r="E33" s="25">
        <v>82704</v>
      </c>
      <c r="F33" s="10">
        <f t="shared" si="0"/>
        <v>-12.142265281407361</v>
      </c>
      <c r="G33" s="1"/>
      <c r="H33" s="1"/>
      <c r="I33" s="1"/>
    </row>
    <row r="34" spans="1:9" x14ac:dyDescent="0.25">
      <c r="A34" s="11" t="s">
        <v>70</v>
      </c>
      <c r="B34" s="26">
        <v>95</v>
      </c>
      <c r="C34" s="26">
        <v>347</v>
      </c>
      <c r="D34" s="26">
        <v>585</v>
      </c>
      <c r="E34" s="26">
        <v>881</v>
      </c>
      <c r="F34" s="13">
        <f t="shared" si="0"/>
        <v>50.598290598290589</v>
      </c>
      <c r="G34" s="1"/>
      <c r="H34" s="1"/>
      <c r="I34" s="1"/>
    </row>
    <row r="35" spans="1:9" x14ac:dyDescent="0.25">
      <c r="A35" s="14" t="s">
        <v>71</v>
      </c>
      <c r="B35" s="15">
        <f>SUM(B7:B34)</f>
        <v>826664</v>
      </c>
      <c r="C35" s="15">
        <f t="shared" ref="C35:E35" si="1">SUM(C7:C34)</f>
        <v>794773</v>
      </c>
      <c r="D35" s="15">
        <f t="shared" si="1"/>
        <v>2383449</v>
      </c>
      <c r="E35" s="15">
        <f t="shared" si="1"/>
        <v>2462845</v>
      </c>
      <c r="F35" s="16">
        <f t="shared" si="0"/>
        <v>3.3311390342314837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14986</v>
      </c>
      <c r="C38" s="41">
        <f>D7</f>
        <v>17363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921303</v>
      </c>
      <c r="G38" s="42">
        <f>LOOKUP(E38,$A$38:$A$65,$C$38:$C$65)</f>
        <v>710128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11616</v>
      </c>
      <c r="C39" s="41">
        <f t="shared" ref="C39:C65" si="5">D8</f>
        <v>6223</v>
      </c>
      <c r="D39" s="41">
        <f t="shared" ref="D39:D65" si="6">_xlfn.RANK.EQ(B39,$B$38:$B$65)+COUNTIF($B$38:$B$65,B39)-1</f>
        <v>16</v>
      </c>
      <c r="E39" s="42" t="str">
        <f t="shared" si="2"/>
        <v>LAS PALMAS</v>
      </c>
      <c r="F39" s="42">
        <f t="shared" ref="F39:F54" si="7">LOOKUP(E39,$A$38:$A$65,$B$38:$B$65)</f>
        <v>594447</v>
      </c>
      <c r="G39" s="42">
        <f t="shared" ref="G39:G65" si="8">LOOKUP(E39,$A$38:$A$65,$C$38:$C$65)</f>
        <v>576123</v>
      </c>
    </row>
    <row r="40" spans="1:9" x14ac:dyDescent="0.25">
      <c r="A40" s="42" t="str">
        <f t="shared" si="3"/>
        <v>ALMERIA</v>
      </c>
      <c r="B40" s="41">
        <f t="shared" si="4"/>
        <v>23178</v>
      </c>
      <c r="C40" s="41">
        <f t="shared" si="5"/>
        <v>24679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259016</v>
      </c>
      <c r="G40" s="42">
        <f t="shared" si="8"/>
        <v>273009</v>
      </c>
    </row>
    <row r="41" spans="1:9" x14ac:dyDescent="0.25">
      <c r="A41" s="42" t="str">
        <f t="shared" si="3"/>
        <v>AVILES</v>
      </c>
      <c r="B41" s="41">
        <f t="shared" si="4"/>
        <v>9599</v>
      </c>
      <c r="C41" s="41">
        <f t="shared" si="5"/>
        <v>11550</v>
      </c>
      <c r="D41" s="41">
        <f t="shared" si="6"/>
        <v>18</v>
      </c>
      <c r="E41" s="42" t="str">
        <f t="shared" si="2"/>
        <v>CEUTA</v>
      </c>
      <c r="F41" s="42">
        <f t="shared" si="7"/>
        <v>155269</v>
      </c>
      <c r="G41" s="42">
        <f t="shared" si="8"/>
        <v>126525</v>
      </c>
    </row>
    <row r="42" spans="1:9" x14ac:dyDescent="0.25">
      <c r="A42" s="42" t="str">
        <f t="shared" si="3"/>
        <v>BAHIA DE ALGECIRAS</v>
      </c>
      <c r="B42" s="41">
        <f t="shared" si="4"/>
        <v>921303</v>
      </c>
      <c r="C42" s="41">
        <f t="shared" si="5"/>
        <v>710128</v>
      </c>
      <c r="D42" s="41">
        <f t="shared" si="6"/>
        <v>1</v>
      </c>
      <c r="E42" s="42" t="str">
        <f t="shared" si="2"/>
        <v>BARCELONA</v>
      </c>
      <c r="F42" s="42">
        <f t="shared" si="7"/>
        <v>104089</v>
      </c>
      <c r="G42" s="42">
        <f t="shared" si="8"/>
        <v>234278</v>
      </c>
    </row>
    <row r="43" spans="1:9" x14ac:dyDescent="0.25">
      <c r="A43" s="42" t="str">
        <f t="shared" si="3"/>
        <v>BAHIA DE CADIZ</v>
      </c>
      <c r="B43" s="41">
        <f t="shared" si="4"/>
        <v>30846</v>
      </c>
      <c r="C43" s="41">
        <f t="shared" si="5"/>
        <v>13498</v>
      </c>
      <c r="D43" s="41">
        <f t="shared" si="6"/>
        <v>9</v>
      </c>
      <c r="E43" s="42" t="str">
        <f t="shared" si="2"/>
        <v>VIGO</v>
      </c>
      <c r="F43" s="42">
        <f t="shared" si="7"/>
        <v>82704</v>
      </c>
      <c r="G43" s="42">
        <f t="shared" si="8"/>
        <v>94134</v>
      </c>
    </row>
    <row r="44" spans="1:9" x14ac:dyDescent="0.25">
      <c r="A44" s="42" t="str">
        <f t="shared" si="3"/>
        <v>BALEARES</v>
      </c>
      <c r="B44" s="41">
        <f t="shared" si="4"/>
        <v>8835</v>
      </c>
      <c r="C44" s="41">
        <f t="shared" si="5"/>
        <v>8594</v>
      </c>
      <c r="D44" s="41">
        <f t="shared" si="6"/>
        <v>19</v>
      </c>
      <c r="E44" s="42" t="str">
        <f t="shared" si="2"/>
        <v>VALENCIA</v>
      </c>
      <c r="F44" s="42">
        <f t="shared" si="7"/>
        <v>81160</v>
      </c>
      <c r="G44" s="42">
        <f t="shared" si="8"/>
        <v>67173</v>
      </c>
    </row>
    <row r="45" spans="1:9" x14ac:dyDescent="0.25">
      <c r="A45" s="42" t="str">
        <f t="shared" si="3"/>
        <v>BARCELONA</v>
      </c>
      <c r="B45" s="41">
        <f t="shared" si="4"/>
        <v>104089</v>
      </c>
      <c r="C45" s="41">
        <f t="shared" si="5"/>
        <v>234278</v>
      </c>
      <c r="D45" s="41">
        <f t="shared" si="6"/>
        <v>5</v>
      </c>
      <c r="E45" s="42" t="str">
        <f t="shared" si="2"/>
        <v>TARRAGONA</v>
      </c>
      <c r="F45" s="42">
        <f t="shared" si="7"/>
        <v>33359</v>
      </c>
      <c r="G45" s="42">
        <f t="shared" si="8"/>
        <v>51870</v>
      </c>
    </row>
    <row r="46" spans="1:9" x14ac:dyDescent="0.25">
      <c r="A46" s="42" t="str">
        <f t="shared" si="3"/>
        <v>BILBAO</v>
      </c>
      <c r="B46" s="41">
        <f t="shared" si="4"/>
        <v>29980</v>
      </c>
      <c r="C46" s="41">
        <f t="shared" si="5"/>
        <v>37220</v>
      </c>
      <c r="D46" s="41">
        <f t="shared" si="6"/>
        <v>10</v>
      </c>
      <c r="E46" s="42" t="str">
        <f t="shared" si="2"/>
        <v>BAHIA DE CADIZ</v>
      </c>
      <c r="F46" s="42">
        <f t="shared" si="7"/>
        <v>30846</v>
      </c>
      <c r="G46" s="42">
        <f t="shared" si="8"/>
        <v>13498</v>
      </c>
    </row>
    <row r="47" spans="1:9" x14ac:dyDescent="0.25">
      <c r="A47" s="42" t="str">
        <f t="shared" si="3"/>
        <v>CARTAGENA</v>
      </c>
      <c r="B47" s="41">
        <f t="shared" si="4"/>
        <v>15973</v>
      </c>
      <c r="C47" s="41">
        <f t="shared" si="5"/>
        <v>23298</v>
      </c>
      <c r="D47" s="41">
        <f t="shared" si="6"/>
        <v>13</v>
      </c>
      <c r="E47" s="42" t="str">
        <f t="shared" si="2"/>
        <v>BILBAO</v>
      </c>
      <c r="F47" s="42">
        <f t="shared" si="7"/>
        <v>29980</v>
      </c>
      <c r="G47" s="42">
        <f t="shared" si="8"/>
        <v>37220</v>
      </c>
    </row>
    <row r="48" spans="1:9" x14ac:dyDescent="0.25">
      <c r="A48" s="42" t="str">
        <f t="shared" si="3"/>
        <v>CASTELLON</v>
      </c>
      <c r="B48" s="41">
        <f t="shared" si="4"/>
        <v>8111</v>
      </c>
      <c r="C48" s="41">
        <f t="shared" si="5"/>
        <v>12809</v>
      </c>
      <c r="D48" s="41">
        <f t="shared" si="6"/>
        <v>21</v>
      </c>
      <c r="E48" s="42" t="str">
        <f t="shared" si="2"/>
        <v>GIJON</v>
      </c>
      <c r="F48" s="42">
        <f t="shared" si="7"/>
        <v>24252</v>
      </c>
      <c r="G48" s="42">
        <f t="shared" si="8"/>
        <v>19071</v>
      </c>
    </row>
    <row r="49" spans="1:7" x14ac:dyDescent="0.25">
      <c r="A49" s="42" t="str">
        <f t="shared" si="3"/>
        <v>CEUTA</v>
      </c>
      <c r="B49" s="41">
        <f t="shared" si="4"/>
        <v>155269</v>
      </c>
      <c r="C49" s="41">
        <f t="shared" si="5"/>
        <v>126525</v>
      </c>
      <c r="D49" s="41">
        <f t="shared" si="6"/>
        <v>4</v>
      </c>
      <c r="E49" s="42" t="str">
        <f t="shared" si="2"/>
        <v>ALMERIA</v>
      </c>
      <c r="F49" s="42">
        <f t="shared" si="7"/>
        <v>23178</v>
      </c>
      <c r="G49" s="42">
        <f t="shared" si="8"/>
        <v>24679</v>
      </c>
    </row>
    <row r="50" spans="1:7" x14ac:dyDescent="0.25">
      <c r="A50" s="42" t="str">
        <f t="shared" si="3"/>
        <v>FERROL-SAN CIBRAO</v>
      </c>
      <c r="B50" s="41">
        <f t="shared" si="4"/>
        <v>4563</v>
      </c>
      <c r="C50" s="41">
        <f t="shared" si="5"/>
        <v>7143</v>
      </c>
      <c r="D50" s="41">
        <f t="shared" si="6"/>
        <v>24</v>
      </c>
      <c r="E50" s="42" t="str">
        <f t="shared" si="2"/>
        <v>CARTAGENA</v>
      </c>
      <c r="F50" s="42">
        <f t="shared" si="7"/>
        <v>15973</v>
      </c>
      <c r="G50" s="42">
        <f t="shared" si="8"/>
        <v>23298</v>
      </c>
    </row>
    <row r="51" spans="1:7" x14ac:dyDescent="0.25">
      <c r="A51" s="42" t="str">
        <f t="shared" si="3"/>
        <v>GIJON</v>
      </c>
      <c r="B51" s="41">
        <f t="shared" si="4"/>
        <v>24252</v>
      </c>
      <c r="C51" s="41">
        <f t="shared" si="5"/>
        <v>19071</v>
      </c>
      <c r="D51" s="41">
        <f t="shared" si="6"/>
        <v>11</v>
      </c>
      <c r="E51" s="42" t="str">
        <f t="shared" si="2"/>
        <v>A CORUÑA</v>
      </c>
      <c r="F51" s="42">
        <f t="shared" si="7"/>
        <v>14986</v>
      </c>
      <c r="G51" s="42">
        <f t="shared" si="8"/>
        <v>17363</v>
      </c>
    </row>
    <row r="52" spans="1:7" x14ac:dyDescent="0.25">
      <c r="A52" s="42" t="str">
        <f t="shared" si="3"/>
        <v>HUELVA</v>
      </c>
      <c r="B52" s="41">
        <f t="shared" si="4"/>
        <v>7410</v>
      </c>
      <c r="C52" s="41">
        <f t="shared" si="5"/>
        <v>11993</v>
      </c>
      <c r="D52" s="41">
        <f t="shared" si="6"/>
        <v>22</v>
      </c>
      <c r="E52" s="42" t="str">
        <f t="shared" si="2"/>
        <v>SANTANDER</v>
      </c>
      <c r="F52" s="42">
        <f t="shared" si="7"/>
        <v>12139</v>
      </c>
      <c r="G52" s="42">
        <f t="shared" si="8"/>
        <v>15454</v>
      </c>
    </row>
    <row r="53" spans="1:7" x14ac:dyDescent="0.25">
      <c r="A53" s="42" t="str">
        <f t="shared" si="3"/>
        <v>LAS PALMAS</v>
      </c>
      <c r="B53" s="41">
        <f t="shared" si="4"/>
        <v>594447</v>
      </c>
      <c r="C53" s="41">
        <f t="shared" si="5"/>
        <v>576123</v>
      </c>
      <c r="D53" s="41">
        <f t="shared" si="6"/>
        <v>2</v>
      </c>
      <c r="E53" s="42" t="str">
        <f t="shared" si="2"/>
        <v>ALICANTE</v>
      </c>
      <c r="F53" s="42">
        <f t="shared" si="7"/>
        <v>11616</v>
      </c>
      <c r="G53" s="42">
        <f t="shared" si="8"/>
        <v>6223</v>
      </c>
    </row>
    <row r="54" spans="1:7" x14ac:dyDescent="0.25">
      <c r="A54" s="42" t="str">
        <f t="shared" si="3"/>
        <v>MALAGA</v>
      </c>
      <c r="B54" s="41">
        <f t="shared" si="4"/>
        <v>10006</v>
      </c>
      <c r="C54" s="41">
        <f t="shared" si="5"/>
        <v>11568</v>
      </c>
      <c r="D54" s="41">
        <f t="shared" si="6"/>
        <v>17</v>
      </c>
      <c r="E54" s="42" t="str">
        <f t="shared" si="2"/>
        <v>MALAGA</v>
      </c>
      <c r="F54" s="42">
        <f t="shared" si="7"/>
        <v>10006</v>
      </c>
      <c r="G54" s="42">
        <f t="shared" si="8"/>
        <v>11568</v>
      </c>
    </row>
    <row r="55" spans="1:7" x14ac:dyDescent="0.25">
      <c r="A55" s="42" t="str">
        <f t="shared" si="3"/>
        <v>MARIN Y RIA DE PONTEVEDRA</v>
      </c>
      <c r="B55" s="41">
        <f t="shared" si="4"/>
        <v>6535</v>
      </c>
      <c r="C55" s="41">
        <f t="shared" si="5"/>
        <v>10305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9599</v>
      </c>
      <c r="G55" s="42">
        <f t="shared" si="8"/>
        <v>11550</v>
      </c>
    </row>
    <row r="56" spans="1:7" x14ac:dyDescent="0.25">
      <c r="A56" s="42" t="str">
        <f t="shared" si="3"/>
        <v>MELILLA</v>
      </c>
      <c r="B56" s="41">
        <f t="shared" si="4"/>
        <v>1399</v>
      </c>
      <c r="C56" s="41">
        <f t="shared" si="5"/>
        <v>6026</v>
      </c>
      <c r="D56" s="41">
        <f t="shared" si="6"/>
        <v>26</v>
      </c>
      <c r="E56" s="42" t="str">
        <f t="shared" si="2"/>
        <v>BALEARES</v>
      </c>
      <c r="F56" s="42">
        <f t="shared" si="9"/>
        <v>8835</v>
      </c>
      <c r="G56" s="42">
        <f t="shared" si="8"/>
        <v>8594</v>
      </c>
    </row>
    <row r="57" spans="1:7" x14ac:dyDescent="0.25">
      <c r="A57" s="42" t="str">
        <f t="shared" si="3"/>
        <v>MOTRIL</v>
      </c>
      <c r="B57" s="41">
        <f t="shared" si="4"/>
        <v>2512</v>
      </c>
      <c r="C57" s="41">
        <f t="shared" si="5"/>
        <v>3918</v>
      </c>
      <c r="D57" s="41">
        <f t="shared" si="6"/>
        <v>25</v>
      </c>
      <c r="E57" s="42" t="str">
        <f t="shared" si="2"/>
        <v>PASAIA</v>
      </c>
      <c r="F57" s="42">
        <f t="shared" si="9"/>
        <v>8677</v>
      </c>
      <c r="G57" s="42">
        <f t="shared" si="8"/>
        <v>8912</v>
      </c>
    </row>
    <row r="58" spans="1:7" x14ac:dyDescent="0.25">
      <c r="A58" s="42" t="str">
        <f t="shared" si="3"/>
        <v>PASAIA</v>
      </c>
      <c r="B58" s="41">
        <f t="shared" si="4"/>
        <v>8677</v>
      </c>
      <c r="C58" s="41">
        <f t="shared" si="5"/>
        <v>8912</v>
      </c>
      <c r="D58" s="41">
        <f t="shared" si="6"/>
        <v>20</v>
      </c>
      <c r="E58" s="42" t="str">
        <f t="shared" si="2"/>
        <v>CASTELLON</v>
      </c>
      <c r="F58" s="42">
        <f t="shared" si="9"/>
        <v>8111</v>
      </c>
      <c r="G58" s="42">
        <f t="shared" si="8"/>
        <v>12809</v>
      </c>
    </row>
    <row r="59" spans="1:7" x14ac:dyDescent="0.25">
      <c r="A59" s="42" t="str">
        <f t="shared" si="3"/>
        <v>SANTA CRUZ DE TENERIFE</v>
      </c>
      <c r="B59" s="41">
        <f t="shared" si="4"/>
        <v>259016</v>
      </c>
      <c r="C59" s="41">
        <f t="shared" si="5"/>
        <v>273009</v>
      </c>
      <c r="D59" s="41">
        <f t="shared" si="6"/>
        <v>3</v>
      </c>
      <c r="E59" s="42" t="str">
        <f t="shared" si="2"/>
        <v>HUELVA</v>
      </c>
      <c r="F59" s="42">
        <f t="shared" si="9"/>
        <v>7410</v>
      </c>
      <c r="G59" s="42">
        <f t="shared" si="8"/>
        <v>11993</v>
      </c>
    </row>
    <row r="60" spans="1:7" x14ac:dyDescent="0.25">
      <c r="A60" s="42" t="str">
        <f t="shared" si="3"/>
        <v>SANTANDER</v>
      </c>
      <c r="B60" s="41">
        <f t="shared" si="4"/>
        <v>12139</v>
      </c>
      <c r="C60" s="41">
        <f t="shared" si="5"/>
        <v>15454</v>
      </c>
      <c r="D60" s="41">
        <f t="shared" si="6"/>
        <v>15</v>
      </c>
      <c r="E60" s="42" t="str">
        <f t="shared" si="2"/>
        <v>MARIN Y RIA DE PONTEVEDRA</v>
      </c>
      <c r="F60" s="42">
        <f t="shared" si="9"/>
        <v>6535</v>
      </c>
      <c r="G60" s="42">
        <f t="shared" si="8"/>
        <v>10305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4563</v>
      </c>
      <c r="G61" s="42">
        <f t="shared" si="8"/>
        <v>7143</v>
      </c>
    </row>
    <row r="62" spans="1:7" x14ac:dyDescent="0.25">
      <c r="A62" s="42" t="str">
        <f t="shared" si="3"/>
        <v>TARRAGONA</v>
      </c>
      <c r="B62" s="41">
        <f t="shared" si="4"/>
        <v>33359</v>
      </c>
      <c r="C62" s="41">
        <f t="shared" si="5"/>
        <v>51870</v>
      </c>
      <c r="D62" s="41">
        <f t="shared" si="6"/>
        <v>8</v>
      </c>
      <c r="E62" s="42" t="str">
        <f t="shared" si="2"/>
        <v>MOTRIL</v>
      </c>
      <c r="F62" s="42">
        <f t="shared" si="9"/>
        <v>2512</v>
      </c>
      <c r="G62" s="42">
        <f t="shared" si="8"/>
        <v>3918</v>
      </c>
    </row>
    <row r="63" spans="1:7" x14ac:dyDescent="0.25">
      <c r="A63" s="42" t="str">
        <f t="shared" si="3"/>
        <v>VALENCIA</v>
      </c>
      <c r="B63" s="41">
        <f t="shared" si="4"/>
        <v>81160</v>
      </c>
      <c r="C63" s="41">
        <f t="shared" si="5"/>
        <v>67173</v>
      </c>
      <c r="D63" s="41">
        <f t="shared" si="6"/>
        <v>7</v>
      </c>
      <c r="E63" s="42" t="str">
        <f t="shared" si="2"/>
        <v>MELILLA</v>
      </c>
      <c r="F63" s="42">
        <f t="shared" si="9"/>
        <v>1399</v>
      </c>
      <c r="G63" s="42">
        <f t="shared" si="8"/>
        <v>6026</v>
      </c>
    </row>
    <row r="64" spans="1:7" x14ac:dyDescent="0.25">
      <c r="A64" s="42" t="str">
        <f t="shared" si="3"/>
        <v>VIGO</v>
      </c>
      <c r="B64" s="41">
        <f t="shared" si="4"/>
        <v>82704</v>
      </c>
      <c r="C64" s="41">
        <f t="shared" si="5"/>
        <v>94134</v>
      </c>
      <c r="D64" s="41">
        <f t="shared" si="6"/>
        <v>6</v>
      </c>
      <c r="E64" s="42" t="str">
        <f t="shared" si="2"/>
        <v>VILAGARCIA</v>
      </c>
      <c r="F64" s="42">
        <f t="shared" si="9"/>
        <v>881</v>
      </c>
      <c r="G64" s="42">
        <f t="shared" si="8"/>
        <v>585</v>
      </c>
    </row>
    <row r="65" spans="1:7" x14ac:dyDescent="0.25">
      <c r="A65" s="42" t="str">
        <f t="shared" si="3"/>
        <v>VILAGARCIA</v>
      </c>
      <c r="B65" s="41">
        <f t="shared" si="4"/>
        <v>881</v>
      </c>
      <c r="C65" s="41">
        <f t="shared" si="5"/>
        <v>585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3535046</v>
      </c>
      <c r="C11" s="27">
        <v>2949769</v>
      </c>
      <c r="D11" s="27">
        <v>10306344</v>
      </c>
      <c r="E11" s="27">
        <v>7971311</v>
      </c>
      <c r="F11" s="10">
        <f t="shared" si="0"/>
        <v>-22.656268799100829</v>
      </c>
      <c r="G11" s="1"/>
      <c r="H11" s="1"/>
      <c r="I11" s="1"/>
    </row>
    <row r="12" spans="1:12" x14ac:dyDescent="0.25">
      <c r="A12" s="11" t="s">
        <v>48</v>
      </c>
      <c r="B12" s="28">
        <v>560</v>
      </c>
      <c r="C12" s="28">
        <v>3290</v>
      </c>
      <c r="D12" s="28">
        <v>27820</v>
      </c>
      <c r="E12" s="28">
        <v>50971</v>
      </c>
      <c r="F12" s="13">
        <f t="shared" si="0"/>
        <v>83.217109992810919</v>
      </c>
      <c r="G12" s="1"/>
      <c r="H12" s="1"/>
      <c r="I12" s="1"/>
    </row>
    <row r="13" spans="1:12" x14ac:dyDescent="0.25">
      <c r="A13" s="8" t="s">
        <v>49</v>
      </c>
      <c r="B13" s="27">
        <v>204</v>
      </c>
      <c r="C13" s="27">
        <v>1248</v>
      </c>
      <c r="D13" s="27">
        <v>2521</v>
      </c>
      <c r="E13" s="27">
        <v>5500</v>
      </c>
      <c r="F13" s="10">
        <f t="shared" si="0"/>
        <v>118.16739389131297</v>
      </c>
      <c r="G13" s="1"/>
      <c r="H13" s="1"/>
      <c r="I13" s="1"/>
    </row>
    <row r="14" spans="1:12" x14ac:dyDescent="0.25">
      <c r="A14" s="11" t="s">
        <v>50</v>
      </c>
      <c r="B14" s="28">
        <v>1101472</v>
      </c>
      <c r="C14" s="28">
        <v>598196</v>
      </c>
      <c r="D14" s="28">
        <v>3078733</v>
      </c>
      <c r="E14" s="28">
        <v>1803084</v>
      </c>
      <c r="F14" s="13">
        <f t="shared" si="0"/>
        <v>-41.434219856025187</v>
      </c>
      <c r="G14" s="1"/>
      <c r="H14" s="1"/>
      <c r="I14" s="1"/>
    </row>
    <row r="15" spans="1:12" x14ac:dyDescent="0.25">
      <c r="A15" s="8" t="s">
        <v>51</v>
      </c>
      <c r="B15" s="27">
        <v>35959</v>
      </c>
      <c r="C15" s="27">
        <v>10084</v>
      </c>
      <c r="D15" s="27">
        <v>124113</v>
      </c>
      <c r="E15" s="27">
        <v>138646</v>
      </c>
      <c r="F15" s="10">
        <f t="shared" si="0"/>
        <v>11.709490544906657</v>
      </c>
      <c r="G15" s="1"/>
      <c r="H15" s="1"/>
      <c r="I15" s="1"/>
    </row>
    <row r="16" spans="1:12" x14ac:dyDescent="0.25">
      <c r="A16" s="11" t="s">
        <v>52</v>
      </c>
      <c r="B16" s="28">
        <v>62994</v>
      </c>
      <c r="C16" s="28">
        <v>0</v>
      </c>
      <c r="D16" s="28">
        <v>62994</v>
      </c>
      <c r="E16" s="28">
        <v>3592</v>
      </c>
      <c r="F16" s="13">
        <f t="shared" si="0"/>
        <v>-94.297869638378259</v>
      </c>
      <c r="G16" s="1"/>
      <c r="H16" s="1"/>
      <c r="I16" s="1"/>
    </row>
    <row r="17" spans="1:9" x14ac:dyDescent="0.25">
      <c r="A17" s="8" t="s">
        <v>53</v>
      </c>
      <c r="B17" s="27">
        <v>4062</v>
      </c>
      <c r="C17" s="27">
        <v>15</v>
      </c>
      <c r="D17" s="27">
        <v>8003</v>
      </c>
      <c r="E17" s="27">
        <v>15</v>
      </c>
      <c r="F17" s="10">
        <f t="shared" si="0"/>
        <v>-99.812570286142702</v>
      </c>
      <c r="G17" s="1"/>
      <c r="H17" s="1"/>
      <c r="I17" s="1"/>
    </row>
    <row r="18" spans="1:9" x14ac:dyDescent="0.25">
      <c r="A18" s="11" t="s">
        <v>54</v>
      </c>
      <c r="B18" s="28">
        <v>76124</v>
      </c>
      <c r="C18" s="28">
        <v>31266</v>
      </c>
      <c r="D18" s="28">
        <v>240682</v>
      </c>
      <c r="E18" s="28">
        <v>203553</v>
      </c>
      <c r="F18" s="13">
        <f t="shared" si="0"/>
        <v>-15.426579470006061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47214</v>
      </c>
      <c r="C20" s="28">
        <v>46138</v>
      </c>
      <c r="D20" s="28">
        <v>185412</v>
      </c>
      <c r="E20" s="28">
        <v>78597</v>
      </c>
      <c r="F20" s="13">
        <f t="shared" si="0"/>
        <v>-57.609539835609347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892533</v>
      </c>
      <c r="C22" s="28">
        <v>638431</v>
      </c>
      <c r="D22" s="28">
        <v>2659788</v>
      </c>
      <c r="E22" s="28">
        <v>1943807</v>
      </c>
      <c r="F22" s="13">
        <f t="shared" si="0"/>
        <v>-26.918724349459424</v>
      </c>
      <c r="G22" s="1"/>
      <c r="H22" s="1"/>
      <c r="I22" s="1"/>
    </row>
    <row r="23" spans="1:9" x14ac:dyDescent="0.25">
      <c r="A23" s="8" t="s">
        <v>59</v>
      </c>
      <c r="B23" s="27">
        <v>220607</v>
      </c>
      <c r="C23" s="27">
        <v>16644</v>
      </c>
      <c r="D23" s="27">
        <v>975390</v>
      </c>
      <c r="E23" s="27">
        <v>140728</v>
      </c>
      <c r="F23" s="10">
        <f t="shared" si="0"/>
        <v>-85.572130122310057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16</v>
      </c>
      <c r="E24" s="28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7">
        <v>1256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19862</v>
      </c>
      <c r="C28" s="28">
        <v>22426</v>
      </c>
      <c r="D28" s="28">
        <v>52293</v>
      </c>
      <c r="E28" s="28">
        <v>57876</v>
      </c>
      <c r="F28" s="13">
        <f t="shared" si="0"/>
        <v>10.676381160002293</v>
      </c>
      <c r="G28" s="1"/>
      <c r="H28" s="1"/>
      <c r="I28" s="1"/>
    </row>
    <row r="29" spans="1:9" x14ac:dyDescent="0.25">
      <c r="A29" s="8" t="s">
        <v>65</v>
      </c>
      <c r="B29" s="27">
        <v>146</v>
      </c>
      <c r="C29" s="27">
        <v>0</v>
      </c>
      <c r="D29" s="27">
        <v>899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9</v>
      </c>
      <c r="D30" s="28">
        <v>0</v>
      </c>
      <c r="E30" s="28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444695</v>
      </c>
      <c r="C31" s="27">
        <v>273690</v>
      </c>
      <c r="D31" s="27">
        <v>1096863</v>
      </c>
      <c r="E31" s="27">
        <v>924028</v>
      </c>
      <c r="F31" s="10">
        <f t="shared" si="0"/>
        <v>-15.757209423601665</v>
      </c>
      <c r="G31" s="1"/>
      <c r="H31" s="1"/>
      <c r="I31" s="1"/>
    </row>
    <row r="32" spans="1:9" x14ac:dyDescent="0.25">
      <c r="A32" s="11" t="s">
        <v>68</v>
      </c>
      <c r="B32" s="28">
        <v>1713530</v>
      </c>
      <c r="C32" s="28">
        <v>2199728</v>
      </c>
      <c r="D32" s="28">
        <v>4571823</v>
      </c>
      <c r="E32" s="28">
        <v>6194194</v>
      </c>
      <c r="F32" s="13">
        <f t="shared" si="0"/>
        <v>35.486303822348333</v>
      </c>
      <c r="G32" s="1"/>
      <c r="H32" s="1"/>
      <c r="I32" s="1"/>
    </row>
    <row r="33" spans="1:9" x14ac:dyDescent="0.25">
      <c r="A33" s="8" t="s">
        <v>69</v>
      </c>
      <c r="B33" s="27">
        <v>19213</v>
      </c>
      <c r="C33" s="27">
        <v>16156</v>
      </c>
      <c r="D33" s="27">
        <v>40630</v>
      </c>
      <c r="E33" s="27">
        <v>37604</v>
      </c>
      <c r="F33" s="10">
        <f t="shared" si="0"/>
        <v>-7.4476987447698804</v>
      </c>
      <c r="G33" s="1"/>
      <c r="H33" s="1"/>
      <c r="I33" s="1"/>
    </row>
    <row r="34" spans="1:9" x14ac:dyDescent="0.25">
      <c r="A34" s="11" t="s">
        <v>70</v>
      </c>
      <c r="B34" s="28">
        <v>0</v>
      </c>
      <c r="C34" s="28">
        <v>1424</v>
      </c>
      <c r="D34" s="28">
        <v>3525</v>
      </c>
      <c r="E34" s="28">
        <v>5233</v>
      </c>
      <c r="F34" s="13">
        <f t="shared" si="0"/>
        <v>48.453900709219852</v>
      </c>
      <c r="G34" s="1"/>
      <c r="H34" s="1"/>
      <c r="I34" s="1"/>
    </row>
    <row r="35" spans="1:9" x14ac:dyDescent="0.25">
      <c r="A35" s="14" t="s">
        <v>71</v>
      </c>
      <c r="B35" s="15">
        <f>SUM(B7:B34)</f>
        <v>8175477</v>
      </c>
      <c r="C35" s="15">
        <f t="shared" ref="C35:E35" si="1">SUM(C7:C34)</f>
        <v>6808514</v>
      </c>
      <c r="D35" s="15">
        <f t="shared" si="1"/>
        <v>23451990</v>
      </c>
      <c r="E35" s="15">
        <f t="shared" si="1"/>
        <v>19559964</v>
      </c>
      <c r="F35" s="16">
        <f t="shared" si="0"/>
        <v>-16.595717463635282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7971311</v>
      </c>
      <c r="G38" s="42">
        <f>LOOKUP(E38,$A$38:$A$65,$C$38:$C$65)</f>
        <v>10306344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6194194</v>
      </c>
      <c r="G39" s="42">
        <f t="shared" ref="G39:G65" si="8">LOOKUP(E39,$A$38:$A$65,$C$38:$C$65)</f>
        <v>4571823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1943807</v>
      </c>
      <c r="G40" s="42">
        <f t="shared" si="8"/>
        <v>2659788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1803084</v>
      </c>
      <c r="G41" s="42">
        <f t="shared" si="8"/>
        <v>3078733</v>
      </c>
    </row>
    <row r="42" spans="1:9" x14ac:dyDescent="0.25">
      <c r="A42" s="42" t="str">
        <f t="shared" si="3"/>
        <v>BAHIA DE ALGECIRAS</v>
      </c>
      <c r="B42" s="41">
        <f t="shared" si="4"/>
        <v>7971311</v>
      </c>
      <c r="C42" s="41">
        <f t="shared" si="5"/>
        <v>10306344</v>
      </c>
      <c r="D42" s="41">
        <f t="shared" si="6"/>
        <v>1</v>
      </c>
      <c r="E42" s="42" t="str">
        <f t="shared" si="2"/>
        <v>TARRAGONA</v>
      </c>
      <c r="F42" s="42">
        <f t="shared" si="7"/>
        <v>924028</v>
      </c>
      <c r="G42" s="42">
        <f t="shared" si="8"/>
        <v>1096863</v>
      </c>
    </row>
    <row r="43" spans="1:9" x14ac:dyDescent="0.25">
      <c r="A43" s="42" t="str">
        <f t="shared" si="3"/>
        <v>BAHIA DE CADIZ</v>
      </c>
      <c r="B43" s="41">
        <f t="shared" si="4"/>
        <v>50971</v>
      </c>
      <c r="C43" s="41">
        <f t="shared" si="5"/>
        <v>27820</v>
      </c>
      <c r="D43" s="41">
        <f t="shared" si="6"/>
        <v>11</v>
      </c>
      <c r="E43" s="42" t="str">
        <f t="shared" si="2"/>
        <v>CEUTA</v>
      </c>
      <c r="F43" s="42">
        <f t="shared" si="7"/>
        <v>203553</v>
      </c>
      <c r="G43" s="42">
        <f t="shared" si="8"/>
        <v>240682</v>
      </c>
    </row>
    <row r="44" spans="1:9" x14ac:dyDescent="0.25">
      <c r="A44" s="42" t="str">
        <f t="shared" si="3"/>
        <v>BALEARES</v>
      </c>
      <c r="B44" s="41">
        <f t="shared" si="4"/>
        <v>5500</v>
      </c>
      <c r="C44" s="41">
        <f t="shared" si="5"/>
        <v>2521</v>
      </c>
      <c r="D44" s="41">
        <f t="shared" si="6"/>
        <v>13</v>
      </c>
      <c r="E44" s="42" t="str">
        <f t="shared" si="2"/>
        <v>MALAGA</v>
      </c>
      <c r="F44" s="42">
        <f t="shared" si="7"/>
        <v>140728</v>
      </c>
      <c r="G44" s="42">
        <f t="shared" si="8"/>
        <v>975390</v>
      </c>
    </row>
    <row r="45" spans="1:9" x14ac:dyDescent="0.25">
      <c r="A45" s="42" t="str">
        <f t="shared" si="3"/>
        <v>BARCELONA</v>
      </c>
      <c r="B45" s="41">
        <f t="shared" si="4"/>
        <v>1803084</v>
      </c>
      <c r="C45" s="41">
        <f t="shared" si="5"/>
        <v>3078733</v>
      </c>
      <c r="D45" s="41">
        <f t="shared" si="6"/>
        <v>4</v>
      </c>
      <c r="E45" s="42" t="str">
        <f t="shared" si="2"/>
        <v>BILBAO</v>
      </c>
      <c r="F45" s="42">
        <f t="shared" si="7"/>
        <v>138646</v>
      </c>
      <c r="G45" s="42">
        <f t="shared" si="8"/>
        <v>124113</v>
      </c>
    </row>
    <row r="46" spans="1:9" x14ac:dyDescent="0.25">
      <c r="A46" s="42" t="str">
        <f t="shared" si="3"/>
        <v>BILBAO</v>
      </c>
      <c r="B46" s="41">
        <f t="shared" si="4"/>
        <v>138646</v>
      </c>
      <c r="C46" s="41">
        <f t="shared" si="5"/>
        <v>124113</v>
      </c>
      <c r="D46" s="41">
        <f t="shared" si="6"/>
        <v>8</v>
      </c>
      <c r="E46" s="42" t="str">
        <f t="shared" si="2"/>
        <v>GIJON</v>
      </c>
      <c r="F46" s="42">
        <f t="shared" si="7"/>
        <v>78597</v>
      </c>
      <c r="G46" s="42">
        <f t="shared" si="8"/>
        <v>185412</v>
      </c>
    </row>
    <row r="47" spans="1:9" x14ac:dyDescent="0.25">
      <c r="A47" s="42" t="str">
        <f t="shared" si="3"/>
        <v>CARTAGENA</v>
      </c>
      <c r="B47" s="41">
        <f t="shared" si="4"/>
        <v>3592</v>
      </c>
      <c r="C47" s="41">
        <f t="shared" si="5"/>
        <v>62994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57876</v>
      </c>
      <c r="G47" s="42">
        <f t="shared" si="8"/>
        <v>52293</v>
      </c>
    </row>
    <row r="48" spans="1:9" x14ac:dyDescent="0.25">
      <c r="A48" s="42" t="str">
        <f t="shared" si="3"/>
        <v>CASTELLON</v>
      </c>
      <c r="B48" s="41">
        <f t="shared" si="4"/>
        <v>15</v>
      </c>
      <c r="C48" s="41">
        <f t="shared" si="5"/>
        <v>8003</v>
      </c>
      <c r="D48" s="41">
        <f t="shared" si="6"/>
        <v>19</v>
      </c>
      <c r="E48" s="42" t="str">
        <f t="shared" si="2"/>
        <v>BAHIA DE CADIZ</v>
      </c>
      <c r="F48" s="42">
        <f t="shared" si="7"/>
        <v>50971</v>
      </c>
      <c r="G48" s="42">
        <f t="shared" si="8"/>
        <v>27820</v>
      </c>
    </row>
    <row r="49" spans="1:7" x14ac:dyDescent="0.25">
      <c r="A49" s="42" t="str">
        <f t="shared" si="3"/>
        <v>CEUTA</v>
      </c>
      <c r="B49" s="41">
        <f t="shared" si="4"/>
        <v>203553</v>
      </c>
      <c r="C49" s="41">
        <f t="shared" si="5"/>
        <v>240682</v>
      </c>
      <c r="D49" s="41">
        <f t="shared" si="6"/>
        <v>6</v>
      </c>
      <c r="E49" s="42" t="str">
        <f t="shared" si="2"/>
        <v>VIGO</v>
      </c>
      <c r="F49" s="42">
        <f t="shared" si="7"/>
        <v>37604</v>
      </c>
      <c r="G49" s="42">
        <f t="shared" si="8"/>
        <v>40630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5500</v>
      </c>
      <c r="G50" s="42">
        <f t="shared" si="8"/>
        <v>2521</v>
      </c>
    </row>
    <row r="51" spans="1:7" x14ac:dyDescent="0.25">
      <c r="A51" s="42" t="str">
        <f t="shared" si="3"/>
        <v>GIJON</v>
      </c>
      <c r="B51" s="41">
        <f t="shared" si="4"/>
        <v>78597</v>
      </c>
      <c r="C51" s="41">
        <f t="shared" si="5"/>
        <v>185412</v>
      </c>
      <c r="D51" s="41">
        <f t="shared" si="6"/>
        <v>9</v>
      </c>
      <c r="E51" s="42" t="str">
        <f t="shared" si="2"/>
        <v>VILAGARCIA</v>
      </c>
      <c r="F51" s="42">
        <f t="shared" si="7"/>
        <v>5233</v>
      </c>
      <c r="G51" s="42">
        <f t="shared" si="8"/>
        <v>3525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3592</v>
      </c>
      <c r="G52" s="42">
        <f t="shared" si="8"/>
        <v>62994</v>
      </c>
    </row>
    <row r="53" spans="1:7" x14ac:dyDescent="0.25">
      <c r="A53" s="42" t="str">
        <f t="shared" si="3"/>
        <v>LAS PALMAS</v>
      </c>
      <c r="B53" s="41">
        <f t="shared" si="4"/>
        <v>1943807</v>
      </c>
      <c r="C53" s="41">
        <f t="shared" si="5"/>
        <v>2659788</v>
      </c>
      <c r="D53" s="41">
        <f t="shared" si="6"/>
        <v>3</v>
      </c>
      <c r="E53" s="42" t="str">
        <f t="shared" si="2"/>
        <v>ALICANTE</v>
      </c>
      <c r="F53" s="42">
        <f t="shared" si="7"/>
        <v>931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140728</v>
      </c>
      <c r="C54" s="41">
        <f t="shared" si="5"/>
        <v>975390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248</v>
      </c>
      <c r="G54" s="42">
        <f t="shared" si="8"/>
        <v>16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17</v>
      </c>
      <c r="E55" s="42" t="str">
        <f t="shared" si="2"/>
        <v>SEVILLA</v>
      </c>
      <c r="F55" s="42">
        <f t="shared" ref="F55:F65" si="9">LOOKUP(E55,$A$38:$A$65,$B$38:$B$65)</f>
        <v>46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CASTELLON</v>
      </c>
      <c r="F56" s="42">
        <f t="shared" si="9"/>
        <v>15</v>
      </c>
      <c r="G56" s="42">
        <f t="shared" si="8"/>
        <v>8003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57876</v>
      </c>
      <c r="C59" s="41">
        <f t="shared" si="5"/>
        <v>52293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899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924028</v>
      </c>
      <c r="C62" s="41">
        <f t="shared" si="5"/>
        <v>1096863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6194194</v>
      </c>
      <c r="C63" s="41">
        <f t="shared" si="5"/>
        <v>4571823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37604</v>
      </c>
      <c r="C64" s="41">
        <f t="shared" si="5"/>
        <v>40630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3525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3534316</v>
      </c>
      <c r="C11" s="29">
        <v>2949339</v>
      </c>
      <c r="D11" s="29">
        <v>10296129</v>
      </c>
      <c r="E11" s="29">
        <v>7967105</v>
      </c>
      <c r="F11" s="10">
        <f t="shared" si="0"/>
        <v>-22.620384806756022</v>
      </c>
      <c r="G11" s="1"/>
      <c r="H11" s="1"/>
      <c r="I11" s="1"/>
    </row>
    <row r="12" spans="1:12" x14ac:dyDescent="0.25">
      <c r="A12" s="11" t="s">
        <v>48</v>
      </c>
      <c r="B12" s="30">
        <v>222</v>
      </c>
      <c r="C12" s="30">
        <v>2120</v>
      </c>
      <c r="D12" s="30">
        <v>1436</v>
      </c>
      <c r="E12" s="30">
        <v>5895</v>
      </c>
      <c r="F12" s="13">
        <f t="shared" si="0"/>
        <v>310.51532033426184</v>
      </c>
      <c r="G12" s="1"/>
      <c r="H12" s="1"/>
      <c r="I12" s="1"/>
    </row>
    <row r="13" spans="1:12" x14ac:dyDescent="0.25">
      <c r="A13" s="8" t="s">
        <v>49</v>
      </c>
      <c r="B13" s="29">
        <v>10</v>
      </c>
      <c r="C13" s="29">
        <v>118</v>
      </c>
      <c r="D13" s="29">
        <v>138</v>
      </c>
      <c r="E13" s="29">
        <v>207</v>
      </c>
      <c r="F13" s="10">
        <f t="shared" si="0"/>
        <v>50</v>
      </c>
      <c r="G13" s="1"/>
      <c r="H13" s="1"/>
      <c r="I13" s="1"/>
    </row>
    <row r="14" spans="1:12" x14ac:dyDescent="0.25">
      <c r="A14" s="11" t="s">
        <v>50</v>
      </c>
      <c r="B14" s="30">
        <v>1071521</v>
      </c>
      <c r="C14" s="30">
        <v>573724</v>
      </c>
      <c r="D14" s="30">
        <v>2960206</v>
      </c>
      <c r="E14" s="30">
        <v>1709721</v>
      </c>
      <c r="F14" s="13">
        <f t="shared" si="0"/>
        <v>-42.243174968228566</v>
      </c>
      <c r="G14" s="1"/>
      <c r="H14" s="1"/>
      <c r="I14" s="1"/>
    </row>
    <row r="15" spans="1:12" x14ac:dyDescent="0.25">
      <c r="A15" s="8" t="s">
        <v>51</v>
      </c>
      <c r="B15" s="29">
        <v>13765</v>
      </c>
      <c r="C15" s="29">
        <v>10084</v>
      </c>
      <c r="D15" s="29">
        <v>38490</v>
      </c>
      <c r="E15" s="29">
        <v>24064</v>
      </c>
      <c r="F15" s="10">
        <f t="shared" si="0"/>
        <v>-37.479864899974018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4062</v>
      </c>
      <c r="C17" s="29">
        <v>0</v>
      </c>
      <c r="D17" s="29">
        <v>4979</v>
      </c>
      <c r="E17" s="2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736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883688</v>
      </c>
      <c r="C22" s="30">
        <v>629544</v>
      </c>
      <c r="D22" s="30">
        <v>2625029</v>
      </c>
      <c r="E22" s="30">
        <v>1923876</v>
      </c>
      <c r="F22" s="13">
        <f t="shared" si="0"/>
        <v>-26.710295391022342</v>
      </c>
      <c r="G22" s="1"/>
      <c r="H22" s="1"/>
      <c r="I22" s="1"/>
    </row>
    <row r="23" spans="1:9" x14ac:dyDescent="0.25">
      <c r="A23" s="8" t="s">
        <v>59</v>
      </c>
      <c r="B23" s="29">
        <v>219828</v>
      </c>
      <c r="C23" s="29">
        <v>16644</v>
      </c>
      <c r="D23" s="29">
        <v>973832</v>
      </c>
      <c r="E23" s="29">
        <v>140728</v>
      </c>
      <c r="F23" s="10">
        <f t="shared" si="0"/>
        <v>-85.549047474307685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16</v>
      </c>
      <c r="E24" s="30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9">
        <v>1256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16750</v>
      </c>
      <c r="C28" s="30">
        <v>16870</v>
      </c>
      <c r="D28" s="30">
        <v>38875</v>
      </c>
      <c r="E28" s="30">
        <v>45024</v>
      </c>
      <c r="F28" s="13">
        <f t="shared" si="0"/>
        <v>15.817363344051444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9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25</v>
      </c>
      <c r="C31" s="29">
        <v>2456</v>
      </c>
      <c r="D31" s="29">
        <v>80</v>
      </c>
      <c r="E31" s="29">
        <v>4981</v>
      </c>
      <c r="F31" s="10">
        <f t="shared" si="0"/>
        <v>6126.25</v>
      </c>
      <c r="G31" s="1"/>
      <c r="H31" s="1"/>
      <c r="I31" s="1"/>
    </row>
    <row r="32" spans="1:9" x14ac:dyDescent="0.25">
      <c r="A32" s="11" t="s">
        <v>68</v>
      </c>
      <c r="B32" s="30">
        <v>1705187</v>
      </c>
      <c r="C32" s="30">
        <v>2338272</v>
      </c>
      <c r="D32" s="30">
        <v>4558888</v>
      </c>
      <c r="E32" s="30">
        <v>6331665</v>
      </c>
      <c r="F32" s="13">
        <f t="shared" si="0"/>
        <v>38.886171364595924</v>
      </c>
      <c r="G32" s="1"/>
      <c r="H32" s="1"/>
      <c r="I32" s="1"/>
    </row>
    <row r="33" spans="1:9" x14ac:dyDescent="0.25">
      <c r="A33" s="8" t="s">
        <v>69</v>
      </c>
      <c r="B33" s="29">
        <v>2953</v>
      </c>
      <c r="C33" s="29">
        <v>5071</v>
      </c>
      <c r="D33" s="29">
        <v>8622</v>
      </c>
      <c r="E33" s="29">
        <v>16204</v>
      </c>
      <c r="F33" s="10">
        <f t="shared" si="0"/>
        <v>87.93783344931569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1424</v>
      </c>
      <c r="D34" s="30">
        <v>0</v>
      </c>
      <c r="E34" s="30">
        <v>5233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7454319</v>
      </c>
      <c r="C35" s="15">
        <f t="shared" ref="C35:E35" si="1">SUM(C7:C34)</f>
        <v>6545675</v>
      </c>
      <c r="D35" s="15">
        <f t="shared" si="1"/>
        <v>21508712</v>
      </c>
      <c r="E35" s="15">
        <f t="shared" si="1"/>
        <v>18175928</v>
      </c>
      <c r="F35" s="16">
        <f t="shared" si="0"/>
        <v>-15.495042194995222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7967105</v>
      </c>
      <c r="G38" s="42">
        <f>LOOKUP(E38,$A$38:$A$65,$C$38:$C$65)</f>
        <v>10296129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6331665</v>
      </c>
      <c r="G39" s="42">
        <f t="shared" ref="G39:G65" si="8">LOOKUP(E39,$A$38:$A$65,$C$38:$C$65)</f>
        <v>4558888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1923876</v>
      </c>
      <c r="G40" s="42">
        <f t="shared" si="8"/>
        <v>2625029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1709721</v>
      </c>
      <c r="G41" s="42">
        <f t="shared" si="8"/>
        <v>2960206</v>
      </c>
    </row>
    <row r="42" spans="1:9" x14ac:dyDescent="0.25">
      <c r="A42" s="42" t="str">
        <f t="shared" si="3"/>
        <v>BAHIA DE ALGECIRAS</v>
      </c>
      <c r="B42" s="41">
        <f t="shared" si="4"/>
        <v>7967105</v>
      </c>
      <c r="C42" s="41">
        <f t="shared" si="5"/>
        <v>10296129</v>
      </c>
      <c r="D42" s="41">
        <f t="shared" si="6"/>
        <v>1</v>
      </c>
      <c r="E42" s="42" t="str">
        <f t="shared" si="2"/>
        <v>MALAGA</v>
      </c>
      <c r="F42" s="42">
        <f t="shared" si="7"/>
        <v>140728</v>
      </c>
      <c r="G42" s="42">
        <f t="shared" si="8"/>
        <v>973832</v>
      </c>
    </row>
    <row r="43" spans="1:9" x14ac:dyDescent="0.25">
      <c r="A43" s="42" t="str">
        <f t="shared" si="3"/>
        <v>BAHIA DE CADIZ</v>
      </c>
      <c r="B43" s="41">
        <f t="shared" si="4"/>
        <v>5895</v>
      </c>
      <c r="C43" s="41">
        <f t="shared" si="5"/>
        <v>1436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45024</v>
      </c>
      <c r="G43" s="42">
        <f t="shared" si="8"/>
        <v>38875</v>
      </c>
    </row>
    <row r="44" spans="1:9" x14ac:dyDescent="0.25">
      <c r="A44" s="42" t="str">
        <f t="shared" si="3"/>
        <v>BALEARES</v>
      </c>
      <c r="B44" s="41">
        <f t="shared" si="4"/>
        <v>207</v>
      </c>
      <c r="C44" s="41">
        <f t="shared" si="5"/>
        <v>138</v>
      </c>
      <c r="D44" s="41">
        <f t="shared" si="6"/>
        <v>14</v>
      </c>
      <c r="E44" s="42" t="str">
        <f t="shared" si="2"/>
        <v>BILBAO</v>
      </c>
      <c r="F44" s="42">
        <f t="shared" si="7"/>
        <v>24064</v>
      </c>
      <c r="G44" s="42">
        <f t="shared" si="8"/>
        <v>38490</v>
      </c>
    </row>
    <row r="45" spans="1:9" x14ac:dyDescent="0.25">
      <c r="A45" s="42" t="str">
        <f t="shared" si="3"/>
        <v>BARCELONA</v>
      </c>
      <c r="B45" s="41">
        <f t="shared" si="4"/>
        <v>1709721</v>
      </c>
      <c r="C45" s="41">
        <f t="shared" si="5"/>
        <v>2960206</v>
      </c>
      <c r="D45" s="41">
        <f t="shared" si="6"/>
        <v>4</v>
      </c>
      <c r="E45" s="42" t="str">
        <f t="shared" si="2"/>
        <v>VIGO</v>
      </c>
      <c r="F45" s="42">
        <f t="shared" si="7"/>
        <v>16204</v>
      </c>
      <c r="G45" s="42">
        <f t="shared" si="8"/>
        <v>8622</v>
      </c>
    </row>
    <row r="46" spans="1:9" x14ac:dyDescent="0.25">
      <c r="A46" s="42" t="str">
        <f t="shared" si="3"/>
        <v>BILBAO</v>
      </c>
      <c r="B46" s="41">
        <f t="shared" si="4"/>
        <v>24064</v>
      </c>
      <c r="C46" s="41">
        <f t="shared" si="5"/>
        <v>38490</v>
      </c>
      <c r="D46" s="41">
        <f t="shared" si="6"/>
        <v>7</v>
      </c>
      <c r="E46" s="42" t="str">
        <f t="shared" si="2"/>
        <v>BAHIA DE CADIZ</v>
      </c>
      <c r="F46" s="42">
        <f t="shared" si="7"/>
        <v>5895</v>
      </c>
      <c r="G46" s="42">
        <f t="shared" si="8"/>
        <v>1436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VILAGARCIA</v>
      </c>
      <c r="F47" s="42">
        <f t="shared" si="7"/>
        <v>5233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4979</v>
      </c>
      <c r="D48" s="41">
        <f t="shared" si="6"/>
        <v>28</v>
      </c>
      <c r="E48" s="42" t="str">
        <f t="shared" si="2"/>
        <v>TARRAGONA</v>
      </c>
      <c r="F48" s="42">
        <f t="shared" si="7"/>
        <v>4981</v>
      </c>
      <c r="G48" s="42">
        <f t="shared" si="8"/>
        <v>80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248</v>
      </c>
      <c r="G50" s="42">
        <f t="shared" si="8"/>
        <v>16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BALEARES</v>
      </c>
      <c r="F51" s="42">
        <f t="shared" si="7"/>
        <v>207</v>
      </c>
      <c r="G51" s="42">
        <f t="shared" si="8"/>
        <v>138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46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1923876</v>
      </c>
      <c r="C53" s="41">
        <f t="shared" si="5"/>
        <v>2625029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140728</v>
      </c>
      <c r="C54" s="41">
        <f t="shared" si="5"/>
        <v>973832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45024</v>
      </c>
      <c r="C59" s="41">
        <f t="shared" si="5"/>
        <v>38875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4981</v>
      </c>
      <c r="C62" s="41">
        <f t="shared" si="5"/>
        <v>80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6331665</v>
      </c>
      <c r="C63" s="41">
        <f t="shared" si="5"/>
        <v>4558888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16204</v>
      </c>
      <c r="C64" s="41">
        <f t="shared" si="5"/>
        <v>8622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0</v>
      </c>
      <c r="D65" s="41">
        <f t="shared" si="6"/>
        <v>10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10521</v>
      </c>
      <c r="C7" s="31">
        <v>12804</v>
      </c>
      <c r="D7" s="31">
        <v>32962</v>
      </c>
      <c r="E7" s="31">
        <v>30984</v>
      </c>
      <c r="F7" s="10">
        <f>((E7*100)/D7)-100</f>
        <v>-6.0008494630180138</v>
      </c>
      <c r="G7" s="1"/>
      <c r="H7" s="1"/>
      <c r="I7" s="1"/>
    </row>
    <row r="8" spans="1:12" x14ac:dyDescent="0.25">
      <c r="A8" s="11" t="s">
        <v>44</v>
      </c>
      <c r="B8" s="32">
        <v>102191</v>
      </c>
      <c r="C8" s="32">
        <v>71047</v>
      </c>
      <c r="D8" s="32">
        <v>270265</v>
      </c>
      <c r="E8" s="32">
        <v>204054</v>
      </c>
      <c r="F8" s="13">
        <f t="shared" ref="F8:F35" si="0">((E8*100)/D8)-100</f>
        <v>-24.498547721680566</v>
      </c>
      <c r="G8" s="1"/>
      <c r="H8" s="1"/>
      <c r="I8" s="1"/>
    </row>
    <row r="9" spans="1:12" x14ac:dyDescent="0.25">
      <c r="A9" s="8" t="s">
        <v>45</v>
      </c>
      <c r="B9" s="31">
        <v>10</v>
      </c>
      <c r="C9" s="31">
        <v>8</v>
      </c>
      <c r="D9" s="31">
        <v>41</v>
      </c>
      <c r="E9" s="31">
        <v>14</v>
      </c>
      <c r="F9" s="10">
        <f t="shared" si="0"/>
        <v>-65.853658536585357</v>
      </c>
      <c r="G9" s="1"/>
      <c r="H9" s="1"/>
      <c r="I9" s="1"/>
    </row>
    <row r="10" spans="1:12" x14ac:dyDescent="0.25">
      <c r="A10" s="11" t="s">
        <v>46</v>
      </c>
      <c r="B10" s="32">
        <v>4858</v>
      </c>
      <c r="C10" s="32">
        <v>4611</v>
      </c>
      <c r="D10" s="32">
        <v>17665</v>
      </c>
      <c r="E10" s="32">
        <v>12030</v>
      </c>
      <c r="F10" s="17">
        <f t="shared" si="0"/>
        <v>-31.899235776960097</v>
      </c>
      <c r="G10" s="1"/>
      <c r="H10" s="1"/>
      <c r="I10" s="1"/>
    </row>
    <row r="11" spans="1:12" x14ac:dyDescent="0.25">
      <c r="A11" s="8" t="s">
        <v>47</v>
      </c>
      <c r="B11" s="31">
        <v>3681330</v>
      </c>
      <c r="C11" s="31">
        <v>3101824</v>
      </c>
      <c r="D11" s="31">
        <v>10771736</v>
      </c>
      <c r="E11" s="31">
        <v>8335430</v>
      </c>
      <c r="F11" s="10">
        <f t="shared" si="0"/>
        <v>-22.617579933262377</v>
      </c>
      <c r="G11" s="1"/>
      <c r="H11" s="1"/>
      <c r="I11" s="1"/>
    </row>
    <row r="12" spans="1:12" x14ac:dyDescent="0.25">
      <c r="A12" s="11" t="s">
        <v>48</v>
      </c>
      <c r="B12" s="32">
        <v>112975</v>
      </c>
      <c r="C12" s="32">
        <v>94364</v>
      </c>
      <c r="D12" s="32">
        <v>338165</v>
      </c>
      <c r="E12" s="32">
        <v>244652</v>
      </c>
      <c r="F12" s="13">
        <f t="shared" si="0"/>
        <v>-27.653068768204875</v>
      </c>
      <c r="G12" s="1"/>
      <c r="H12" s="1"/>
      <c r="I12" s="1"/>
    </row>
    <row r="13" spans="1:12" x14ac:dyDescent="0.25">
      <c r="A13" s="8" t="s">
        <v>49</v>
      </c>
      <c r="B13" s="31">
        <v>69421</v>
      </c>
      <c r="C13" s="31">
        <v>46989</v>
      </c>
      <c r="D13" s="31">
        <v>197412</v>
      </c>
      <c r="E13" s="31">
        <v>119405</v>
      </c>
      <c r="F13" s="10">
        <f t="shared" si="0"/>
        <v>-39.514821794014551</v>
      </c>
      <c r="G13" s="1"/>
      <c r="H13" s="1"/>
      <c r="I13" s="1"/>
    </row>
    <row r="14" spans="1:12" x14ac:dyDescent="0.25">
      <c r="A14" s="11" t="s">
        <v>50</v>
      </c>
      <c r="B14" s="32">
        <v>2191370</v>
      </c>
      <c r="C14" s="32">
        <v>1382249</v>
      </c>
      <c r="D14" s="32">
        <v>6217414</v>
      </c>
      <c r="E14" s="32">
        <v>4135026</v>
      </c>
      <c r="F14" s="13">
        <f t="shared" si="0"/>
        <v>-33.492831585607775</v>
      </c>
      <c r="G14" s="1"/>
      <c r="H14" s="1"/>
      <c r="I14" s="1"/>
    </row>
    <row r="15" spans="1:12" x14ac:dyDescent="0.25">
      <c r="A15" s="8" t="s">
        <v>51</v>
      </c>
      <c r="B15" s="31">
        <v>505675</v>
      </c>
      <c r="C15" s="31">
        <v>416001</v>
      </c>
      <c r="D15" s="31">
        <v>1377064</v>
      </c>
      <c r="E15" s="31">
        <v>1067089</v>
      </c>
      <c r="F15" s="10">
        <f t="shared" si="0"/>
        <v>-22.509847036884267</v>
      </c>
      <c r="G15" s="1"/>
      <c r="H15" s="1"/>
      <c r="I15" s="1"/>
    </row>
    <row r="16" spans="1:12" x14ac:dyDescent="0.25">
      <c r="A16" s="11" t="s">
        <v>52</v>
      </c>
      <c r="B16" s="32">
        <v>45668</v>
      </c>
      <c r="C16" s="32">
        <v>37191</v>
      </c>
      <c r="D16" s="32">
        <v>112339</v>
      </c>
      <c r="E16" s="32">
        <v>80604</v>
      </c>
      <c r="F16" s="13">
        <f t="shared" si="0"/>
        <v>-28.249316800042735</v>
      </c>
      <c r="G16" s="1"/>
      <c r="H16" s="1"/>
      <c r="I16" s="1"/>
    </row>
    <row r="17" spans="1:9" x14ac:dyDescent="0.25">
      <c r="A17" s="8" t="s">
        <v>53</v>
      </c>
      <c r="B17" s="31">
        <v>119615</v>
      </c>
      <c r="C17" s="31">
        <v>60316</v>
      </c>
      <c r="D17" s="31">
        <v>304312</v>
      </c>
      <c r="E17" s="31">
        <v>169736</v>
      </c>
      <c r="F17" s="10">
        <f t="shared" si="0"/>
        <v>-44.223034254317938</v>
      </c>
      <c r="G17" s="1"/>
      <c r="H17" s="1"/>
      <c r="I17" s="1"/>
    </row>
    <row r="18" spans="1:9" x14ac:dyDescent="0.25">
      <c r="A18" s="11" t="s">
        <v>54</v>
      </c>
      <c r="B18" s="32">
        <v>5861</v>
      </c>
      <c r="C18" s="32">
        <v>4212</v>
      </c>
      <c r="D18" s="32">
        <v>18738</v>
      </c>
      <c r="E18" s="32">
        <v>14027</v>
      </c>
      <c r="F18" s="13">
        <f t="shared" si="0"/>
        <v>-25.141423844593874</v>
      </c>
      <c r="G18" s="1"/>
      <c r="H18" s="1"/>
      <c r="I18" s="1"/>
    </row>
    <row r="19" spans="1:9" x14ac:dyDescent="0.25">
      <c r="A19" s="8" t="s">
        <v>55</v>
      </c>
      <c r="B19" s="31">
        <v>50</v>
      </c>
      <c r="C19" s="31">
        <v>47</v>
      </c>
      <c r="D19" s="31">
        <v>213</v>
      </c>
      <c r="E19" s="31">
        <v>100</v>
      </c>
      <c r="F19" s="10">
        <f t="shared" si="0"/>
        <v>-53.051643192488264</v>
      </c>
      <c r="G19" s="1"/>
      <c r="H19" s="1"/>
      <c r="I19" s="1"/>
    </row>
    <row r="20" spans="1:9" x14ac:dyDescent="0.25">
      <c r="A20" s="11" t="s">
        <v>56</v>
      </c>
      <c r="B20" s="32">
        <v>26693</v>
      </c>
      <c r="C20" s="32">
        <v>24454</v>
      </c>
      <c r="D20" s="32">
        <v>73622</v>
      </c>
      <c r="E20" s="32">
        <v>69667</v>
      </c>
      <c r="F20" s="13">
        <f t="shared" si="0"/>
        <v>-5.3720355328570264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1177498</v>
      </c>
      <c r="C22" s="32">
        <v>905711</v>
      </c>
      <c r="D22" s="32">
        <v>3538945</v>
      </c>
      <c r="E22" s="32">
        <v>2666003</v>
      </c>
      <c r="F22" s="13">
        <f t="shared" si="0"/>
        <v>-24.666729773986319</v>
      </c>
      <c r="G22" s="1"/>
      <c r="H22" s="1"/>
      <c r="I22" s="1"/>
    </row>
    <row r="23" spans="1:9" x14ac:dyDescent="0.25">
      <c r="A23" s="8" t="s">
        <v>59</v>
      </c>
      <c r="B23" s="31">
        <v>223849</v>
      </c>
      <c r="C23" s="31">
        <v>27646</v>
      </c>
      <c r="D23" s="31">
        <v>989888</v>
      </c>
      <c r="E23" s="31">
        <v>171016</v>
      </c>
      <c r="F23" s="10">
        <f t="shared" si="0"/>
        <v>-82.723702075386313</v>
      </c>
      <c r="G23" s="1"/>
      <c r="H23" s="1"/>
      <c r="I23" s="1"/>
    </row>
    <row r="24" spans="1:9" x14ac:dyDescent="0.25">
      <c r="A24" s="11" t="s">
        <v>60</v>
      </c>
      <c r="B24" s="32">
        <v>36012</v>
      </c>
      <c r="C24" s="32">
        <v>14363</v>
      </c>
      <c r="D24" s="32">
        <v>88772</v>
      </c>
      <c r="E24" s="32">
        <v>28598</v>
      </c>
      <c r="F24" s="13">
        <f t="shared" si="0"/>
        <v>-67.784887126571448</v>
      </c>
      <c r="G24" s="1"/>
      <c r="H24" s="1"/>
      <c r="I24" s="1"/>
    </row>
    <row r="25" spans="1:9" x14ac:dyDescent="0.25">
      <c r="A25" s="8" t="s">
        <v>61</v>
      </c>
      <c r="B25" s="31">
        <v>12658</v>
      </c>
      <c r="C25" s="31">
        <v>12282</v>
      </c>
      <c r="D25" s="31">
        <v>36919</v>
      </c>
      <c r="E25" s="31">
        <v>41107</v>
      </c>
      <c r="F25" s="10">
        <f t="shared" si="0"/>
        <v>11.343752539342887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264818</v>
      </c>
      <c r="C28" s="32">
        <v>233192</v>
      </c>
      <c r="D28" s="32">
        <v>795636</v>
      </c>
      <c r="E28" s="32">
        <v>645399</v>
      </c>
      <c r="F28" s="13">
        <f t="shared" si="0"/>
        <v>-18.882629745260402</v>
      </c>
      <c r="G28" s="1"/>
      <c r="H28" s="1"/>
      <c r="I28" s="1"/>
    </row>
    <row r="29" spans="1:9" x14ac:dyDescent="0.25">
      <c r="A29" s="8" t="s">
        <v>65</v>
      </c>
      <c r="B29" s="31">
        <v>381</v>
      </c>
      <c r="C29" s="31">
        <v>1361</v>
      </c>
      <c r="D29" s="31">
        <v>1137</v>
      </c>
      <c r="E29" s="31">
        <v>5177</v>
      </c>
      <c r="F29" s="10">
        <f t="shared" si="0"/>
        <v>355.32102022867196</v>
      </c>
      <c r="G29" s="1"/>
      <c r="H29" s="1"/>
      <c r="I29" s="1"/>
    </row>
    <row r="30" spans="1:9" x14ac:dyDescent="0.25">
      <c r="A30" s="11" t="s">
        <v>66</v>
      </c>
      <c r="B30" s="32">
        <v>83895</v>
      </c>
      <c r="C30" s="32">
        <v>82667</v>
      </c>
      <c r="D30" s="32">
        <v>224409</v>
      </c>
      <c r="E30" s="32">
        <v>226719</v>
      </c>
      <c r="F30" s="13">
        <f t="shared" si="0"/>
        <v>1.0293704797935845</v>
      </c>
      <c r="G30" s="1"/>
      <c r="H30" s="1"/>
      <c r="I30" s="1"/>
    </row>
    <row r="31" spans="1:9" x14ac:dyDescent="0.25">
      <c r="A31" s="8" t="s">
        <v>67</v>
      </c>
      <c r="B31" s="31">
        <v>50169</v>
      </c>
      <c r="C31" s="31">
        <v>25503</v>
      </c>
      <c r="D31" s="31">
        <v>133188</v>
      </c>
      <c r="E31" s="31">
        <v>159897</v>
      </c>
      <c r="F31" s="10">
        <f t="shared" si="0"/>
        <v>20.053608433192181</v>
      </c>
      <c r="G31" s="1"/>
      <c r="H31" s="1"/>
      <c r="I31" s="1"/>
    </row>
    <row r="32" spans="1:9" x14ac:dyDescent="0.25">
      <c r="A32" s="11" t="s">
        <v>68</v>
      </c>
      <c r="B32" s="32">
        <v>3177796</v>
      </c>
      <c r="C32" s="32">
        <v>3590581</v>
      </c>
      <c r="D32" s="32">
        <v>8933457</v>
      </c>
      <c r="E32" s="32">
        <v>9878548</v>
      </c>
      <c r="F32" s="13">
        <f t="shared" si="0"/>
        <v>10.579230414384938</v>
      </c>
      <c r="G32" s="1"/>
      <c r="H32" s="1"/>
      <c r="I32" s="1"/>
    </row>
    <row r="33" spans="1:9" x14ac:dyDescent="0.25">
      <c r="A33" s="8" t="s">
        <v>69</v>
      </c>
      <c r="B33" s="31">
        <v>208982</v>
      </c>
      <c r="C33" s="31">
        <v>152689</v>
      </c>
      <c r="D33" s="31">
        <v>596179</v>
      </c>
      <c r="E33" s="31">
        <v>423262</v>
      </c>
      <c r="F33" s="10">
        <f t="shared" si="0"/>
        <v>-29.004208467591113</v>
      </c>
      <c r="G33" s="1"/>
      <c r="H33" s="1"/>
      <c r="I33" s="1"/>
    </row>
    <row r="34" spans="1:9" x14ac:dyDescent="0.25">
      <c r="A34" s="11" t="s">
        <v>70</v>
      </c>
      <c r="B34" s="32">
        <v>0</v>
      </c>
      <c r="C34" s="32">
        <v>23084</v>
      </c>
      <c r="D34" s="32">
        <v>0</v>
      </c>
      <c r="E34" s="32">
        <v>72174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12112296</v>
      </c>
      <c r="C35" s="15">
        <f t="shared" ref="C35:E35" si="1">SUM(C7:C34)</f>
        <v>10325196</v>
      </c>
      <c r="D35" s="15">
        <f t="shared" si="1"/>
        <v>35070478</v>
      </c>
      <c r="E35" s="15">
        <f t="shared" si="1"/>
        <v>28800718</v>
      </c>
      <c r="F35" s="16">
        <f t="shared" si="0"/>
        <v>-17.877600641770556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30984</v>
      </c>
      <c r="C38" s="41">
        <f>D7</f>
        <v>32962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9878548</v>
      </c>
      <c r="G38" s="42">
        <f>LOOKUP(E38,$A$38:$A$65,$C$38:$C$65)</f>
        <v>8933457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204054</v>
      </c>
      <c r="C39" s="41">
        <f t="shared" ref="C39:C65" si="5">D8</f>
        <v>270265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8335430</v>
      </c>
      <c r="G39" s="42">
        <f t="shared" ref="G39:G65" si="8">LOOKUP(E39,$A$38:$A$65,$C$38:$C$65)</f>
        <v>10771736</v>
      </c>
    </row>
    <row r="40" spans="1:9" x14ac:dyDescent="0.25">
      <c r="A40" s="42" t="str">
        <f t="shared" si="3"/>
        <v>ALMERIA</v>
      </c>
      <c r="B40" s="41">
        <f t="shared" si="4"/>
        <v>14</v>
      </c>
      <c r="C40" s="41">
        <f t="shared" si="5"/>
        <v>41</v>
      </c>
      <c r="D40" s="41">
        <f t="shared" si="6"/>
        <v>25</v>
      </c>
      <c r="E40" s="42" t="str">
        <f t="shared" si="2"/>
        <v>BARCELONA</v>
      </c>
      <c r="F40" s="42">
        <f t="shared" si="7"/>
        <v>4135026</v>
      </c>
      <c r="G40" s="42">
        <f t="shared" si="8"/>
        <v>6217414</v>
      </c>
    </row>
    <row r="41" spans="1:9" x14ac:dyDescent="0.25">
      <c r="A41" s="42" t="str">
        <f t="shared" si="3"/>
        <v>AVILES</v>
      </c>
      <c r="B41" s="41">
        <f t="shared" si="4"/>
        <v>12030</v>
      </c>
      <c r="C41" s="41">
        <f t="shared" si="5"/>
        <v>17665</v>
      </c>
      <c r="D41" s="41">
        <f t="shared" si="6"/>
        <v>22</v>
      </c>
      <c r="E41" s="42" t="str">
        <f t="shared" si="2"/>
        <v>LAS PALMAS</v>
      </c>
      <c r="F41" s="42">
        <f t="shared" si="7"/>
        <v>2666003</v>
      </c>
      <c r="G41" s="42">
        <f t="shared" si="8"/>
        <v>3538945</v>
      </c>
    </row>
    <row r="42" spans="1:9" x14ac:dyDescent="0.25">
      <c r="A42" s="42" t="str">
        <f t="shared" si="3"/>
        <v>BAHIA DE ALGECIRAS</v>
      </c>
      <c r="B42" s="41">
        <f t="shared" si="4"/>
        <v>8335430</v>
      </c>
      <c r="C42" s="41">
        <f t="shared" si="5"/>
        <v>10771736</v>
      </c>
      <c r="D42" s="41">
        <f t="shared" si="6"/>
        <v>2</v>
      </c>
      <c r="E42" s="42" t="str">
        <f t="shared" si="2"/>
        <v>BILBAO</v>
      </c>
      <c r="F42" s="42">
        <f t="shared" si="7"/>
        <v>1067089</v>
      </c>
      <c r="G42" s="42">
        <f t="shared" si="8"/>
        <v>1377064</v>
      </c>
    </row>
    <row r="43" spans="1:9" x14ac:dyDescent="0.25">
      <c r="A43" s="42" t="str">
        <f t="shared" si="3"/>
        <v>BAHIA DE CADIZ</v>
      </c>
      <c r="B43" s="41">
        <f t="shared" si="4"/>
        <v>244652</v>
      </c>
      <c r="C43" s="41">
        <f t="shared" si="5"/>
        <v>338165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645399</v>
      </c>
      <c r="G43" s="42">
        <f t="shared" si="8"/>
        <v>795636</v>
      </c>
    </row>
    <row r="44" spans="1:9" x14ac:dyDescent="0.25">
      <c r="A44" s="42" t="str">
        <f t="shared" si="3"/>
        <v>BALEARES</v>
      </c>
      <c r="B44" s="41">
        <f t="shared" si="4"/>
        <v>119405</v>
      </c>
      <c r="C44" s="41">
        <f t="shared" si="5"/>
        <v>197412</v>
      </c>
      <c r="D44" s="41">
        <f t="shared" si="6"/>
        <v>14</v>
      </c>
      <c r="E44" s="42" t="str">
        <f t="shared" si="2"/>
        <v>VIGO</v>
      </c>
      <c r="F44" s="42">
        <f t="shared" si="7"/>
        <v>423262</v>
      </c>
      <c r="G44" s="42">
        <f t="shared" si="8"/>
        <v>596179</v>
      </c>
    </row>
    <row r="45" spans="1:9" x14ac:dyDescent="0.25">
      <c r="A45" s="42" t="str">
        <f t="shared" si="3"/>
        <v>BARCELONA</v>
      </c>
      <c r="B45" s="41">
        <f t="shared" si="4"/>
        <v>4135026</v>
      </c>
      <c r="C45" s="41">
        <f t="shared" si="5"/>
        <v>6217414</v>
      </c>
      <c r="D45" s="41">
        <f t="shared" si="6"/>
        <v>3</v>
      </c>
      <c r="E45" s="42" t="str">
        <f t="shared" si="2"/>
        <v>BAHIA DE CADIZ</v>
      </c>
      <c r="F45" s="42">
        <f t="shared" si="7"/>
        <v>244652</v>
      </c>
      <c r="G45" s="42">
        <f t="shared" si="8"/>
        <v>338165</v>
      </c>
    </row>
    <row r="46" spans="1:9" x14ac:dyDescent="0.25">
      <c r="A46" s="42" t="str">
        <f t="shared" si="3"/>
        <v>BILBAO</v>
      </c>
      <c r="B46" s="41">
        <f t="shared" si="4"/>
        <v>1067089</v>
      </c>
      <c r="C46" s="41">
        <f t="shared" si="5"/>
        <v>1377064</v>
      </c>
      <c r="D46" s="41">
        <f t="shared" si="6"/>
        <v>5</v>
      </c>
      <c r="E46" s="42" t="str">
        <f t="shared" si="2"/>
        <v>SEVILLA</v>
      </c>
      <c r="F46" s="42">
        <f t="shared" si="7"/>
        <v>226719</v>
      </c>
      <c r="G46" s="42">
        <f t="shared" si="8"/>
        <v>224409</v>
      </c>
    </row>
    <row r="47" spans="1:9" x14ac:dyDescent="0.25">
      <c r="A47" s="42" t="str">
        <f t="shared" si="3"/>
        <v>CARTAGENA</v>
      </c>
      <c r="B47" s="41">
        <f t="shared" si="4"/>
        <v>80604</v>
      </c>
      <c r="C47" s="41">
        <f t="shared" si="5"/>
        <v>112339</v>
      </c>
      <c r="D47" s="41">
        <f t="shared" si="6"/>
        <v>15</v>
      </c>
      <c r="E47" s="42" t="str">
        <f t="shared" si="2"/>
        <v>ALICANTE</v>
      </c>
      <c r="F47" s="42">
        <f t="shared" si="7"/>
        <v>204054</v>
      </c>
      <c r="G47" s="42">
        <f t="shared" si="8"/>
        <v>270265</v>
      </c>
    </row>
    <row r="48" spans="1:9" x14ac:dyDescent="0.25">
      <c r="A48" s="42" t="str">
        <f t="shared" si="3"/>
        <v>CASTELLON</v>
      </c>
      <c r="B48" s="41">
        <f t="shared" si="4"/>
        <v>169736</v>
      </c>
      <c r="C48" s="41">
        <f t="shared" si="5"/>
        <v>304312</v>
      </c>
      <c r="D48" s="41">
        <f t="shared" si="6"/>
        <v>12</v>
      </c>
      <c r="E48" s="42" t="str">
        <f t="shared" si="2"/>
        <v>MALAGA</v>
      </c>
      <c r="F48" s="42">
        <f t="shared" si="7"/>
        <v>171016</v>
      </c>
      <c r="G48" s="42">
        <f t="shared" si="8"/>
        <v>989888</v>
      </c>
    </row>
    <row r="49" spans="1:7" x14ac:dyDescent="0.25">
      <c r="A49" s="42" t="str">
        <f t="shared" si="3"/>
        <v>CEUTA</v>
      </c>
      <c r="B49" s="41">
        <f t="shared" si="4"/>
        <v>14027</v>
      </c>
      <c r="C49" s="41">
        <f t="shared" si="5"/>
        <v>18738</v>
      </c>
      <c r="D49" s="41">
        <f t="shared" si="6"/>
        <v>21</v>
      </c>
      <c r="E49" s="42" t="str">
        <f t="shared" si="2"/>
        <v>CASTELLON</v>
      </c>
      <c r="F49" s="42">
        <f t="shared" si="7"/>
        <v>169736</v>
      </c>
      <c r="G49" s="42">
        <f t="shared" si="8"/>
        <v>304312</v>
      </c>
    </row>
    <row r="50" spans="1:7" x14ac:dyDescent="0.25">
      <c r="A50" s="42" t="str">
        <f t="shared" si="3"/>
        <v>FERROL-SAN CIBRAO</v>
      </c>
      <c r="B50" s="41">
        <f t="shared" si="4"/>
        <v>100</v>
      </c>
      <c r="C50" s="41">
        <f t="shared" si="5"/>
        <v>213</v>
      </c>
      <c r="D50" s="41">
        <f t="shared" si="6"/>
        <v>24</v>
      </c>
      <c r="E50" s="42" t="str">
        <f t="shared" si="2"/>
        <v>TARRAGONA</v>
      </c>
      <c r="F50" s="42">
        <f t="shared" si="7"/>
        <v>159897</v>
      </c>
      <c r="G50" s="42">
        <f t="shared" si="8"/>
        <v>133188</v>
      </c>
    </row>
    <row r="51" spans="1:7" x14ac:dyDescent="0.25">
      <c r="A51" s="42" t="str">
        <f t="shared" si="3"/>
        <v>GIJON</v>
      </c>
      <c r="B51" s="41">
        <f t="shared" si="4"/>
        <v>69667</v>
      </c>
      <c r="C51" s="41">
        <f t="shared" si="5"/>
        <v>73622</v>
      </c>
      <c r="D51" s="41">
        <f t="shared" si="6"/>
        <v>17</v>
      </c>
      <c r="E51" s="42" t="str">
        <f t="shared" si="2"/>
        <v>BALEARES</v>
      </c>
      <c r="F51" s="42">
        <f t="shared" si="7"/>
        <v>119405</v>
      </c>
      <c r="G51" s="42">
        <f t="shared" si="8"/>
        <v>197412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80604</v>
      </c>
      <c r="G52" s="42">
        <f t="shared" si="8"/>
        <v>112339</v>
      </c>
    </row>
    <row r="53" spans="1:7" x14ac:dyDescent="0.25">
      <c r="A53" s="42" t="str">
        <f t="shared" si="3"/>
        <v>LAS PALMAS</v>
      </c>
      <c r="B53" s="41">
        <f t="shared" si="4"/>
        <v>2666003</v>
      </c>
      <c r="C53" s="41">
        <f t="shared" si="5"/>
        <v>3538945</v>
      </c>
      <c r="D53" s="41">
        <f t="shared" si="6"/>
        <v>4</v>
      </c>
      <c r="E53" s="42" t="str">
        <f t="shared" si="2"/>
        <v>VILAGARCIA</v>
      </c>
      <c r="F53" s="42">
        <f t="shared" si="7"/>
        <v>72174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171016</v>
      </c>
      <c r="C54" s="41">
        <f t="shared" si="5"/>
        <v>989888</v>
      </c>
      <c r="D54" s="41">
        <f t="shared" si="6"/>
        <v>11</v>
      </c>
      <c r="E54" s="42" t="str">
        <f t="shared" si="2"/>
        <v>GIJON</v>
      </c>
      <c r="F54" s="42">
        <f t="shared" si="7"/>
        <v>69667</v>
      </c>
      <c r="G54" s="42">
        <f t="shared" si="8"/>
        <v>73622</v>
      </c>
    </row>
    <row r="55" spans="1:7" x14ac:dyDescent="0.25">
      <c r="A55" s="42" t="str">
        <f t="shared" si="3"/>
        <v>MARIN Y RIA DE PONTEVEDRA</v>
      </c>
      <c r="B55" s="41">
        <f t="shared" si="4"/>
        <v>28598</v>
      </c>
      <c r="C55" s="41">
        <f t="shared" si="5"/>
        <v>88772</v>
      </c>
      <c r="D55" s="41">
        <f t="shared" si="6"/>
        <v>20</v>
      </c>
      <c r="E55" s="42" t="str">
        <f t="shared" si="2"/>
        <v>MELILLA</v>
      </c>
      <c r="F55" s="42">
        <f t="shared" ref="F55:F65" si="9">LOOKUP(E55,$A$38:$A$65,$B$38:$B$65)</f>
        <v>41107</v>
      </c>
      <c r="G55" s="42">
        <f t="shared" si="8"/>
        <v>36919</v>
      </c>
    </row>
    <row r="56" spans="1:7" x14ac:dyDescent="0.25">
      <c r="A56" s="42" t="str">
        <f t="shared" si="3"/>
        <v>MELILLA</v>
      </c>
      <c r="B56" s="41">
        <f t="shared" si="4"/>
        <v>41107</v>
      </c>
      <c r="C56" s="41">
        <f t="shared" si="5"/>
        <v>36919</v>
      </c>
      <c r="D56" s="41">
        <f t="shared" si="6"/>
        <v>18</v>
      </c>
      <c r="E56" s="42" t="str">
        <f t="shared" si="2"/>
        <v>A CORUÑA</v>
      </c>
      <c r="F56" s="42">
        <f t="shared" si="9"/>
        <v>30984</v>
      </c>
      <c r="G56" s="42">
        <f t="shared" si="8"/>
        <v>32962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28598</v>
      </c>
      <c r="G57" s="42">
        <f t="shared" si="8"/>
        <v>88772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14027</v>
      </c>
      <c r="G58" s="42">
        <f t="shared" si="8"/>
        <v>18738</v>
      </c>
    </row>
    <row r="59" spans="1:7" x14ac:dyDescent="0.25">
      <c r="A59" s="42" t="str">
        <f t="shared" si="3"/>
        <v>SANTA CRUZ DE TENERIFE</v>
      </c>
      <c r="B59" s="41">
        <f t="shared" si="4"/>
        <v>645399</v>
      </c>
      <c r="C59" s="41">
        <f t="shared" si="5"/>
        <v>795636</v>
      </c>
      <c r="D59" s="41">
        <f t="shared" si="6"/>
        <v>6</v>
      </c>
      <c r="E59" s="42" t="str">
        <f t="shared" si="2"/>
        <v>AVILES</v>
      </c>
      <c r="F59" s="42">
        <f t="shared" si="9"/>
        <v>12030</v>
      </c>
      <c r="G59" s="42">
        <f t="shared" si="8"/>
        <v>17665</v>
      </c>
    </row>
    <row r="60" spans="1:7" x14ac:dyDescent="0.25">
      <c r="A60" s="42" t="str">
        <f t="shared" si="3"/>
        <v>SANTANDER</v>
      </c>
      <c r="B60" s="41">
        <f t="shared" si="4"/>
        <v>5177</v>
      </c>
      <c r="C60" s="41">
        <f t="shared" si="5"/>
        <v>1137</v>
      </c>
      <c r="D60" s="41">
        <f t="shared" si="6"/>
        <v>23</v>
      </c>
      <c r="E60" s="42" t="str">
        <f t="shared" si="2"/>
        <v>SANTANDER</v>
      </c>
      <c r="F60" s="42">
        <f t="shared" si="9"/>
        <v>5177</v>
      </c>
      <c r="G60" s="42">
        <f t="shared" si="8"/>
        <v>1137</v>
      </c>
    </row>
    <row r="61" spans="1:7" x14ac:dyDescent="0.25">
      <c r="A61" s="42" t="str">
        <f t="shared" si="3"/>
        <v>SEVILLA</v>
      </c>
      <c r="B61" s="41">
        <f t="shared" si="4"/>
        <v>226719</v>
      </c>
      <c r="C61" s="41">
        <f t="shared" si="5"/>
        <v>224409</v>
      </c>
      <c r="D61" s="41">
        <f t="shared" si="6"/>
        <v>9</v>
      </c>
      <c r="E61" s="42" t="str">
        <f t="shared" si="2"/>
        <v>FERROL-SAN CIBRAO</v>
      </c>
      <c r="F61" s="42">
        <f t="shared" si="9"/>
        <v>100</v>
      </c>
      <c r="G61" s="42">
        <f t="shared" si="8"/>
        <v>213</v>
      </c>
    </row>
    <row r="62" spans="1:7" x14ac:dyDescent="0.25">
      <c r="A62" s="42" t="str">
        <f t="shared" si="3"/>
        <v>TARRAGONA</v>
      </c>
      <c r="B62" s="41">
        <f t="shared" si="4"/>
        <v>159897</v>
      </c>
      <c r="C62" s="41">
        <f t="shared" si="5"/>
        <v>133188</v>
      </c>
      <c r="D62" s="41">
        <f t="shared" si="6"/>
        <v>13</v>
      </c>
      <c r="E62" s="42" t="str">
        <f t="shared" si="2"/>
        <v>ALMERIA</v>
      </c>
      <c r="F62" s="42">
        <f t="shared" si="9"/>
        <v>14</v>
      </c>
      <c r="G62" s="42">
        <f t="shared" si="8"/>
        <v>41</v>
      </c>
    </row>
    <row r="63" spans="1:7" x14ac:dyDescent="0.25">
      <c r="A63" s="42" t="str">
        <f t="shared" si="3"/>
        <v>VALENCIA</v>
      </c>
      <c r="B63" s="41">
        <f t="shared" si="4"/>
        <v>9878548</v>
      </c>
      <c r="C63" s="41">
        <f t="shared" si="5"/>
        <v>8933457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423262</v>
      </c>
      <c r="C64" s="41">
        <f t="shared" si="5"/>
        <v>596179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72174</v>
      </c>
      <c r="C65" s="41">
        <f t="shared" si="5"/>
        <v>0</v>
      </c>
      <c r="D65" s="41">
        <f t="shared" si="6"/>
        <v>16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25578</v>
      </c>
      <c r="C8" s="34">
        <v>16280</v>
      </c>
      <c r="D8" s="34">
        <v>75828</v>
      </c>
      <c r="E8" s="34">
        <v>43344</v>
      </c>
      <c r="F8" s="13">
        <f t="shared" ref="F8:F35" si="0">((E8*100)/D8)-100</f>
        <v>-42.839056812786836</v>
      </c>
      <c r="G8" s="1"/>
      <c r="H8" s="1"/>
      <c r="I8" s="1"/>
    </row>
    <row r="9" spans="1:12" x14ac:dyDescent="0.25">
      <c r="A9" s="8" t="s">
        <v>45</v>
      </c>
      <c r="B9" s="33">
        <v>35691</v>
      </c>
      <c r="C9" s="33">
        <v>38990</v>
      </c>
      <c r="D9" s="33">
        <v>97872</v>
      </c>
      <c r="E9" s="33">
        <v>102872</v>
      </c>
      <c r="F9" s="10">
        <f t="shared" si="0"/>
        <v>5.1087134216118955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445562</v>
      </c>
      <c r="C11" s="33">
        <v>433290</v>
      </c>
      <c r="D11" s="33">
        <v>1298473</v>
      </c>
      <c r="E11" s="33">
        <v>1221622</v>
      </c>
      <c r="F11" s="10">
        <f t="shared" si="0"/>
        <v>-5.9185674249676339</v>
      </c>
      <c r="G11" s="1"/>
      <c r="H11" s="1"/>
      <c r="I11" s="1"/>
    </row>
    <row r="12" spans="1:12" x14ac:dyDescent="0.25">
      <c r="A12" s="11" t="s">
        <v>48</v>
      </c>
      <c r="B12" s="34">
        <v>133640</v>
      </c>
      <c r="C12" s="34">
        <v>105751</v>
      </c>
      <c r="D12" s="34">
        <v>353664</v>
      </c>
      <c r="E12" s="34">
        <v>299287</v>
      </c>
      <c r="F12" s="13">
        <f t="shared" si="0"/>
        <v>-15.375327994933045</v>
      </c>
      <c r="G12" s="1"/>
      <c r="H12" s="1"/>
      <c r="I12" s="1"/>
    </row>
    <row r="13" spans="1:12" x14ac:dyDescent="0.25">
      <c r="A13" s="8" t="s">
        <v>49</v>
      </c>
      <c r="B13" s="33">
        <v>732687</v>
      </c>
      <c r="C13" s="33">
        <v>648665</v>
      </c>
      <c r="D13" s="33">
        <v>2129293</v>
      </c>
      <c r="E13" s="33">
        <v>1714543</v>
      </c>
      <c r="F13" s="10">
        <f t="shared" si="0"/>
        <v>-19.478296317134379</v>
      </c>
      <c r="G13" s="1"/>
      <c r="H13" s="1"/>
      <c r="I13" s="1"/>
    </row>
    <row r="14" spans="1:12" x14ac:dyDescent="0.25">
      <c r="A14" s="11" t="s">
        <v>50</v>
      </c>
      <c r="B14" s="34">
        <v>869275</v>
      </c>
      <c r="C14" s="34">
        <v>697580</v>
      </c>
      <c r="D14" s="34">
        <v>2551422</v>
      </c>
      <c r="E14" s="34">
        <v>1863557</v>
      </c>
      <c r="F14" s="13">
        <f t="shared" si="0"/>
        <v>-26.96006383891023</v>
      </c>
      <c r="G14" s="1"/>
      <c r="H14" s="1"/>
      <c r="I14" s="1"/>
    </row>
    <row r="15" spans="1:12" x14ac:dyDescent="0.25">
      <c r="A15" s="8" t="s">
        <v>51</v>
      </c>
      <c r="B15" s="33">
        <v>53123</v>
      </c>
      <c r="C15" s="33">
        <v>58601</v>
      </c>
      <c r="D15" s="33">
        <v>127606</v>
      </c>
      <c r="E15" s="33">
        <v>142044</v>
      </c>
      <c r="F15" s="10">
        <f t="shared" si="0"/>
        <v>11.314514991458083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16192</v>
      </c>
      <c r="C17" s="33">
        <v>20201</v>
      </c>
      <c r="D17" s="33">
        <v>27567</v>
      </c>
      <c r="E17" s="33">
        <v>72296</v>
      </c>
      <c r="F17" s="10">
        <f t="shared" si="0"/>
        <v>162.25559545833789</v>
      </c>
      <c r="G17" s="1"/>
      <c r="H17" s="1"/>
      <c r="I17" s="1"/>
    </row>
    <row r="18" spans="1:9" x14ac:dyDescent="0.25">
      <c r="A18" s="11" t="s">
        <v>54</v>
      </c>
      <c r="B18" s="34">
        <v>74062</v>
      </c>
      <c r="C18" s="34">
        <v>78073</v>
      </c>
      <c r="D18" s="34">
        <v>230130</v>
      </c>
      <c r="E18" s="34">
        <v>221057</v>
      </c>
      <c r="F18" s="13">
        <f t="shared" si="0"/>
        <v>-3.9425542084908471</v>
      </c>
      <c r="G18" s="1"/>
      <c r="H18" s="1"/>
      <c r="I18" s="1"/>
    </row>
    <row r="19" spans="1:9" x14ac:dyDescent="0.25">
      <c r="A19" s="8" t="s">
        <v>55</v>
      </c>
      <c r="B19" s="33">
        <v>13314</v>
      </c>
      <c r="C19" s="33">
        <v>9995</v>
      </c>
      <c r="D19" s="33">
        <v>55320</v>
      </c>
      <c r="E19" s="33">
        <v>31853</v>
      </c>
      <c r="F19" s="10">
        <f t="shared" si="0"/>
        <v>-42.420462762111349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209817</v>
      </c>
      <c r="C22" s="34">
        <v>192895</v>
      </c>
      <c r="D22" s="34">
        <v>629256</v>
      </c>
      <c r="E22" s="34">
        <v>533878</v>
      </c>
      <c r="F22" s="13">
        <f t="shared" si="0"/>
        <v>-15.15726508765907</v>
      </c>
      <c r="G22" s="1"/>
      <c r="H22" s="1"/>
      <c r="I22" s="1"/>
    </row>
    <row r="23" spans="1:9" x14ac:dyDescent="0.25">
      <c r="A23" s="8" t="s">
        <v>59</v>
      </c>
      <c r="B23" s="33">
        <v>34933</v>
      </c>
      <c r="C23" s="33">
        <v>43894</v>
      </c>
      <c r="D23" s="33">
        <v>104052</v>
      </c>
      <c r="E23" s="33">
        <v>112695</v>
      </c>
      <c r="F23" s="10">
        <f t="shared" si="0"/>
        <v>8.3064237112213135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37685</v>
      </c>
      <c r="C25" s="33">
        <v>45855</v>
      </c>
      <c r="D25" s="33">
        <v>116076</v>
      </c>
      <c r="E25" s="33">
        <v>126280</v>
      </c>
      <c r="F25" s="10">
        <f t="shared" si="0"/>
        <v>8.7907922395671818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334</v>
      </c>
      <c r="D26" s="34">
        <v>0</v>
      </c>
      <c r="E26" s="34">
        <v>6346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3">
        <v>59855</v>
      </c>
      <c r="C27" s="33">
        <v>45970</v>
      </c>
      <c r="D27" s="33">
        <v>171911</v>
      </c>
      <c r="E27" s="33">
        <v>101987</v>
      </c>
      <c r="F27" s="10">
        <f t="shared" si="0"/>
        <v>-40.674535079197959</v>
      </c>
      <c r="G27" s="1"/>
      <c r="H27" s="1"/>
      <c r="I27" s="1"/>
    </row>
    <row r="28" spans="1:9" x14ac:dyDescent="0.25">
      <c r="A28" s="11" t="s">
        <v>64</v>
      </c>
      <c r="B28" s="34">
        <v>299999</v>
      </c>
      <c r="C28" s="34">
        <v>291686</v>
      </c>
      <c r="D28" s="34">
        <v>900280</v>
      </c>
      <c r="E28" s="34">
        <v>799497</v>
      </c>
      <c r="F28" s="13">
        <f t="shared" si="0"/>
        <v>-11.194628337850446</v>
      </c>
      <c r="G28" s="1"/>
      <c r="H28" s="1"/>
      <c r="I28" s="1"/>
    </row>
    <row r="29" spans="1:9" x14ac:dyDescent="0.25">
      <c r="A29" s="8" t="s">
        <v>65</v>
      </c>
      <c r="B29" s="33">
        <v>100191</v>
      </c>
      <c r="C29" s="33">
        <v>62916</v>
      </c>
      <c r="D29" s="33">
        <v>270364</v>
      </c>
      <c r="E29" s="33">
        <v>146163</v>
      </c>
      <c r="F29" s="10">
        <f t="shared" si="0"/>
        <v>-45.938438549511027</v>
      </c>
      <c r="G29" s="1"/>
      <c r="H29" s="1"/>
      <c r="I29" s="1"/>
    </row>
    <row r="30" spans="1:9" x14ac:dyDescent="0.25">
      <c r="A30" s="11" t="s">
        <v>66</v>
      </c>
      <c r="B30" s="34">
        <v>21662</v>
      </c>
      <c r="C30" s="34">
        <v>25845</v>
      </c>
      <c r="D30" s="34">
        <v>64004</v>
      </c>
      <c r="E30" s="34">
        <v>71706</v>
      </c>
      <c r="F30" s="13">
        <f t="shared" si="0"/>
        <v>12.033622898568836</v>
      </c>
      <c r="G30" s="1"/>
      <c r="H30" s="1"/>
      <c r="I30" s="1"/>
    </row>
    <row r="31" spans="1:9" x14ac:dyDescent="0.25">
      <c r="A31" s="8" t="s">
        <v>67</v>
      </c>
      <c r="B31" s="33">
        <v>33296</v>
      </c>
      <c r="C31" s="33">
        <v>10994</v>
      </c>
      <c r="D31" s="33">
        <v>118423</v>
      </c>
      <c r="E31" s="33">
        <v>23597</v>
      </c>
      <c r="F31" s="10">
        <f t="shared" si="0"/>
        <v>-80.073972116902965</v>
      </c>
      <c r="G31" s="1"/>
      <c r="H31" s="1"/>
      <c r="I31" s="1"/>
    </row>
    <row r="32" spans="1:9" x14ac:dyDescent="0.25">
      <c r="A32" s="11" t="s">
        <v>68</v>
      </c>
      <c r="B32" s="34">
        <v>391088</v>
      </c>
      <c r="C32" s="34">
        <v>308292</v>
      </c>
      <c r="D32" s="34">
        <v>1196046</v>
      </c>
      <c r="E32" s="34">
        <v>932727</v>
      </c>
      <c r="F32" s="13">
        <f t="shared" si="0"/>
        <v>-22.015792034754512</v>
      </c>
      <c r="G32" s="1"/>
      <c r="H32" s="1"/>
      <c r="I32" s="1"/>
    </row>
    <row r="33" spans="1:9" x14ac:dyDescent="0.25">
      <c r="A33" s="8" t="s">
        <v>69</v>
      </c>
      <c r="B33" s="33">
        <v>131161</v>
      </c>
      <c r="C33" s="33">
        <v>70235</v>
      </c>
      <c r="D33" s="33">
        <v>361921</v>
      </c>
      <c r="E33" s="33">
        <v>203044</v>
      </c>
      <c r="F33" s="10">
        <f t="shared" si="0"/>
        <v>-43.898254038864835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3718811</v>
      </c>
      <c r="C35" s="15">
        <f t="shared" ref="C35:E35" si="1">SUM(C7:C34)</f>
        <v>3206342</v>
      </c>
      <c r="D35" s="15">
        <f t="shared" si="1"/>
        <v>10879508</v>
      </c>
      <c r="E35" s="15">
        <f t="shared" si="1"/>
        <v>8770395</v>
      </c>
      <c r="F35" s="16">
        <f t="shared" si="0"/>
        <v>-19.386106430548139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1863557</v>
      </c>
      <c r="G38" s="42">
        <f>LOOKUP(E38,$A$38:$A$65,$C$38:$C$65)</f>
        <v>2551422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43344</v>
      </c>
      <c r="C39" s="41">
        <f t="shared" ref="C39:C65" si="5">D8</f>
        <v>75828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1714543</v>
      </c>
      <c r="G39" s="42">
        <f t="shared" ref="G39:G65" si="8">LOOKUP(E39,$A$38:$A$65,$C$38:$C$65)</f>
        <v>2129293</v>
      </c>
    </row>
    <row r="40" spans="1:9" x14ac:dyDescent="0.25">
      <c r="A40" s="42" t="str">
        <f t="shared" si="3"/>
        <v>ALMERIA</v>
      </c>
      <c r="B40" s="41">
        <f t="shared" si="4"/>
        <v>102872</v>
      </c>
      <c r="C40" s="41">
        <f t="shared" si="5"/>
        <v>97872</v>
      </c>
      <c r="D40" s="41">
        <f t="shared" si="6"/>
        <v>14</v>
      </c>
      <c r="E40" s="42" t="str">
        <f t="shared" si="2"/>
        <v>BAHIA DE ALGECIRAS</v>
      </c>
      <c r="F40" s="42">
        <f t="shared" si="7"/>
        <v>1221622</v>
      </c>
      <c r="G40" s="42">
        <f t="shared" si="8"/>
        <v>1298473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932727</v>
      </c>
      <c r="G41" s="42">
        <f t="shared" si="8"/>
        <v>1196046</v>
      </c>
    </row>
    <row r="42" spans="1:9" x14ac:dyDescent="0.25">
      <c r="A42" s="42" t="str">
        <f t="shared" si="3"/>
        <v>BAHIA DE ALGECIRAS</v>
      </c>
      <c r="B42" s="41">
        <f t="shared" si="4"/>
        <v>1221622</v>
      </c>
      <c r="C42" s="41">
        <f t="shared" si="5"/>
        <v>1298473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799497</v>
      </c>
      <c r="G42" s="42">
        <f t="shared" si="8"/>
        <v>900280</v>
      </c>
    </row>
    <row r="43" spans="1:9" x14ac:dyDescent="0.25">
      <c r="A43" s="42" t="str">
        <f t="shared" si="3"/>
        <v>BAHIA DE CADIZ</v>
      </c>
      <c r="B43" s="41">
        <f t="shared" si="4"/>
        <v>299287</v>
      </c>
      <c r="C43" s="41">
        <f t="shared" si="5"/>
        <v>353664</v>
      </c>
      <c r="D43" s="41">
        <f t="shared" si="6"/>
        <v>7</v>
      </c>
      <c r="E43" s="42" t="str">
        <f t="shared" si="2"/>
        <v>LAS PALMAS</v>
      </c>
      <c r="F43" s="42">
        <f t="shared" si="7"/>
        <v>533878</v>
      </c>
      <c r="G43" s="42">
        <f t="shared" si="8"/>
        <v>629256</v>
      </c>
    </row>
    <row r="44" spans="1:9" x14ac:dyDescent="0.25">
      <c r="A44" s="42" t="str">
        <f t="shared" si="3"/>
        <v>BALEARES</v>
      </c>
      <c r="B44" s="41">
        <f t="shared" si="4"/>
        <v>1714543</v>
      </c>
      <c r="C44" s="41">
        <f t="shared" si="5"/>
        <v>2129293</v>
      </c>
      <c r="D44" s="41">
        <f t="shared" si="6"/>
        <v>2</v>
      </c>
      <c r="E44" s="42" t="str">
        <f t="shared" si="2"/>
        <v>BAHIA DE CADIZ</v>
      </c>
      <c r="F44" s="42">
        <f t="shared" si="7"/>
        <v>299287</v>
      </c>
      <c r="G44" s="42">
        <f t="shared" si="8"/>
        <v>353664</v>
      </c>
    </row>
    <row r="45" spans="1:9" x14ac:dyDescent="0.25">
      <c r="A45" s="42" t="str">
        <f t="shared" si="3"/>
        <v>BARCELONA</v>
      </c>
      <c r="B45" s="41">
        <f t="shared" si="4"/>
        <v>1863557</v>
      </c>
      <c r="C45" s="41">
        <f t="shared" si="5"/>
        <v>2551422</v>
      </c>
      <c r="D45" s="41">
        <f t="shared" si="6"/>
        <v>1</v>
      </c>
      <c r="E45" s="42" t="str">
        <f t="shared" si="2"/>
        <v>CEUTA</v>
      </c>
      <c r="F45" s="42">
        <f t="shared" si="7"/>
        <v>221057</v>
      </c>
      <c r="G45" s="42">
        <f t="shared" si="8"/>
        <v>230130</v>
      </c>
    </row>
    <row r="46" spans="1:9" x14ac:dyDescent="0.25">
      <c r="A46" s="42" t="str">
        <f t="shared" si="3"/>
        <v>BILBAO</v>
      </c>
      <c r="B46" s="41">
        <f t="shared" si="4"/>
        <v>142044</v>
      </c>
      <c r="C46" s="41">
        <f t="shared" si="5"/>
        <v>127606</v>
      </c>
      <c r="D46" s="41">
        <f t="shared" si="6"/>
        <v>11</v>
      </c>
      <c r="E46" s="42" t="str">
        <f t="shared" si="2"/>
        <v>VIGO</v>
      </c>
      <c r="F46" s="42">
        <f t="shared" si="7"/>
        <v>203044</v>
      </c>
      <c r="G46" s="42">
        <f t="shared" si="8"/>
        <v>361921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146163</v>
      </c>
      <c r="G47" s="42">
        <f t="shared" si="8"/>
        <v>270364</v>
      </c>
    </row>
    <row r="48" spans="1:9" x14ac:dyDescent="0.25">
      <c r="A48" s="42" t="str">
        <f t="shared" si="3"/>
        <v>CASTELLON</v>
      </c>
      <c r="B48" s="41">
        <f t="shared" si="4"/>
        <v>72296</v>
      </c>
      <c r="C48" s="41">
        <f t="shared" si="5"/>
        <v>27567</v>
      </c>
      <c r="D48" s="41">
        <f t="shared" si="6"/>
        <v>16</v>
      </c>
      <c r="E48" s="42" t="str">
        <f t="shared" si="2"/>
        <v>BILBAO</v>
      </c>
      <c r="F48" s="42">
        <f t="shared" si="7"/>
        <v>142044</v>
      </c>
      <c r="G48" s="42">
        <f t="shared" si="8"/>
        <v>127606</v>
      </c>
    </row>
    <row r="49" spans="1:7" x14ac:dyDescent="0.25">
      <c r="A49" s="42" t="str">
        <f t="shared" si="3"/>
        <v>CEUTA</v>
      </c>
      <c r="B49" s="41">
        <f t="shared" si="4"/>
        <v>221057</v>
      </c>
      <c r="C49" s="41">
        <f t="shared" si="5"/>
        <v>230130</v>
      </c>
      <c r="D49" s="41">
        <f t="shared" si="6"/>
        <v>8</v>
      </c>
      <c r="E49" s="42" t="str">
        <f t="shared" si="2"/>
        <v>MELILLA</v>
      </c>
      <c r="F49" s="42">
        <f t="shared" si="7"/>
        <v>126280</v>
      </c>
      <c r="G49" s="42">
        <f t="shared" si="8"/>
        <v>116076</v>
      </c>
    </row>
    <row r="50" spans="1:7" x14ac:dyDescent="0.25">
      <c r="A50" s="42" t="str">
        <f t="shared" si="3"/>
        <v>FERROL-SAN CIBRAO</v>
      </c>
      <c r="B50" s="41">
        <f t="shared" si="4"/>
        <v>31853</v>
      </c>
      <c r="C50" s="41">
        <f t="shared" si="5"/>
        <v>55320</v>
      </c>
      <c r="D50" s="41">
        <f t="shared" si="6"/>
        <v>19</v>
      </c>
      <c r="E50" s="42" t="str">
        <f t="shared" si="2"/>
        <v>MALAGA</v>
      </c>
      <c r="F50" s="42">
        <f t="shared" si="7"/>
        <v>112695</v>
      </c>
      <c r="G50" s="42">
        <f t="shared" si="8"/>
        <v>104052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102872</v>
      </c>
      <c r="G51" s="42">
        <f t="shared" si="8"/>
        <v>97872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101987</v>
      </c>
      <c r="G52" s="42">
        <f t="shared" si="8"/>
        <v>171911</v>
      </c>
    </row>
    <row r="53" spans="1:7" x14ac:dyDescent="0.25">
      <c r="A53" s="42" t="str">
        <f t="shared" si="3"/>
        <v>LAS PALMAS</v>
      </c>
      <c r="B53" s="41">
        <f t="shared" si="4"/>
        <v>533878</v>
      </c>
      <c r="C53" s="41">
        <f t="shared" si="5"/>
        <v>629256</v>
      </c>
      <c r="D53" s="41">
        <f t="shared" si="6"/>
        <v>6</v>
      </c>
      <c r="E53" s="42" t="str">
        <f t="shared" si="2"/>
        <v>CASTELLON</v>
      </c>
      <c r="F53" s="42">
        <f t="shared" si="7"/>
        <v>72296</v>
      </c>
      <c r="G53" s="42">
        <f t="shared" si="8"/>
        <v>27567</v>
      </c>
    </row>
    <row r="54" spans="1:7" x14ac:dyDescent="0.25">
      <c r="A54" s="42" t="str">
        <f t="shared" si="3"/>
        <v>MALAGA</v>
      </c>
      <c r="B54" s="41">
        <f t="shared" si="4"/>
        <v>112695</v>
      </c>
      <c r="C54" s="41">
        <f t="shared" si="5"/>
        <v>104052</v>
      </c>
      <c r="D54" s="41">
        <f t="shared" si="6"/>
        <v>13</v>
      </c>
      <c r="E54" s="42" t="str">
        <f t="shared" si="2"/>
        <v>SEVILLA</v>
      </c>
      <c r="F54" s="42">
        <f t="shared" si="7"/>
        <v>71706</v>
      </c>
      <c r="G54" s="42">
        <f t="shared" si="8"/>
        <v>64004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43344</v>
      </c>
      <c r="G55" s="42">
        <f t="shared" si="8"/>
        <v>75828</v>
      </c>
    </row>
    <row r="56" spans="1:7" x14ac:dyDescent="0.25">
      <c r="A56" s="42" t="str">
        <f t="shared" si="3"/>
        <v>MELILLA</v>
      </c>
      <c r="B56" s="41">
        <f t="shared" si="4"/>
        <v>126280</v>
      </c>
      <c r="C56" s="41">
        <f t="shared" si="5"/>
        <v>116076</v>
      </c>
      <c r="D56" s="41">
        <f t="shared" si="6"/>
        <v>12</v>
      </c>
      <c r="E56" s="42" t="str">
        <f t="shared" si="2"/>
        <v>FERROL-SAN CIBRAO</v>
      </c>
      <c r="F56" s="42">
        <f t="shared" si="9"/>
        <v>31853</v>
      </c>
      <c r="G56" s="42">
        <f t="shared" si="8"/>
        <v>55320</v>
      </c>
    </row>
    <row r="57" spans="1:7" x14ac:dyDescent="0.25">
      <c r="A57" s="42" t="str">
        <f t="shared" si="3"/>
        <v>MOTRIL</v>
      </c>
      <c r="B57" s="41">
        <f t="shared" si="4"/>
        <v>6346</v>
      </c>
      <c r="C57" s="41">
        <f t="shared" si="5"/>
        <v>0</v>
      </c>
      <c r="D57" s="41">
        <f t="shared" si="6"/>
        <v>21</v>
      </c>
      <c r="E57" s="42" t="str">
        <f t="shared" si="2"/>
        <v>TARRAGONA</v>
      </c>
      <c r="F57" s="42">
        <f t="shared" si="9"/>
        <v>23597</v>
      </c>
      <c r="G57" s="42">
        <f t="shared" si="8"/>
        <v>118423</v>
      </c>
    </row>
    <row r="58" spans="1:7" x14ac:dyDescent="0.25">
      <c r="A58" s="42" t="str">
        <f t="shared" si="3"/>
        <v>PASAIA</v>
      </c>
      <c r="B58" s="41">
        <f t="shared" si="4"/>
        <v>101987</v>
      </c>
      <c r="C58" s="41">
        <f t="shared" si="5"/>
        <v>171911</v>
      </c>
      <c r="D58" s="41">
        <f t="shared" si="6"/>
        <v>15</v>
      </c>
      <c r="E58" s="42" t="str">
        <f t="shared" si="2"/>
        <v>MOTRIL</v>
      </c>
      <c r="F58" s="42">
        <f t="shared" si="9"/>
        <v>6346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799497</v>
      </c>
      <c r="C59" s="41">
        <f t="shared" si="5"/>
        <v>900280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146163</v>
      </c>
      <c r="C60" s="41">
        <f t="shared" si="5"/>
        <v>270364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71706</v>
      </c>
      <c r="C61" s="41">
        <f t="shared" si="5"/>
        <v>64004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23597</v>
      </c>
      <c r="C62" s="41">
        <f t="shared" si="5"/>
        <v>118423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932727</v>
      </c>
      <c r="C63" s="41">
        <f t="shared" si="5"/>
        <v>1196046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203044</v>
      </c>
      <c r="C64" s="41">
        <f t="shared" si="5"/>
        <v>361921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851</v>
      </c>
      <c r="C7" s="35">
        <v>805</v>
      </c>
      <c r="D7" s="35">
        <v>2172</v>
      </c>
      <c r="E7" s="35">
        <v>1937</v>
      </c>
      <c r="F7" s="10">
        <f>((E7*100)/D7)-100</f>
        <v>-10.819521178637203</v>
      </c>
      <c r="G7" s="1"/>
      <c r="H7" s="1"/>
      <c r="I7" s="1"/>
    </row>
    <row r="8" spans="1:12" x14ac:dyDescent="0.25">
      <c r="A8" s="11" t="s">
        <v>44</v>
      </c>
      <c r="B8" s="36">
        <v>14060</v>
      </c>
      <c r="C8" s="36">
        <v>9734</v>
      </c>
      <c r="D8" s="36">
        <v>37973</v>
      </c>
      <c r="E8" s="36">
        <v>28310</v>
      </c>
      <c r="F8" s="13">
        <f t="shared" ref="F8:F35" si="0">((E8*100)/D8)-100</f>
        <v>-25.447028151581392</v>
      </c>
      <c r="G8" s="1"/>
      <c r="H8" s="1"/>
      <c r="I8" s="1"/>
    </row>
    <row r="9" spans="1:12" x14ac:dyDescent="0.25">
      <c r="A9" s="8" t="s">
        <v>45</v>
      </c>
      <c r="B9" s="35">
        <v>4</v>
      </c>
      <c r="C9" s="35">
        <v>4</v>
      </c>
      <c r="D9" s="35">
        <v>19</v>
      </c>
      <c r="E9" s="35">
        <v>7</v>
      </c>
      <c r="F9" s="10">
        <f t="shared" si="0"/>
        <v>-63.157894736842103</v>
      </c>
      <c r="G9" s="1"/>
      <c r="H9" s="1"/>
      <c r="I9" s="1"/>
    </row>
    <row r="10" spans="1:12" x14ac:dyDescent="0.25">
      <c r="A10" s="11" t="s">
        <v>46</v>
      </c>
      <c r="B10" s="36">
        <v>626</v>
      </c>
      <c r="C10" s="36">
        <v>607</v>
      </c>
      <c r="D10" s="36">
        <v>2391</v>
      </c>
      <c r="E10" s="36">
        <v>1507</v>
      </c>
      <c r="F10" s="17">
        <f t="shared" si="0"/>
        <v>-36.9719782517775</v>
      </c>
      <c r="G10" s="1"/>
      <c r="H10" s="1"/>
      <c r="I10" s="1"/>
    </row>
    <row r="11" spans="1:12" x14ac:dyDescent="0.25">
      <c r="A11" s="8" t="s">
        <v>47</v>
      </c>
      <c r="B11" s="35">
        <v>263057</v>
      </c>
      <c r="C11" s="35">
        <v>247194</v>
      </c>
      <c r="D11" s="35">
        <v>800840</v>
      </c>
      <c r="E11" s="35">
        <v>704528</v>
      </c>
      <c r="F11" s="10">
        <f t="shared" si="0"/>
        <v>-12.02637230907547</v>
      </c>
      <c r="G11" s="1"/>
      <c r="H11" s="1"/>
      <c r="I11" s="1"/>
    </row>
    <row r="12" spans="1:12" x14ac:dyDescent="0.25">
      <c r="A12" s="11" t="s">
        <v>48</v>
      </c>
      <c r="B12" s="36">
        <v>11233</v>
      </c>
      <c r="C12" s="36">
        <v>8697</v>
      </c>
      <c r="D12" s="36">
        <v>33913.5</v>
      </c>
      <c r="E12" s="36">
        <v>24112</v>
      </c>
      <c r="F12" s="13">
        <f t="shared" si="0"/>
        <v>-28.901469916110102</v>
      </c>
      <c r="G12" s="1"/>
      <c r="H12" s="1"/>
      <c r="I12" s="1"/>
    </row>
    <row r="13" spans="1:12" x14ac:dyDescent="0.25">
      <c r="A13" s="8" t="s">
        <v>49</v>
      </c>
      <c r="B13" s="35">
        <v>14666</v>
      </c>
      <c r="C13" s="35">
        <v>11796</v>
      </c>
      <c r="D13" s="35">
        <v>40678</v>
      </c>
      <c r="E13" s="35">
        <v>31195</v>
      </c>
      <c r="F13" s="10">
        <f t="shared" si="0"/>
        <v>-23.312355573037024</v>
      </c>
      <c r="G13" s="1"/>
      <c r="H13" s="1"/>
      <c r="I13" s="1"/>
    </row>
    <row r="14" spans="1:12" x14ac:dyDescent="0.25">
      <c r="A14" s="11" t="s">
        <v>50</v>
      </c>
      <c r="B14" s="36">
        <v>216344.5</v>
      </c>
      <c r="C14" s="36">
        <v>142118.5</v>
      </c>
      <c r="D14" s="36">
        <v>625212.5</v>
      </c>
      <c r="E14" s="36">
        <v>436779.5</v>
      </c>
      <c r="F14" s="13">
        <f t="shared" si="0"/>
        <v>-30.139032728872181</v>
      </c>
      <c r="G14" s="1"/>
      <c r="H14" s="1"/>
      <c r="I14" s="1"/>
    </row>
    <row r="15" spans="1:12" x14ac:dyDescent="0.25">
      <c r="A15" s="8" t="s">
        <v>51</v>
      </c>
      <c r="B15" s="35">
        <v>46768</v>
      </c>
      <c r="C15" s="35">
        <v>39644</v>
      </c>
      <c r="D15" s="35">
        <v>129265.5</v>
      </c>
      <c r="E15" s="35">
        <v>97829</v>
      </c>
      <c r="F15" s="10">
        <f t="shared" si="0"/>
        <v>-24.319327276032666</v>
      </c>
      <c r="G15" s="1"/>
      <c r="H15" s="1"/>
      <c r="I15" s="1"/>
    </row>
    <row r="16" spans="1:12" x14ac:dyDescent="0.25">
      <c r="A16" s="11" t="s">
        <v>52</v>
      </c>
      <c r="B16" s="36">
        <v>4860</v>
      </c>
      <c r="C16" s="36">
        <v>3183</v>
      </c>
      <c r="D16" s="36">
        <v>11287</v>
      </c>
      <c r="E16" s="36">
        <v>8292</v>
      </c>
      <c r="F16" s="13">
        <f t="shared" si="0"/>
        <v>-26.534951714361654</v>
      </c>
      <c r="G16" s="1"/>
      <c r="H16" s="1"/>
      <c r="I16" s="1"/>
    </row>
    <row r="17" spans="1:9" x14ac:dyDescent="0.25">
      <c r="A17" s="8" t="s">
        <v>53</v>
      </c>
      <c r="B17" s="35">
        <v>8257</v>
      </c>
      <c r="C17" s="35">
        <v>4548</v>
      </c>
      <c r="D17" s="35">
        <v>21245</v>
      </c>
      <c r="E17" s="35">
        <v>12999</v>
      </c>
      <c r="F17" s="10">
        <f t="shared" si="0"/>
        <v>-38.813838550247119</v>
      </c>
      <c r="G17" s="1"/>
      <c r="H17" s="1"/>
      <c r="I17" s="1"/>
    </row>
    <row r="18" spans="1:9" x14ac:dyDescent="0.25">
      <c r="A18" s="11" t="s">
        <v>54</v>
      </c>
      <c r="B18" s="36">
        <v>1089</v>
      </c>
      <c r="C18" s="36">
        <v>918</v>
      </c>
      <c r="D18" s="36">
        <v>3614</v>
      </c>
      <c r="E18" s="36">
        <v>3125</v>
      </c>
      <c r="F18" s="13">
        <f t="shared" si="0"/>
        <v>-13.530713890426114</v>
      </c>
      <c r="G18" s="1"/>
      <c r="H18" s="1"/>
      <c r="I18" s="1"/>
    </row>
    <row r="19" spans="1:9" x14ac:dyDescent="0.25">
      <c r="A19" s="8" t="s">
        <v>55</v>
      </c>
      <c r="B19" s="35">
        <v>26</v>
      </c>
      <c r="C19" s="35">
        <v>4</v>
      </c>
      <c r="D19" s="35">
        <v>287</v>
      </c>
      <c r="E19" s="35">
        <v>20</v>
      </c>
      <c r="F19" s="10">
        <f t="shared" si="0"/>
        <v>-93.031358885017426</v>
      </c>
      <c r="G19" s="1"/>
      <c r="H19" s="1"/>
      <c r="I19" s="1"/>
    </row>
    <row r="20" spans="1:9" x14ac:dyDescent="0.25">
      <c r="A20" s="11" t="s">
        <v>56</v>
      </c>
      <c r="B20" s="36">
        <v>2469</v>
      </c>
      <c r="C20" s="36">
        <v>2232</v>
      </c>
      <c r="D20" s="36">
        <v>6325</v>
      </c>
      <c r="E20" s="36">
        <v>6215</v>
      </c>
      <c r="F20" s="13">
        <f t="shared" si="0"/>
        <v>-1.7391304347826093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104334</v>
      </c>
      <c r="C22" s="36">
        <v>92473</v>
      </c>
      <c r="D22" s="36">
        <v>318495</v>
      </c>
      <c r="E22" s="36">
        <v>251788</v>
      </c>
      <c r="F22" s="13">
        <f t="shared" si="0"/>
        <v>-20.944441827972184</v>
      </c>
      <c r="G22" s="1"/>
      <c r="H22" s="1"/>
      <c r="I22" s="1"/>
    </row>
    <row r="23" spans="1:9" x14ac:dyDescent="0.25">
      <c r="A23" s="8" t="s">
        <v>59</v>
      </c>
      <c r="B23" s="35">
        <v>23964</v>
      </c>
      <c r="C23" s="35">
        <v>9448</v>
      </c>
      <c r="D23" s="35">
        <v>106534</v>
      </c>
      <c r="E23" s="35">
        <v>52453</v>
      </c>
      <c r="F23" s="10">
        <f t="shared" si="0"/>
        <v>-50.764075318677605</v>
      </c>
      <c r="G23" s="1"/>
      <c r="H23" s="1"/>
      <c r="I23" s="1"/>
    </row>
    <row r="24" spans="1:9" x14ac:dyDescent="0.25">
      <c r="A24" s="11" t="s">
        <v>60</v>
      </c>
      <c r="B24" s="36">
        <v>4512</v>
      </c>
      <c r="C24" s="36">
        <v>1626</v>
      </c>
      <c r="D24" s="36">
        <v>10866</v>
      </c>
      <c r="E24" s="36">
        <v>2916</v>
      </c>
      <c r="F24" s="13">
        <f t="shared" si="0"/>
        <v>-73.163997791275534</v>
      </c>
      <c r="G24" s="1"/>
      <c r="H24" s="1"/>
      <c r="I24" s="1"/>
    </row>
    <row r="25" spans="1:9" x14ac:dyDescent="0.25">
      <c r="A25" s="8" t="s">
        <v>61</v>
      </c>
      <c r="B25" s="35">
        <v>1542</v>
      </c>
      <c r="C25" s="35">
        <v>1788</v>
      </c>
      <c r="D25" s="35">
        <v>4835</v>
      </c>
      <c r="E25" s="35">
        <v>6065</v>
      </c>
      <c r="F25" s="10">
        <f t="shared" si="0"/>
        <v>25.439503619441567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34751</v>
      </c>
      <c r="C28" s="36">
        <v>29897</v>
      </c>
      <c r="D28" s="36">
        <v>104726</v>
      </c>
      <c r="E28" s="36">
        <v>80769</v>
      </c>
      <c r="F28" s="13">
        <f t="shared" si="0"/>
        <v>-22.875885644443599</v>
      </c>
      <c r="G28" s="1"/>
      <c r="H28" s="1"/>
      <c r="I28" s="1"/>
    </row>
    <row r="29" spans="1:9" x14ac:dyDescent="0.25">
      <c r="A29" s="8" t="s">
        <v>65</v>
      </c>
      <c r="B29" s="35">
        <v>120</v>
      </c>
      <c r="C29" s="35">
        <v>103</v>
      </c>
      <c r="D29" s="35">
        <v>328</v>
      </c>
      <c r="E29" s="35">
        <v>420</v>
      </c>
      <c r="F29" s="10">
        <f t="shared" si="0"/>
        <v>28.048780487804891</v>
      </c>
      <c r="G29" s="1"/>
      <c r="H29" s="1"/>
      <c r="I29" s="1"/>
    </row>
    <row r="30" spans="1:9" x14ac:dyDescent="0.25">
      <c r="A30" s="11" t="s">
        <v>66</v>
      </c>
      <c r="B30" s="36">
        <v>11153</v>
      </c>
      <c r="C30" s="36">
        <v>10856</v>
      </c>
      <c r="D30" s="36">
        <v>30677</v>
      </c>
      <c r="E30" s="36">
        <v>29863</v>
      </c>
      <c r="F30" s="13">
        <f t="shared" si="0"/>
        <v>-2.6534537275483245</v>
      </c>
      <c r="G30" s="1"/>
      <c r="H30" s="1"/>
      <c r="I30" s="1"/>
    </row>
    <row r="31" spans="1:9" x14ac:dyDescent="0.25">
      <c r="A31" s="8" t="s">
        <v>67</v>
      </c>
      <c r="B31" s="35">
        <v>5685</v>
      </c>
      <c r="C31" s="35">
        <v>2749</v>
      </c>
      <c r="D31" s="35">
        <v>13914</v>
      </c>
      <c r="E31" s="35">
        <v>15682</v>
      </c>
      <c r="F31" s="10">
        <f t="shared" si="0"/>
        <v>12.706626419433661</v>
      </c>
      <c r="G31" s="1"/>
      <c r="H31" s="1"/>
      <c r="I31" s="1"/>
    </row>
    <row r="32" spans="1:9" x14ac:dyDescent="0.25">
      <c r="A32" s="11" t="s">
        <v>68</v>
      </c>
      <c r="B32" s="36">
        <v>271557</v>
      </c>
      <c r="C32" s="36">
        <v>293085</v>
      </c>
      <c r="D32" s="36">
        <v>811593</v>
      </c>
      <c r="E32" s="36">
        <v>859989</v>
      </c>
      <c r="F32" s="13">
        <f t="shared" si="0"/>
        <v>5.9630874095759765</v>
      </c>
      <c r="G32" s="1"/>
      <c r="H32" s="1"/>
      <c r="I32" s="1"/>
    </row>
    <row r="33" spans="1:9" x14ac:dyDescent="0.25">
      <c r="A33" s="8" t="s">
        <v>69</v>
      </c>
      <c r="B33" s="35">
        <v>21647</v>
      </c>
      <c r="C33" s="35">
        <v>14323</v>
      </c>
      <c r="D33" s="35">
        <v>65119</v>
      </c>
      <c r="E33" s="35">
        <v>42768</v>
      </c>
      <c r="F33" s="10">
        <f t="shared" si="0"/>
        <v>-34.323315775733661</v>
      </c>
      <c r="G33" s="1"/>
      <c r="H33" s="1"/>
      <c r="I33" s="1"/>
    </row>
    <row r="34" spans="1:9" x14ac:dyDescent="0.25">
      <c r="A34" s="11" t="s">
        <v>70</v>
      </c>
      <c r="B34" s="36">
        <v>0</v>
      </c>
      <c r="C34" s="36">
        <v>3110</v>
      </c>
      <c r="D34" s="36">
        <v>0</v>
      </c>
      <c r="E34" s="36">
        <v>9307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1063575.5</v>
      </c>
      <c r="C35" s="15">
        <f t="shared" ref="C35:E35" si="1">SUM(C7:C34)</f>
        <v>930942.5</v>
      </c>
      <c r="D35" s="15">
        <f t="shared" si="1"/>
        <v>3182309.5</v>
      </c>
      <c r="E35" s="15">
        <f t="shared" si="1"/>
        <v>2708875.5</v>
      </c>
      <c r="F35" s="16">
        <f t="shared" si="0"/>
        <v>-14.87705705557552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1937</v>
      </c>
      <c r="C38" s="41">
        <f>D7</f>
        <v>2172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859989</v>
      </c>
      <c r="G38" s="42">
        <f>LOOKUP(E38,$A$38:$A$65,$C$38:$C$65)</f>
        <v>811593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28310</v>
      </c>
      <c r="C39" s="41">
        <f t="shared" ref="C39:C65" si="5">D8</f>
        <v>37973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704528</v>
      </c>
      <c r="G39" s="42">
        <f t="shared" ref="G39:G65" si="8">LOOKUP(E39,$A$38:$A$65,$C$38:$C$65)</f>
        <v>800840</v>
      </c>
    </row>
    <row r="40" spans="1:9" x14ac:dyDescent="0.25">
      <c r="A40" s="42" t="str">
        <f t="shared" si="3"/>
        <v>ALMERIA</v>
      </c>
      <c r="B40" s="41">
        <f t="shared" si="4"/>
        <v>7</v>
      </c>
      <c r="C40" s="41">
        <f t="shared" si="5"/>
        <v>19</v>
      </c>
      <c r="D40" s="41">
        <f t="shared" si="6"/>
        <v>25</v>
      </c>
      <c r="E40" s="42" t="str">
        <f t="shared" si="2"/>
        <v>BARCELONA</v>
      </c>
      <c r="F40" s="42">
        <f t="shared" si="7"/>
        <v>436779.5</v>
      </c>
      <c r="G40" s="42">
        <f t="shared" si="8"/>
        <v>625212.5</v>
      </c>
    </row>
    <row r="41" spans="1:9" x14ac:dyDescent="0.25">
      <c r="A41" s="42" t="str">
        <f t="shared" si="3"/>
        <v>AVILES</v>
      </c>
      <c r="B41" s="41">
        <f t="shared" si="4"/>
        <v>1507</v>
      </c>
      <c r="C41" s="41">
        <f t="shared" si="5"/>
        <v>2391</v>
      </c>
      <c r="D41" s="41">
        <f t="shared" si="6"/>
        <v>22</v>
      </c>
      <c r="E41" s="42" t="str">
        <f t="shared" si="2"/>
        <v>LAS PALMAS</v>
      </c>
      <c r="F41" s="42">
        <f t="shared" si="7"/>
        <v>251788</v>
      </c>
      <c r="G41" s="42">
        <f t="shared" si="8"/>
        <v>318495</v>
      </c>
    </row>
    <row r="42" spans="1:9" x14ac:dyDescent="0.25">
      <c r="A42" s="42" t="str">
        <f t="shared" si="3"/>
        <v>BAHIA DE ALGECIRAS</v>
      </c>
      <c r="B42" s="41">
        <f t="shared" si="4"/>
        <v>704528</v>
      </c>
      <c r="C42" s="41">
        <f t="shared" si="5"/>
        <v>800840</v>
      </c>
      <c r="D42" s="41">
        <f t="shared" si="6"/>
        <v>2</v>
      </c>
      <c r="E42" s="42" t="str">
        <f t="shared" si="2"/>
        <v>BILBAO</v>
      </c>
      <c r="F42" s="42">
        <f t="shared" si="7"/>
        <v>97829</v>
      </c>
      <c r="G42" s="42">
        <f t="shared" si="8"/>
        <v>129265.5</v>
      </c>
    </row>
    <row r="43" spans="1:9" x14ac:dyDescent="0.25">
      <c r="A43" s="42" t="str">
        <f t="shared" si="3"/>
        <v>BAHIA DE CADIZ</v>
      </c>
      <c r="B43" s="41">
        <f t="shared" si="4"/>
        <v>24112</v>
      </c>
      <c r="C43" s="41">
        <f t="shared" si="5"/>
        <v>33913.5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80769</v>
      </c>
      <c r="G43" s="42">
        <f t="shared" si="8"/>
        <v>104726</v>
      </c>
    </row>
    <row r="44" spans="1:9" x14ac:dyDescent="0.25">
      <c r="A44" s="42" t="str">
        <f t="shared" si="3"/>
        <v>BALEARES</v>
      </c>
      <c r="B44" s="41">
        <f t="shared" si="4"/>
        <v>31195</v>
      </c>
      <c r="C44" s="41">
        <f t="shared" si="5"/>
        <v>40678</v>
      </c>
      <c r="D44" s="41">
        <f t="shared" si="6"/>
        <v>9</v>
      </c>
      <c r="E44" s="42" t="str">
        <f t="shared" si="2"/>
        <v>MALAGA</v>
      </c>
      <c r="F44" s="42">
        <f t="shared" si="7"/>
        <v>52453</v>
      </c>
      <c r="G44" s="42">
        <f t="shared" si="8"/>
        <v>106534</v>
      </c>
    </row>
    <row r="45" spans="1:9" x14ac:dyDescent="0.25">
      <c r="A45" s="42" t="str">
        <f t="shared" si="3"/>
        <v>BARCELONA</v>
      </c>
      <c r="B45" s="41">
        <f t="shared" si="4"/>
        <v>436779.5</v>
      </c>
      <c r="C45" s="41">
        <f t="shared" si="5"/>
        <v>625212.5</v>
      </c>
      <c r="D45" s="41">
        <f t="shared" si="6"/>
        <v>3</v>
      </c>
      <c r="E45" s="42" t="str">
        <f t="shared" si="2"/>
        <v>VIGO</v>
      </c>
      <c r="F45" s="42">
        <f t="shared" si="7"/>
        <v>42768</v>
      </c>
      <c r="G45" s="42">
        <f t="shared" si="8"/>
        <v>65119</v>
      </c>
    </row>
    <row r="46" spans="1:9" x14ac:dyDescent="0.25">
      <c r="A46" s="42" t="str">
        <f t="shared" si="3"/>
        <v>BILBAO</v>
      </c>
      <c r="B46" s="41">
        <f t="shared" si="4"/>
        <v>97829</v>
      </c>
      <c r="C46" s="41">
        <f t="shared" si="5"/>
        <v>129265.5</v>
      </c>
      <c r="D46" s="41">
        <f t="shared" si="6"/>
        <v>5</v>
      </c>
      <c r="E46" s="42" t="str">
        <f t="shared" si="2"/>
        <v>BALEARES</v>
      </c>
      <c r="F46" s="42">
        <f t="shared" si="7"/>
        <v>31195</v>
      </c>
      <c r="G46" s="42">
        <f t="shared" si="8"/>
        <v>40678</v>
      </c>
    </row>
    <row r="47" spans="1:9" x14ac:dyDescent="0.25">
      <c r="A47" s="42" t="str">
        <f t="shared" si="3"/>
        <v>CARTAGENA</v>
      </c>
      <c r="B47" s="41">
        <f t="shared" si="4"/>
        <v>8292</v>
      </c>
      <c r="C47" s="41">
        <f t="shared" si="5"/>
        <v>11287</v>
      </c>
      <c r="D47" s="41">
        <f t="shared" si="6"/>
        <v>16</v>
      </c>
      <c r="E47" s="42" t="str">
        <f t="shared" si="2"/>
        <v>SEVILLA</v>
      </c>
      <c r="F47" s="42">
        <f t="shared" si="7"/>
        <v>29863</v>
      </c>
      <c r="G47" s="42">
        <f t="shared" si="8"/>
        <v>30677</v>
      </c>
    </row>
    <row r="48" spans="1:9" x14ac:dyDescent="0.25">
      <c r="A48" s="42" t="str">
        <f t="shared" si="3"/>
        <v>CASTELLON</v>
      </c>
      <c r="B48" s="41">
        <f t="shared" si="4"/>
        <v>12999</v>
      </c>
      <c r="C48" s="41">
        <f t="shared" si="5"/>
        <v>21245</v>
      </c>
      <c r="D48" s="41">
        <f t="shared" si="6"/>
        <v>14</v>
      </c>
      <c r="E48" s="42" t="str">
        <f t="shared" si="2"/>
        <v>ALICANTE</v>
      </c>
      <c r="F48" s="42">
        <f t="shared" si="7"/>
        <v>28310</v>
      </c>
      <c r="G48" s="42">
        <f t="shared" si="8"/>
        <v>37973</v>
      </c>
    </row>
    <row r="49" spans="1:7" x14ac:dyDescent="0.25">
      <c r="A49" s="42" t="str">
        <f t="shared" si="3"/>
        <v>CEUTA</v>
      </c>
      <c r="B49" s="41">
        <f t="shared" si="4"/>
        <v>3125</v>
      </c>
      <c r="C49" s="41">
        <f t="shared" si="5"/>
        <v>3614</v>
      </c>
      <c r="D49" s="41">
        <f t="shared" si="6"/>
        <v>19</v>
      </c>
      <c r="E49" s="42" t="str">
        <f t="shared" si="2"/>
        <v>BAHIA DE CADIZ</v>
      </c>
      <c r="F49" s="42">
        <f t="shared" si="7"/>
        <v>24112</v>
      </c>
      <c r="G49" s="42">
        <f t="shared" si="8"/>
        <v>33913.5</v>
      </c>
    </row>
    <row r="50" spans="1:7" x14ac:dyDescent="0.25">
      <c r="A50" s="42" t="str">
        <f t="shared" si="3"/>
        <v>FERROL-SAN CIBRAO</v>
      </c>
      <c r="B50" s="41">
        <f t="shared" si="4"/>
        <v>20</v>
      </c>
      <c r="C50" s="41">
        <f t="shared" si="5"/>
        <v>287</v>
      </c>
      <c r="D50" s="41">
        <f t="shared" si="6"/>
        <v>24</v>
      </c>
      <c r="E50" s="42" t="str">
        <f t="shared" si="2"/>
        <v>TARRAGONA</v>
      </c>
      <c r="F50" s="42">
        <f t="shared" si="7"/>
        <v>15682</v>
      </c>
      <c r="G50" s="42">
        <f t="shared" si="8"/>
        <v>13914</v>
      </c>
    </row>
    <row r="51" spans="1:7" x14ac:dyDescent="0.25">
      <c r="A51" s="42" t="str">
        <f t="shared" si="3"/>
        <v>GIJON</v>
      </c>
      <c r="B51" s="41">
        <f t="shared" si="4"/>
        <v>6215</v>
      </c>
      <c r="C51" s="41">
        <f t="shared" si="5"/>
        <v>6325</v>
      </c>
      <c r="D51" s="41">
        <f t="shared" si="6"/>
        <v>17</v>
      </c>
      <c r="E51" s="42" t="str">
        <f t="shared" si="2"/>
        <v>CASTELLON</v>
      </c>
      <c r="F51" s="42">
        <f t="shared" si="7"/>
        <v>12999</v>
      </c>
      <c r="G51" s="42">
        <f t="shared" si="8"/>
        <v>21245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9307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251788</v>
      </c>
      <c r="C53" s="41">
        <f t="shared" si="5"/>
        <v>318495</v>
      </c>
      <c r="D53" s="41">
        <f t="shared" si="6"/>
        <v>4</v>
      </c>
      <c r="E53" s="42" t="str">
        <f t="shared" si="2"/>
        <v>CARTAGENA</v>
      </c>
      <c r="F53" s="42">
        <f t="shared" si="7"/>
        <v>8292</v>
      </c>
      <c r="G53" s="42">
        <f t="shared" si="8"/>
        <v>11287</v>
      </c>
    </row>
    <row r="54" spans="1:7" x14ac:dyDescent="0.25">
      <c r="A54" s="42" t="str">
        <f t="shared" si="3"/>
        <v>MALAGA</v>
      </c>
      <c r="B54" s="41">
        <f t="shared" si="4"/>
        <v>52453</v>
      </c>
      <c r="C54" s="41">
        <f t="shared" si="5"/>
        <v>106534</v>
      </c>
      <c r="D54" s="41">
        <f t="shared" si="6"/>
        <v>7</v>
      </c>
      <c r="E54" s="42" t="str">
        <f t="shared" si="2"/>
        <v>GIJON</v>
      </c>
      <c r="F54" s="42">
        <f t="shared" si="7"/>
        <v>6215</v>
      </c>
      <c r="G54" s="42">
        <f t="shared" si="8"/>
        <v>6325</v>
      </c>
    </row>
    <row r="55" spans="1:7" x14ac:dyDescent="0.25">
      <c r="A55" s="42" t="str">
        <f t="shared" si="3"/>
        <v>MARIN Y RIA DE PONTEVEDRA</v>
      </c>
      <c r="B55" s="41">
        <f t="shared" si="4"/>
        <v>2916</v>
      </c>
      <c r="C55" s="41">
        <f t="shared" si="5"/>
        <v>10866</v>
      </c>
      <c r="D55" s="41">
        <f t="shared" si="6"/>
        <v>20</v>
      </c>
      <c r="E55" s="42" t="str">
        <f t="shared" si="2"/>
        <v>MELILLA</v>
      </c>
      <c r="F55" s="42">
        <f t="shared" ref="F55:F65" si="9">LOOKUP(E55,$A$38:$A$65,$B$38:$B$65)</f>
        <v>6065</v>
      </c>
      <c r="G55" s="42">
        <f t="shared" si="8"/>
        <v>4835</v>
      </c>
    </row>
    <row r="56" spans="1:7" x14ac:dyDescent="0.25">
      <c r="A56" s="42" t="str">
        <f t="shared" si="3"/>
        <v>MELILLA</v>
      </c>
      <c r="B56" s="41">
        <f t="shared" si="4"/>
        <v>6065</v>
      </c>
      <c r="C56" s="41">
        <f t="shared" si="5"/>
        <v>4835</v>
      </c>
      <c r="D56" s="41">
        <f t="shared" si="6"/>
        <v>18</v>
      </c>
      <c r="E56" s="42" t="str">
        <f t="shared" si="2"/>
        <v>CEUTA</v>
      </c>
      <c r="F56" s="42">
        <f t="shared" si="9"/>
        <v>3125</v>
      </c>
      <c r="G56" s="42">
        <f t="shared" si="8"/>
        <v>3614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2916</v>
      </c>
      <c r="G57" s="42">
        <f t="shared" si="8"/>
        <v>10866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1937</v>
      </c>
      <c r="G58" s="42">
        <f t="shared" si="8"/>
        <v>2172</v>
      </c>
    </row>
    <row r="59" spans="1:7" x14ac:dyDescent="0.25">
      <c r="A59" s="42" t="str">
        <f t="shared" si="3"/>
        <v>SANTA CRUZ DE TENERIFE</v>
      </c>
      <c r="B59" s="41">
        <f t="shared" si="4"/>
        <v>80769</v>
      </c>
      <c r="C59" s="41">
        <f t="shared" si="5"/>
        <v>104726</v>
      </c>
      <c r="D59" s="41">
        <f t="shared" si="6"/>
        <v>6</v>
      </c>
      <c r="E59" s="42" t="str">
        <f t="shared" si="2"/>
        <v>AVILES</v>
      </c>
      <c r="F59" s="42">
        <f t="shared" si="9"/>
        <v>1507</v>
      </c>
      <c r="G59" s="42">
        <f t="shared" si="8"/>
        <v>2391</v>
      </c>
    </row>
    <row r="60" spans="1:7" x14ac:dyDescent="0.25">
      <c r="A60" s="42" t="str">
        <f t="shared" si="3"/>
        <v>SANTANDER</v>
      </c>
      <c r="B60" s="41">
        <f t="shared" si="4"/>
        <v>420</v>
      </c>
      <c r="C60" s="41">
        <f t="shared" si="5"/>
        <v>328</v>
      </c>
      <c r="D60" s="41">
        <f t="shared" si="6"/>
        <v>23</v>
      </c>
      <c r="E60" s="42" t="str">
        <f t="shared" si="2"/>
        <v>SANTANDER</v>
      </c>
      <c r="F60" s="42">
        <f t="shared" si="9"/>
        <v>420</v>
      </c>
      <c r="G60" s="42">
        <f t="shared" si="8"/>
        <v>328</v>
      </c>
    </row>
    <row r="61" spans="1:7" x14ac:dyDescent="0.25">
      <c r="A61" s="42" t="str">
        <f t="shared" si="3"/>
        <v>SEVILLA</v>
      </c>
      <c r="B61" s="41">
        <f t="shared" si="4"/>
        <v>29863</v>
      </c>
      <c r="C61" s="41">
        <f t="shared" si="5"/>
        <v>30677</v>
      </c>
      <c r="D61" s="41">
        <f t="shared" si="6"/>
        <v>10</v>
      </c>
      <c r="E61" s="42" t="str">
        <f t="shared" si="2"/>
        <v>FERROL-SAN CIBRAO</v>
      </c>
      <c r="F61" s="42">
        <f t="shared" si="9"/>
        <v>20</v>
      </c>
      <c r="G61" s="42">
        <f t="shared" si="8"/>
        <v>287</v>
      </c>
    </row>
    <row r="62" spans="1:7" x14ac:dyDescent="0.25">
      <c r="A62" s="42" t="str">
        <f t="shared" si="3"/>
        <v>TARRAGONA</v>
      </c>
      <c r="B62" s="41">
        <f t="shared" si="4"/>
        <v>15682</v>
      </c>
      <c r="C62" s="41">
        <f t="shared" si="5"/>
        <v>13914</v>
      </c>
      <c r="D62" s="41">
        <f t="shared" si="6"/>
        <v>13</v>
      </c>
      <c r="E62" s="42" t="str">
        <f t="shared" si="2"/>
        <v>ALMERIA</v>
      </c>
      <c r="F62" s="42">
        <f t="shared" si="9"/>
        <v>7</v>
      </c>
      <c r="G62" s="42">
        <f t="shared" si="8"/>
        <v>19</v>
      </c>
    </row>
    <row r="63" spans="1:7" x14ac:dyDescent="0.25">
      <c r="A63" s="42" t="str">
        <f t="shared" si="3"/>
        <v>VALENCIA</v>
      </c>
      <c r="B63" s="41">
        <f t="shared" si="4"/>
        <v>859989</v>
      </c>
      <c r="C63" s="41">
        <f t="shared" si="5"/>
        <v>811593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42768</v>
      </c>
      <c r="C64" s="41">
        <f t="shared" si="5"/>
        <v>65119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9307</v>
      </c>
      <c r="C65" s="41">
        <f t="shared" si="5"/>
        <v>0</v>
      </c>
      <c r="D65" s="41">
        <f t="shared" si="6"/>
        <v>15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251611</v>
      </c>
      <c r="C11" s="37">
        <v>236811</v>
      </c>
      <c r="D11" s="37">
        <v>763048</v>
      </c>
      <c r="E11" s="37">
        <v>676411</v>
      </c>
      <c r="F11" s="10">
        <f t="shared" si="0"/>
        <v>-11.35406946876212</v>
      </c>
      <c r="G11" s="1"/>
      <c r="H11" s="1"/>
      <c r="I11" s="1"/>
    </row>
    <row r="12" spans="1:12" x14ac:dyDescent="0.25">
      <c r="A12" s="11" t="s">
        <v>48</v>
      </c>
      <c r="B12" s="38">
        <v>51</v>
      </c>
      <c r="C12" s="38">
        <v>194</v>
      </c>
      <c r="D12" s="38">
        <v>583</v>
      </c>
      <c r="E12" s="38">
        <v>496</v>
      </c>
      <c r="F12" s="13">
        <f t="shared" si="0"/>
        <v>-14.922813036020585</v>
      </c>
      <c r="G12" s="1"/>
      <c r="H12" s="1"/>
      <c r="I12" s="1"/>
    </row>
    <row r="13" spans="1:12" x14ac:dyDescent="0.25">
      <c r="A13" s="8" t="s">
        <v>49</v>
      </c>
      <c r="B13" s="37">
        <v>5</v>
      </c>
      <c r="C13" s="37">
        <v>45</v>
      </c>
      <c r="D13" s="37">
        <v>60</v>
      </c>
      <c r="E13" s="37">
        <v>83</v>
      </c>
      <c r="F13" s="10">
        <f t="shared" si="0"/>
        <v>38.333333333333343</v>
      </c>
      <c r="G13" s="1"/>
      <c r="H13" s="1"/>
      <c r="I13" s="1"/>
    </row>
    <row r="14" spans="1:12" x14ac:dyDescent="0.25">
      <c r="A14" s="11" t="s">
        <v>50</v>
      </c>
      <c r="B14" s="38">
        <v>90391</v>
      </c>
      <c r="C14" s="38">
        <v>50390</v>
      </c>
      <c r="D14" s="38">
        <v>244724.5</v>
      </c>
      <c r="E14" s="38">
        <v>151134.5</v>
      </c>
      <c r="F14" s="13">
        <f t="shared" si="0"/>
        <v>-38.243003867614398</v>
      </c>
      <c r="G14" s="1"/>
      <c r="H14" s="1"/>
      <c r="I14" s="1"/>
    </row>
    <row r="15" spans="1:12" x14ac:dyDescent="0.25">
      <c r="A15" s="8" t="s">
        <v>51</v>
      </c>
      <c r="B15" s="37">
        <v>761</v>
      </c>
      <c r="C15" s="37">
        <v>539</v>
      </c>
      <c r="D15" s="37">
        <v>2253</v>
      </c>
      <c r="E15" s="37">
        <v>1338</v>
      </c>
      <c r="F15" s="10">
        <f t="shared" si="0"/>
        <v>-40.612516644474034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223</v>
      </c>
      <c r="C17" s="37">
        <v>0</v>
      </c>
      <c r="D17" s="37">
        <v>275</v>
      </c>
      <c r="E17" s="3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52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63324</v>
      </c>
      <c r="C22" s="38">
        <v>53242</v>
      </c>
      <c r="D22" s="38">
        <v>191027</v>
      </c>
      <c r="E22" s="38">
        <v>150129</v>
      </c>
      <c r="F22" s="13">
        <f t="shared" si="0"/>
        <v>-21.409538965695944</v>
      </c>
      <c r="G22" s="1"/>
      <c r="H22" s="1"/>
      <c r="I22" s="1"/>
    </row>
    <row r="23" spans="1:9" x14ac:dyDescent="0.25">
      <c r="A23" s="8" t="s">
        <v>59</v>
      </c>
      <c r="B23" s="37">
        <v>23230</v>
      </c>
      <c r="C23" s="37">
        <v>8292</v>
      </c>
      <c r="D23" s="37">
        <v>103936</v>
      </c>
      <c r="E23" s="37">
        <v>48950</v>
      </c>
      <c r="F23" s="10">
        <f t="shared" si="0"/>
        <v>-52.903709975369459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2</v>
      </c>
      <c r="E24" s="38">
        <v>17</v>
      </c>
      <c r="F24" s="13">
        <f t="shared" si="0"/>
        <v>750</v>
      </c>
      <c r="G24" s="1"/>
      <c r="H24" s="1"/>
      <c r="I24" s="1"/>
    </row>
    <row r="25" spans="1:9" x14ac:dyDescent="0.25">
      <c r="A25" s="8" t="s">
        <v>61</v>
      </c>
      <c r="B25" s="37">
        <v>73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1330</v>
      </c>
      <c r="C28" s="38">
        <v>1224</v>
      </c>
      <c r="D28" s="38">
        <v>3228</v>
      </c>
      <c r="E28" s="38">
        <v>3191</v>
      </c>
      <c r="F28" s="13">
        <f t="shared" si="0"/>
        <v>-1.1462205700123889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2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10</v>
      </c>
      <c r="C31" s="37">
        <v>179</v>
      </c>
      <c r="D31" s="37">
        <v>32</v>
      </c>
      <c r="E31" s="37">
        <v>520</v>
      </c>
      <c r="F31" s="10">
        <f t="shared" si="0"/>
        <v>1525</v>
      </c>
      <c r="G31" s="1"/>
      <c r="H31" s="1"/>
      <c r="I31" s="1"/>
    </row>
    <row r="32" spans="1:9" x14ac:dyDescent="0.25">
      <c r="A32" s="11" t="s">
        <v>68</v>
      </c>
      <c r="B32" s="38">
        <v>115560</v>
      </c>
      <c r="C32" s="38">
        <v>146858</v>
      </c>
      <c r="D32" s="38">
        <v>308085</v>
      </c>
      <c r="E32" s="38">
        <v>423691</v>
      </c>
      <c r="F32" s="13">
        <f t="shared" si="0"/>
        <v>37.524059918528991</v>
      </c>
      <c r="G32" s="1"/>
      <c r="H32" s="1"/>
      <c r="I32" s="1"/>
    </row>
    <row r="33" spans="1:9" x14ac:dyDescent="0.25">
      <c r="A33" s="8" t="s">
        <v>69</v>
      </c>
      <c r="B33" s="37">
        <v>182</v>
      </c>
      <c r="C33" s="37">
        <v>308</v>
      </c>
      <c r="D33" s="37">
        <v>602</v>
      </c>
      <c r="E33" s="37">
        <v>1110</v>
      </c>
      <c r="F33" s="10">
        <f t="shared" si="0"/>
        <v>84.385382059800662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104</v>
      </c>
      <c r="D34" s="38">
        <v>0</v>
      </c>
      <c r="E34" s="38">
        <v>328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546803</v>
      </c>
      <c r="C35" s="15">
        <f t="shared" ref="C35:E35" si="1">SUM(C7:C34)</f>
        <v>498188</v>
      </c>
      <c r="D35" s="15">
        <f t="shared" si="1"/>
        <v>1617980.5</v>
      </c>
      <c r="E35" s="15">
        <f t="shared" si="1"/>
        <v>1457478.5</v>
      </c>
      <c r="F35" s="16">
        <f t="shared" si="0"/>
        <v>-9.9198970568557598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676411</v>
      </c>
      <c r="G38" s="42">
        <f>LOOKUP(E38,$A$38:$A$65,$C$38:$C$65)</f>
        <v>763048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423691</v>
      </c>
      <c r="G39" s="42">
        <f t="shared" ref="G39:G65" si="8">LOOKUP(E39,$A$38:$A$65,$C$38:$C$65)</f>
        <v>308085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151134.5</v>
      </c>
      <c r="G40" s="42">
        <f t="shared" si="8"/>
        <v>244724.5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150129</v>
      </c>
      <c r="G41" s="42">
        <f t="shared" si="8"/>
        <v>191027</v>
      </c>
    </row>
    <row r="42" spans="1:9" x14ac:dyDescent="0.25">
      <c r="A42" s="42" t="str">
        <f t="shared" si="3"/>
        <v>BAHIA DE ALGECIRAS</v>
      </c>
      <c r="B42" s="41">
        <f t="shared" si="4"/>
        <v>676411</v>
      </c>
      <c r="C42" s="41">
        <f t="shared" si="5"/>
        <v>763048</v>
      </c>
      <c r="D42" s="41">
        <f t="shared" si="6"/>
        <v>1</v>
      </c>
      <c r="E42" s="42" t="str">
        <f t="shared" si="2"/>
        <v>MALAGA</v>
      </c>
      <c r="F42" s="42">
        <f t="shared" si="7"/>
        <v>48950</v>
      </c>
      <c r="G42" s="42">
        <f t="shared" si="8"/>
        <v>103936</v>
      </c>
    </row>
    <row r="43" spans="1:9" x14ac:dyDescent="0.25">
      <c r="A43" s="42" t="str">
        <f t="shared" si="3"/>
        <v>BAHIA DE CADIZ</v>
      </c>
      <c r="B43" s="41">
        <f t="shared" si="4"/>
        <v>496</v>
      </c>
      <c r="C43" s="41">
        <f t="shared" si="5"/>
        <v>583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3191</v>
      </c>
      <c r="G43" s="42">
        <f t="shared" si="8"/>
        <v>3228</v>
      </c>
    </row>
    <row r="44" spans="1:9" x14ac:dyDescent="0.25">
      <c r="A44" s="42" t="str">
        <f t="shared" si="3"/>
        <v>BALEARES</v>
      </c>
      <c r="B44" s="41">
        <f t="shared" si="4"/>
        <v>83</v>
      </c>
      <c r="C44" s="41">
        <f t="shared" si="5"/>
        <v>60</v>
      </c>
      <c r="D44" s="41">
        <f t="shared" si="6"/>
        <v>12</v>
      </c>
      <c r="E44" s="42" t="str">
        <f t="shared" si="2"/>
        <v>BILBAO</v>
      </c>
      <c r="F44" s="42">
        <f t="shared" si="7"/>
        <v>1338</v>
      </c>
      <c r="G44" s="42">
        <f t="shared" si="8"/>
        <v>2253</v>
      </c>
    </row>
    <row r="45" spans="1:9" x14ac:dyDescent="0.25">
      <c r="A45" s="42" t="str">
        <f t="shared" si="3"/>
        <v>BARCELONA</v>
      </c>
      <c r="B45" s="41">
        <f t="shared" si="4"/>
        <v>151134.5</v>
      </c>
      <c r="C45" s="41">
        <f t="shared" si="5"/>
        <v>244724.5</v>
      </c>
      <c r="D45" s="41">
        <f t="shared" si="6"/>
        <v>3</v>
      </c>
      <c r="E45" s="42" t="str">
        <f t="shared" si="2"/>
        <v>VIGO</v>
      </c>
      <c r="F45" s="42">
        <f t="shared" si="7"/>
        <v>1110</v>
      </c>
      <c r="G45" s="42">
        <f t="shared" si="8"/>
        <v>602</v>
      </c>
    </row>
    <row r="46" spans="1:9" x14ac:dyDescent="0.25">
      <c r="A46" s="42" t="str">
        <f t="shared" si="3"/>
        <v>BILBAO</v>
      </c>
      <c r="B46" s="41">
        <f t="shared" si="4"/>
        <v>1338</v>
      </c>
      <c r="C46" s="41">
        <f t="shared" si="5"/>
        <v>2253</v>
      </c>
      <c r="D46" s="41">
        <f t="shared" si="6"/>
        <v>7</v>
      </c>
      <c r="E46" s="42" t="str">
        <f t="shared" si="2"/>
        <v>TARRAGONA</v>
      </c>
      <c r="F46" s="42">
        <f t="shared" si="7"/>
        <v>520</v>
      </c>
      <c r="G46" s="42">
        <f t="shared" si="8"/>
        <v>32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496</v>
      </c>
      <c r="G47" s="42">
        <f t="shared" si="8"/>
        <v>583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275</v>
      </c>
      <c r="D48" s="41">
        <f t="shared" si="6"/>
        <v>28</v>
      </c>
      <c r="E48" s="42" t="str">
        <f t="shared" si="2"/>
        <v>VILAGARCIA</v>
      </c>
      <c r="F48" s="42">
        <f t="shared" si="7"/>
        <v>328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83</v>
      </c>
      <c r="G49" s="42">
        <f t="shared" si="8"/>
        <v>60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76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17</v>
      </c>
      <c r="G51" s="42">
        <f t="shared" si="8"/>
        <v>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150129</v>
      </c>
      <c r="C53" s="41">
        <f t="shared" si="5"/>
        <v>191027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48950</v>
      </c>
      <c r="C54" s="41">
        <f t="shared" si="5"/>
        <v>103936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2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3191</v>
      </c>
      <c r="C59" s="41">
        <f t="shared" si="5"/>
        <v>3228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520</v>
      </c>
      <c r="C62" s="41">
        <f t="shared" si="5"/>
        <v>32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423691</v>
      </c>
      <c r="C63" s="41">
        <f t="shared" si="5"/>
        <v>308085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1110</v>
      </c>
      <c r="C64" s="41">
        <f t="shared" si="5"/>
        <v>602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328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">
        <v>39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180</v>
      </c>
      <c r="C7" s="9">
        <v>26</v>
      </c>
      <c r="D7" s="9">
        <v>180</v>
      </c>
      <c r="E7" s="9">
        <v>105</v>
      </c>
      <c r="F7" s="10">
        <f>((E7*100)/D7)-100</f>
        <v>-41.666666666666664</v>
      </c>
      <c r="G7" s="1"/>
      <c r="H7" s="1"/>
      <c r="I7" s="1"/>
    </row>
    <row r="8" spans="1:12" x14ac:dyDescent="0.25">
      <c r="A8" s="11" t="s">
        <v>44</v>
      </c>
      <c r="B8" s="12">
        <v>12490</v>
      </c>
      <c r="C8" s="12">
        <v>9057</v>
      </c>
      <c r="D8" s="12">
        <v>34643</v>
      </c>
      <c r="E8" s="12">
        <v>26298</v>
      </c>
      <c r="F8" s="13">
        <f t="shared" ref="F8:F35" si="0">((E8*100)/D8)-100</f>
        <v>-24.088560459544496</v>
      </c>
      <c r="G8" s="1"/>
      <c r="H8" s="1"/>
      <c r="I8" s="1"/>
    </row>
    <row r="9" spans="1:12" x14ac:dyDescent="0.25">
      <c r="A9" s="8" t="s">
        <v>45</v>
      </c>
      <c r="B9" s="9">
        <v>4</v>
      </c>
      <c r="C9" s="9">
        <v>4</v>
      </c>
      <c r="D9" s="9">
        <v>19</v>
      </c>
      <c r="E9" s="9">
        <v>7</v>
      </c>
      <c r="F9" s="10">
        <f t="shared" si="0"/>
        <v>-63.157894736842103</v>
      </c>
      <c r="G9" s="1"/>
      <c r="H9" s="1"/>
      <c r="I9" s="1"/>
    </row>
    <row r="10" spans="1:12" x14ac:dyDescent="0.25">
      <c r="A10" s="11" t="s">
        <v>46</v>
      </c>
      <c r="B10" s="12">
        <v>626</v>
      </c>
      <c r="C10" s="12">
        <v>547</v>
      </c>
      <c r="D10" s="12">
        <v>2374</v>
      </c>
      <c r="E10" s="12">
        <v>1408</v>
      </c>
      <c r="F10" s="17">
        <f t="shared" si="0"/>
        <v>-40.690817186183658</v>
      </c>
      <c r="G10" s="1"/>
      <c r="H10" s="1"/>
      <c r="I10" s="1"/>
    </row>
    <row r="11" spans="1:12" x14ac:dyDescent="0.25">
      <c r="A11" s="8" t="s">
        <v>47</v>
      </c>
      <c r="B11" s="9">
        <v>945</v>
      </c>
      <c r="C11" s="9">
        <v>621</v>
      </c>
      <c r="D11" s="9">
        <v>3020</v>
      </c>
      <c r="E11" s="9">
        <v>2183</v>
      </c>
      <c r="F11" s="10">
        <f t="shared" si="0"/>
        <v>-27.715231788079464</v>
      </c>
      <c r="G11" s="1"/>
      <c r="H11" s="1"/>
      <c r="I11" s="1"/>
    </row>
    <row r="12" spans="1:12" x14ac:dyDescent="0.25">
      <c r="A12" s="11" t="s">
        <v>48</v>
      </c>
      <c r="B12" s="12">
        <v>5302</v>
      </c>
      <c r="C12" s="12">
        <v>4446</v>
      </c>
      <c r="D12" s="12">
        <v>16202.5</v>
      </c>
      <c r="E12" s="12">
        <v>12026</v>
      </c>
      <c r="F12" s="13">
        <f t="shared" si="0"/>
        <v>-25.776886282981025</v>
      </c>
      <c r="G12" s="1"/>
      <c r="H12" s="1"/>
      <c r="I12" s="1"/>
    </row>
    <row r="13" spans="1:12" x14ac:dyDescent="0.25">
      <c r="A13" s="8" t="s">
        <v>49</v>
      </c>
      <c r="B13" s="9">
        <v>14661</v>
      </c>
      <c r="C13" s="9">
        <v>11749</v>
      </c>
      <c r="D13" s="9">
        <v>40618</v>
      </c>
      <c r="E13" s="9">
        <v>31110</v>
      </c>
      <c r="F13" s="10">
        <f t="shared" si="0"/>
        <v>-23.408341129548475</v>
      </c>
      <c r="G13" s="1"/>
      <c r="H13" s="1"/>
      <c r="I13" s="1"/>
    </row>
    <row r="14" spans="1:12" x14ac:dyDescent="0.25">
      <c r="A14" s="11" t="s">
        <v>50</v>
      </c>
      <c r="B14" s="12">
        <v>27297</v>
      </c>
      <c r="C14" s="12">
        <v>21247.5</v>
      </c>
      <c r="D14" s="12">
        <v>74133.5</v>
      </c>
      <c r="E14" s="12">
        <v>53448</v>
      </c>
      <c r="F14" s="13">
        <f t="shared" si="0"/>
        <v>-27.903039786331419</v>
      </c>
      <c r="G14" s="1"/>
      <c r="H14" s="1"/>
      <c r="I14" s="1"/>
    </row>
    <row r="15" spans="1:12" x14ac:dyDescent="0.25">
      <c r="A15" s="8" t="s">
        <v>51</v>
      </c>
      <c r="B15" s="9">
        <v>6451</v>
      </c>
      <c r="C15" s="9">
        <v>6937</v>
      </c>
      <c r="D15" s="9">
        <v>18847</v>
      </c>
      <c r="E15" s="9">
        <v>14254</v>
      </c>
      <c r="F15" s="10">
        <f t="shared" si="0"/>
        <v>-24.369926248209268</v>
      </c>
      <c r="G15" s="1"/>
      <c r="H15" s="1"/>
      <c r="I15" s="1"/>
    </row>
    <row r="16" spans="1:12" x14ac:dyDescent="0.25">
      <c r="A16" s="11" t="s">
        <v>52</v>
      </c>
      <c r="B16" s="12">
        <v>2158</v>
      </c>
      <c r="C16" s="12">
        <v>1655</v>
      </c>
      <c r="D16" s="12">
        <v>6118</v>
      </c>
      <c r="E16" s="12">
        <v>3363</v>
      </c>
      <c r="F16" s="13">
        <f t="shared" si="0"/>
        <v>-45.031055900621119</v>
      </c>
      <c r="G16" s="1"/>
      <c r="H16" s="1"/>
      <c r="I16" s="1"/>
    </row>
    <row r="17" spans="1:9" x14ac:dyDescent="0.25">
      <c r="A17" s="8" t="s">
        <v>53</v>
      </c>
      <c r="B17" s="9">
        <v>314</v>
      </c>
      <c r="C17" s="9">
        <v>40</v>
      </c>
      <c r="D17" s="9">
        <v>783</v>
      </c>
      <c r="E17" s="9">
        <v>123</v>
      </c>
      <c r="F17" s="10">
        <f t="shared" si="0"/>
        <v>-84.291187739463595</v>
      </c>
      <c r="G17" s="1"/>
      <c r="H17" s="1"/>
      <c r="I17" s="1"/>
    </row>
    <row r="18" spans="1:9" x14ac:dyDescent="0.25">
      <c r="A18" s="11" t="s">
        <v>54</v>
      </c>
      <c r="B18" s="12">
        <v>979</v>
      </c>
      <c r="C18" s="12">
        <v>867</v>
      </c>
      <c r="D18" s="12">
        <v>3336</v>
      </c>
      <c r="E18" s="12">
        <v>2958</v>
      </c>
      <c r="F18" s="13">
        <f t="shared" si="0"/>
        <v>-11.330935251798564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1096</v>
      </c>
      <c r="C20" s="12">
        <v>1018</v>
      </c>
      <c r="D20" s="12">
        <v>2414</v>
      </c>
      <c r="E20" s="12">
        <v>2556</v>
      </c>
      <c r="F20" s="13">
        <f t="shared" si="0"/>
        <v>5.8823529411764639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33770</v>
      </c>
      <c r="C22" s="12">
        <v>29120</v>
      </c>
      <c r="D22" s="12">
        <v>100577</v>
      </c>
      <c r="E22" s="12">
        <v>77740</v>
      </c>
      <c r="F22" s="13">
        <f t="shared" si="0"/>
        <v>-22.70598645813655</v>
      </c>
      <c r="G22" s="1"/>
      <c r="H22" s="1"/>
      <c r="I22" s="1"/>
    </row>
    <row r="23" spans="1:9" x14ac:dyDescent="0.25">
      <c r="A23" s="8" t="s">
        <v>59</v>
      </c>
      <c r="B23" s="9">
        <v>340</v>
      </c>
      <c r="C23" s="9">
        <v>866</v>
      </c>
      <c r="D23" s="9">
        <v>911</v>
      </c>
      <c r="E23" s="9">
        <v>2674</v>
      </c>
      <c r="F23" s="10">
        <f t="shared" si="0"/>
        <v>193.52360043907794</v>
      </c>
      <c r="G23" s="1"/>
      <c r="H23" s="1"/>
      <c r="I23" s="1"/>
    </row>
    <row r="24" spans="1:9" x14ac:dyDescent="0.25">
      <c r="A24" s="11" t="s">
        <v>60</v>
      </c>
      <c r="B24" s="12">
        <v>4006</v>
      </c>
      <c r="C24" s="12">
        <v>409</v>
      </c>
      <c r="D24" s="12">
        <v>9497</v>
      </c>
      <c r="E24" s="12">
        <v>457</v>
      </c>
      <c r="F24" s="13">
        <f t="shared" si="0"/>
        <v>-95.187954090765501</v>
      </c>
      <c r="G24" s="1"/>
      <c r="H24" s="1"/>
      <c r="I24" s="1"/>
    </row>
    <row r="25" spans="1:9" x14ac:dyDescent="0.25">
      <c r="A25" s="8" t="s">
        <v>61</v>
      </c>
      <c r="B25" s="9">
        <v>1257</v>
      </c>
      <c r="C25" s="9">
        <v>982</v>
      </c>
      <c r="D25" s="9">
        <v>4023</v>
      </c>
      <c r="E25" s="9">
        <v>3362</v>
      </c>
      <c r="F25" s="10">
        <f t="shared" si="0"/>
        <v>-16.430524484215766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29747</v>
      </c>
      <c r="C28" s="12">
        <v>25210</v>
      </c>
      <c r="D28" s="12">
        <v>88978</v>
      </c>
      <c r="E28" s="12">
        <v>68310</v>
      </c>
      <c r="F28" s="13">
        <f t="shared" si="0"/>
        <v>-23.228213715749959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9681</v>
      </c>
      <c r="C30" s="12">
        <v>9543</v>
      </c>
      <c r="D30" s="12">
        <v>27483</v>
      </c>
      <c r="E30" s="12">
        <v>26639</v>
      </c>
      <c r="F30" s="13">
        <f t="shared" si="0"/>
        <v>-3.0709893388640239</v>
      </c>
      <c r="G30" s="1"/>
      <c r="H30" s="1"/>
      <c r="I30" s="1"/>
    </row>
    <row r="31" spans="1:9" x14ac:dyDescent="0.25">
      <c r="A31" s="8" t="s">
        <v>67</v>
      </c>
      <c r="B31" s="9">
        <v>2514</v>
      </c>
      <c r="C31" s="9">
        <v>0</v>
      </c>
      <c r="D31" s="9">
        <v>6828</v>
      </c>
      <c r="E31" s="9">
        <v>1907</v>
      </c>
      <c r="F31" s="10">
        <f t="shared" si="0"/>
        <v>-72.070884592852963</v>
      </c>
      <c r="G31" s="1"/>
      <c r="H31" s="1"/>
      <c r="I31" s="1"/>
    </row>
    <row r="32" spans="1:9" x14ac:dyDescent="0.25">
      <c r="A32" s="11" t="s">
        <v>68</v>
      </c>
      <c r="B32" s="12">
        <v>14268</v>
      </c>
      <c r="C32" s="12">
        <v>13523</v>
      </c>
      <c r="D32" s="12">
        <v>43331</v>
      </c>
      <c r="E32" s="12">
        <v>36287</v>
      </c>
      <c r="F32" s="13">
        <f t="shared" si="0"/>
        <v>-16.256259952458976</v>
      </c>
      <c r="G32" s="1"/>
      <c r="H32" s="1"/>
      <c r="I32" s="1"/>
    </row>
    <row r="33" spans="1:9" x14ac:dyDescent="0.25">
      <c r="A33" s="8" t="s">
        <v>69</v>
      </c>
      <c r="B33" s="9">
        <v>5499</v>
      </c>
      <c r="C33" s="9">
        <v>3246</v>
      </c>
      <c r="D33" s="9">
        <v>14019</v>
      </c>
      <c r="E33" s="9">
        <v>7607</v>
      </c>
      <c r="F33" s="10">
        <f t="shared" si="0"/>
        <v>-45.737927098937156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2277</v>
      </c>
      <c r="D34" s="12">
        <v>0</v>
      </c>
      <c r="E34" s="12">
        <v>7555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173585</v>
      </c>
      <c r="C35" s="15">
        <f t="shared" ref="C35:E35" si="1">SUM(C7:C34)</f>
        <v>143390.5</v>
      </c>
      <c r="D35" s="15">
        <f t="shared" si="1"/>
        <v>498556</v>
      </c>
      <c r="E35" s="15">
        <f t="shared" si="1"/>
        <v>382377</v>
      </c>
      <c r="F35" s="16">
        <f t="shared" si="0"/>
        <v>-23.303099350925478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105</v>
      </c>
      <c r="C38" s="41">
        <f>D7</f>
        <v>180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77740</v>
      </c>
      <c r="G38" s="42">
        <f>LOOKUP(E38,$A$38:$A$65,$C$38:$C$65)</f>
        <v>100577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26298</v>
      </c>
      <c r="C39" s="41">
        <f t="shared" ref="C39:C65" si="5">D8</f>
        <v>34643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65" si="7">LOOKUP(E39,$A$38:$A$65,$B$38:$B$65)</f>
        <v>68310</v>
      </c>
      <c r="G39" s="42">
        <f t="shared" ref="G39:G65" si="8">LOOKUP(E39,$A$38:$A$65,$C$38:$C$65)</f>
        <v>88978</v>
      </c>
    </row>
    <row r="40" spans="1:9" x14ac:dyDescent="0.25">
      <c r="A40" s="42" t="str">
        <f t="shared" si="3"/>
        <v>ALMERIA</v>
      </c>
      <c r="B40" s="41">
        <f t="shared" si="4"/>
        <v>7</v>
      </c>
      <c r="C40" s="41">
        <f t="shared" si="5"/>
        <v>19</v>
      </c>
      <c r="D40" s="41">
        <f t="shared" si="6"/>
        <v>23</v>
      </c>
      <c r="E40" s="42" t="str">
        <f t="shared" si="2"/>
        <v>BARCELONA</v>
      </c>
      <c r="F40" s="42">
        <f t="shared" si="7"/>
        <v>53448</v>
      </c>
      <c r="G40" s="42">
        <f t="shared" si="8"/>
        <v>74133.5</v>
      </c>
    </row>
    <row r="41" spans="1:9" x14ac:dyDescent="0.25">
      <c r="A41" s="42" t="str">
        <f t="shared" si="3"/>
        <v>AVILES</v>
      </c>
      <c r="B41" s="41">
        <f t="shared" si="4"/>
        <v>1408</v>
      </c>
      <c r="C41" s="41">
        <f t="shared" si="5"/>
        <v>2374</v>
      </c>
      <c r="D41" s="41">
        <f t="shared" si="6"/>
        <v>19</v>
      </c>
      <c r="E41" s="42" t="str">
        <f t="shared" si="2"/>
        <v>VALENCIA</v>
      </c>
      <c r="F41" s="42">
        <f t="shared" si="7"/>
        <v>36287</v>
      </c>
      <c r="G41" s="42">
        <f t="shared" si="8"/>
        <v>43331</v>
      </c>
    </row>
    <row r="42" spans="1:9" x14ac:dyDescent="0.25">
      <c r="A42" s="42" t="str">
        <f t="shared" si="3"/>
        <v>BAHIA DE ALGECIRAS</v>
      </c>
      <c r="B42" s="41">
        <f t="shared" si="4"/>
        <v>2183</v>
      </c>
      <c r="C42" s="41">
        <f t="shared" si="5"/>
        <v>3020</v>
      </c>
      <c r="D42" s="41">
        <f t="shared" si="6"/>
        <v>17</v>
      </c>
      <c r="E42" s="42" t="str">
        <f t="shared" si="2"/>
        <v>BALEARES</v>
      </c>
      <c r="F42" s="42">
        <f t="shared" si="7"/>
        <v>31110</v>
      </c>
      <c r="G42" s="42">
        <f t="shared" si="8"/>
        <v>40618</v>
      </c>
    </row>
    <row r="43" spans="1:9" x14ac:dyDescent="0.25">
      <c r="A43" s="42" t="str">
        <f t="shared" si="3"/>
        <v>BAHIA DE CADIZ</v>
      </c>
      <c r="B43" s="41">
        <f t="shared" si="4"/>
        <v>12026</v>
      </c>
      <c r="C43" s="41">
        <f t="shared" si="5"/>
        <v>16202.5</v>
      </c>
      <c r="D43" s="41">
        <f t="shared" si="6"/>
        <v>9</v>
      </c>
      <c r="E43" s="42" t="str">
        <f t="shared" si="2"/>
        <v>SEVILLA</v>
      </c>
      <c r="F43" s="42">
        <f t="shared" si="7"/>
        <v>26639</v>
      </c>
      <c r="G43" s="42">
        <f t="shared" si="8"/>
        <v>27483</v>
      </c>
    </row>
    <row r="44" spans="1:9" x14ac:dyDescent="0.25">
      <c r="A44" s="42" t="str">
        <f t="shared" si="3"/>
        <v>BALEARES</v>
      </c>
      <c r="B44" s="41">
        <f t="shared" si="4"/>
        <v>31110</v>
      </c>
      <c r="C44" s="41">
        <f t="shared" si="5"/>
        <v>40618</v>
      </c>
      <c r="D44" s="41">
        <f t="shared" si="6"/>
        <v>5</v>
      </c>
      <c r="E44" s="42" t="str">
        <f t="shared" si="2"/>
        <v>ALICANTE</v>
      </c>
      <c r="F44" s="42">
        <f t="shared" si="7"/>
        <v>26298</v>
      </c>
      <c r="G44" s="42">
        <f t="shared" si="8"/>
        <v>34643</v>
      </c>
    </row>
    <row r="45" spans="1:9" x14ac:dyDescent="0.25">
      <c r="A45" s="42" t="str">
        <f t="shared" si="3"/>
        <v>BARCELONA</v>
      </c>
      <c r="B45" s="41">
        <f t="shared" si="4"/>
        <v>53448</v>
      </c>
      <c r="C45" s="41">
        <f t="shared" si="5"/>
        <v>74133.5</v>
      </c>
      <c r="D45" s="41">
        <f t="shared" si="6"/>
        <v>3</v>
      </c>
      <c r="E45" s="42" t="str">
        <f t="shared" si="2"/>
        <v>BILBAO</v>
      </c>
      <c r="F45" s="42">
        <f t="shared" si="7"/>
        <v>14254</v>
      </c>
      <c r="G45" s="42">
        <f t="shared" si="8"/>
        <v>18847</v>
      </c>
    </row>
    <row r="46" spans="1:9" x14ac:dyDescent="0.25">
      <c r="A46" s="42" t="str">
        <f t="shared" si="3"/>
        <v>BILBAO</v>
      </c>
      <c r="B46" s="41">
        <f t="shared" si="4"/>
        <v>14254</v>
      </c>
      <c r="C46" s="41">
        <f t="shared" si="5"/>
        <v>18847</v>
      </c>
      <c r="D46" s="41">
        <f t="shared" si="6"/>
        <v>8</v>
      </c>
      <c r="E46" s="42" t="str">
        <f t="shared" si="2"/>
        <v>BAHIA DE CADIZ</v>
      </c>
      <c r="F46" s="42">
        <f t="shared" si="7"/>
        <v>12026</v>
      </c>
      <c r="G46" s="42">
        <f t="shared" si="8"/>
        <v>16202.5</v>
      </c>
    </row>
    <row r="47" spans="1:9" x14ac:dyDescent="0.25">
      <c r="A47" s="42" t="str">
        <f t="shared" si="3"/>
        <v>CARTAGENA</v>
      </c>
      <c r="B47" s="41">
        <f t="shared" si="4"/>
        <v>3363</v>
      </c>
      <c r="C47" s="41">
        <f t="shared" si="5"/>
        <v>6118</v>
      </c>
      <c r="D47" s="41">
        <f t="shared" si="6"/>
        <v>12</v>
      </c>
      <c r="E47" s="42" t="str">
        <f t="shared" si="2"/>
        <v>VIGO</v>
      </c>
      <c r="F47" s="42">
        <f t="shared" si="7"/>
        <v>7607</v>
      </c>
      <c r="G47" s="42">
        <f t="shared" si="8"/>
        <v>14019</v>
      </c>
    </row>
    <row r="48" spans="1:9" x14ac:dyDescent="0.25">
      <c r="A48" s="42" t="str">
        <f t="shared" si="3"/>
        <v>CASTELLON</v>
      </c>
      <c r="B48" s="41">
        <f t="shared" si="4"/>
        <v>123</v>
      </c>
      <c r="C48" s="41">
        <f t="shared" si="5"/>
        <v>783</v>
      </c>
      <c r="D48" s="41">
        <f t="shared" si="6"/>
        <v>21</v>
      </c>
      <c r="E48" s="42" t="str">
        <f t="shared" si="2"/>
        <v>VILAGARCIA</v>
      </c>
      <c r="F48" s="42">
        <f t="shared" si="7"/>
        <v>7555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2958</v>
      </c>
      <c r="C49" s="41">
        <f t="shared" si="5"/>
        <v>3336</v>
      </c>
      <c r="D49" s="41">
        <f t="shared" si="6"/>
        <v>14</v>
      </c>
      <c r="E49" s="42" t="str">
        <f t="shared" si="2"/>
        <v>CARTAGENA</v>
      </c>
      <c r="F49" s="42">
        <f t="shared" si="7"/>
        <v>3363</v>
      </c>
      <c r="G49" s="42">
        <f t="shared" si="8"/>
        <v>6118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MELILLA</v>
      </c>
      <c r="F50" s="42">
        <f t="shared" si="7"/>
        <v>3362</v>
      </c>
      <c r="G50" s="42">
        <f t="shared" si="8"/>
        <v>4023</v>
      </c>
    </row>
    <row r="51" spans="1:7" x14ac:dyDescent="0.25">
      <c r="A51" s="42" t="str">
        <f t="shared" si="3"/>
        <v>GIJON</v>
      </c>
      <c r="B51" s="41">
        <f t="shared" si="4"/>
        <v>2556</v>
      </c>
      <c r="C51" s="41">
        <f t="shared" si="5"/>
        <v>2414</v>
      </c>
      <c r="D51" s="41">
        <f t="shared" si="6"/>
        <v>16</v>
      </c>
      <c r="E51" s="42" t="str">
        <f t="shared" si="2"/>
        <v>CEUTA</v>
      </c>
      <c r="F51" s="42">
        <f t="shared" si="7"/>
        <v>2958</v>
      </c>
      <c r="G51" s="42">
        <f t="shared" si="8"/>
        <v>3336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2674</v>
      </c>
      <c r="G52" s="42">
        <f t="shared" si="8"/>
        <v>911</v>
      </c>
    </row>
    <row r="53" spans="1:7" x14ac:dyDescent="0.25">
      <c r="A53" s="42" t="str">
        <f t="shared" si="3"/>
        <v>LAS PALMAS</v>
      </c>
      <c r="B53" s="41">
        <f t="shared" si="4"/>
        <v>77740</v>
      </c>
      <c r="C53" s="41">
        <f t="shared" si="5"/>
        <v>100577</v>
      </c>
      <c r="D53" s="41">
        <f t="shared" si="6"/>
        <v>1</v>
      </c>
      <c r="E53" s="42" t="str">
        <f t="shared" si="2"/>
        <v>GIJON</v>
      </c>
      <c r="F53" s="42">
        <f t="shared" si="7"/>
        <v>2556</v>
      </c>
      <c r="G53" s="42">
        <f t="shared" si="8"/>
        <v>2414</v>
      </c>
    </row>
    <row r="54" spans="1:7" x14ac:dyDescent="0.25">
      <c r="A54" s="42" t="str">
        <f t="shared" si="3"/>
        <v>MALAGA</v>
      </c>
      <c r="B54" s="41">
        <f t="shared" si="4"/>
        <v>2674</v>
      </c>
      <c r="C54" s="41">
        <f t="shared" si="5"/>
        <v>911</v>
      </c>
      <c r="D54" s="41">
        <f t="shared" si="6"/>
        <v>15</v>
      </c>
      <c r="E54" s="42" t="str">
        <f t="shared" si="2"/>
        <v>BAHIA DE ALGECIRAS</v>
      </c>
      <c r="F54" s="42">
        <f t="shared" si="7"/>
        <v>2183</v>
      </c>
      <c r="G54" s="42">
        <f t="shared" si="8"/>
        <v>3020</v>
      </c>
    </row>
    <row r="55" spans="1:7" x14ac:dyDescent="0.25">
      <c r="A55" s="42" t="str">
        <f t="shared" si="3"/>
        <v>MARIN Y RIA DE PONTEVEDRA</v>
      </c>
      <c r="B55" s="41">
        <f t="shared" si="4"/>
        <v>457</v>
      </c>
      <c r="C55" s="41">
        <f t="shared" si="5"/>
        <v>9497</v>
      </c>
      <c r="D55" s="41">
        <f t="shared" si="6"/>
        <v>20</v>
      </c>
      <c r="E55" s="42" t="str">
        <f t="shared" si="2"/>
        <v>TARRAGONA</v>
      </c>
      <c r="F55" s="42">
        <f t="shared" si="7"/>
        <v>1907</v>
      </c>
      <c r="G55" s="42">
        <f t="shared" si="8"/>
        <v>6828</v>
      </c>
    </row>
    <row r="56" spans="1:7" x14ac:dyDescent="0.25">
      <c r="A56" s="42" t="str">
        <f t="shared" si="3"/>
        <v>MELILLA</v>
      </c>
      <c r="B56" s="41">
        <f t="shared" si="4"/>
        <v>3362</v>
      </c>
      <c r="C56" s="41">
        <f t="shared" si="5"/>
        <v>4023</v>
      </c>
      <c r="D56" s="41">
        <f t="shared" si="6"/>
        <v>13</v>
      </c>
      <c r="E56" s="42" t="str">
        <f t="shared" si="2"/>
        <v>AVILES</v>
      </c>
      <c r="F56" s="42">
        <f t="shared" si="7"/>
        <v>1408</v>
      </c>
      <c r="G56" s="42">
        <f t="shared" si="8"/>
        <v>2374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7"/>
        <v>457</v>
      </c>
      <c r="G57" s="42">
        <f t="shared" si="8"/>
        <v>9497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123</v>
      </c>
      <c r="G58" s="42">
        <f t="shared" si="8"/>
        <v>783</v>
      </c>
    </row>
    <row r="59" spans="1:7" x14ac:dyDescent="0.25">
      <c r="A59" s="42" t="str">
        <f t="shared" si="3"/>
        <v>SANTA CRUZ DE TENERIFE</v>
      </c>
      <c r="B59" s="41">
        <f t="shared" si="4"/>
        <v>68310</v>
      </c>
      <c r="C59" s="41">
        <f t="shared" si="5"/>
        <v>88978</v>
      </c>
      <c r="D59" s="41">
        <f t="shared" si="6"/>
        <v>2</v>
      </c>
      <c r="E59" s="42" t="str">
        <f t="shared" si="2"/>
        <v>A CORUÑA</v>
      </c>
      <c r="F59" s="42">
        <f t="shared" si="7"/>
        <v>105</v>
      </c>
      <c r="G59" s="42">
        <f t="shared" si="8"/>
        <v>180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7</v>
      </c>
      <c r="G60" s="42">
        <f t="shared" si="8"/>
        <v>19</v>
      </c>
    </row>
    <row r="61" spans="1:7" x14ac:dyDescent="0.25">
      <c r="A61" s="42" t="str">
        <f t="shared" si="3"/>
        <v>SEVILLA</v>
      </c>
      <c r="B61" s="41">
        <f t="shared" si="4"/>
        <v>26639</v>
      </c>
      <c r="C61" s="41">
        <f t="shared" si="5"/>
        <v>27483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1907</v>
      </c>
      <c r="C62" s="41">
        <f t="shared" si="5"/>
        <v>6828</v>
      </c>
      <c r="D62" s="41">
        <f t="shared" si="6"/>
        <v>18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36287</v>
      </c>
      <c r="C63" s="41">
        <f t="shared" si="5"/>
        <v>43331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7607</v>
      </c>
      <c r="C64" s="41">
        <f t="shared" si="5"/>
        <v>14019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7555</v>
      </c>
      <c r="C65" s="41">
        <f t="shared" si="5"/>
        <v>0</v>
      </c>
      <c r="D65" s="41">
        <f t="shared" si="6"/>
        <v>11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">
        <v>39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671</v>
      </c>
      <c r="C7" s="9">
        <v>779</v>
      </c>
      <c r="D7" s="9">
        <v>1992</v>
      </c>
      <c r="E7" s="9">
        <v>1832</v>
      </c>
      <c r="F7" s="10">
        <f>((E7*100)/D7)-100</f>
        <v>-8.0321285140562253</v>
      </c>
      <c r="G7" s="1"/>
      <c r="H7" s="1"/>
      <c r="I7" s="1"/>
    </row>
    <row r="8" spans="1:12" x14ac:dyDescent="0.25">
      <c r="A8" s="11" t="s">
        <v>44</v>
      </c>
      <c r="B8" s="12">
        <v>1570</v>
      </c>
      <c r="C8" s="12">
        <v>677</v>
      </c>
      <c r="D8" s="12">
        <v>3330</v>
      </c>
      <c r="E8" s="12">
        <v>1936</v>
      </c>
      <c r="F8" s="13">
        <f t="shared" ref="F8:F35" si="0">((E8*100)/D8)-100</f>
        <v>-41.861861861861861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60</v>
      </c>
      <c r="D10" s="12">
        <v>17</v>
      </c>
      <c r="E10" s="12">
        <v>99</v>
      </c>
      <c r="F10" s="17">
        <f t="shared" si="0"/>
        <v>482.35294117647061</v>
      </c>
      <c r="G10" s="1"/>
      <c r="H10" s="1"/>
      <c r="I10" s="1"/>
    </row>
    <row r="11" spans="1:12" x14ac:dyDescent="0.25">
      <c r="A11" s="8" t="s">
        <v>47</v>
      </c>
      <c r="B11" s="9">
        <v>10501</v>
      </c>
      <c r="C11" s="9">
        <v>9762</v>
      </c>
      <c r="D11" s="9">
        <v>34772</v>
      </c>
      <c r="E11" s="9">
        <v>25934</v>
      </c>
      <c r="F11" s="10">
        <f t="shared" si="0"/>
        <v>-25.417002185666632</v>
      </c>
      <c r="G11" s="1"/>
      <c r="H11" s="1"/>
      <c r="I11" s="1"/>
    </row>
    <row r="12" spans="1:12" x14ac:dyDescent="0.25">
      <c r="A12" s="11" t="s">
        <v>48</v>
      </c>
      <c r="B12" s="12">
        <v>5880</v>
      </c>
      <c r="C12" s="12">
        <v>4057</v>
      </c>
      <c r="D12" s="12">
        <v>17128</v>
      </c>
      <c r="E12" s="12">
        <v>11590</v>
      </c>
      <c r="F12" s="13">
        <f t="shared" si="0"/>
        <v>-32.333021952358706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2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98656.5</v>
      </c>
      <c r="C14" s="12">
        <v>70481</v>
      </c>
      <c r="D14" s="12">
        <v>306354.5</v>
      </c>
      <c r="E14" s="12">
        <v>232197</v>
      </c>
      <c r="F14" s="13">
        <f t="shared" si="0"/>
        <v>-24.20643404944272</v>
      </c>
      <c r="G14" s="1"/>
      <c r="H14" s="1"/>
      <c r="I14" s="1"/>
    </row>
    <row r="15" spans="1:12" x14ac:dyDescent="0.25">
      <c r="A15" s="8" t="s">
        <v>51</v>
      </c>
      <c r="B15" s="9">
        <v>39556</v>
      </c>
      <c r="C15" s="9">
        <v>32168</v>
      </c>
      <c r="D15" s="9">
        <v>108165.5</v>
      </c>
      <c r="E15" s="9">
        <v>82237</v>
      </c>
      <c r="F15" s="10">
        <f t="shared" si="0"/>
        <v>-23.971136822739226</v>
      </c>
      <c r="G15" s="1"/>
      <c r="H15" s="1"/>
      <c r="I15" s="1"/>
    </row>
    <row r="16" spans="1:12" x14ac:dyDescent="0.25">
      <c r="A16" s="11" t="s">
        <v>52</v>
      </c>
      <c r="B16" s="12">
        <v>2702</v>
      </c>
      <c r="C16" s="12">
        <v>1528</v>
      </c>
      <c r="D16" s="12">
        <v>5169</v>
      </c>
      <c r="E16" s="12">
        <v>4929</v>
      </c>
      <c r="F16" s="13">
        <f t="shared" si="0"/>
        <v>-4.6430644225188615</v>
      </c>
      <c r="G16" s="1"/>
      <c r="H16" s="1"/>
      <c r="I16" s="1"/>
    </row>
    <row r="17" spans="1:9" x14ac:dyDescent="0.25">
      <c r="A17" s="8" t="s">
        <v>53</v>
      </c>
      <c r="B17" s="9">
        <v>7720</v>
      </c>
      <c r="C17" s="9">
        <v>4508</v>
      </c>
      <c r="D17" s="9">
        <v>20187</v>
      </c>
      <c r="E17" s="9">
        <v>12876</v>
      </c>
      <c r="F17" s="10">
        <f t="shared" si="0"/>
        <v>-36.216376876207462</v>
      </c>
      <c r="G17" s="1"/>
      <c r="H17" s="1"/>
      <c r="I17" s="1"/>
    </row>
    <row r="18" spans="1:9" x14ac:dyDescent="0.25">
      <c r="A18" s="11" t="s">
        <v>54</v>
      </c>
      <c r="B18" s="12">
        <v>110</v>
      </c>
      <c r="C18" s="12">
        <v>51</v>
      </c>
      <c r="D18" s="12">
        <v>278</v>
      </c>
      <c r="E18" s="12">
        <v>167</v>
      </c>
      <c r="F18" s="13">
        <f t="shared" si="0"/>
        <v>-39.928057553956833</v>
      </c>
      <c r="G18" s="1"/>
      <c r="H18" s="1"/>
      <c r="I18" s="1"/>
    </row>
    <row r="19" spans="1:9" x14ac:dyDescent="0.25">
      <c r="A19" s="8" t="s">
        <v>55</v>
      </c>
      <c r="B19" s="9">
        <v>26</v>
      </c>
      <c r="C19" s="9">
        <v>4</v>
      </c>
      <c r="D19" s="9">
        <v>66</v>
      </c>
      <c r="E19" s="9">
        <v>20</v>
      </c>
      <c r="F19" s="10">
        <f t="shared" si="0"/>
        <v>-69.696969696969688</v>
      </c>
      <c r="G19" s="1"/>
      <c r="H19" s="1"/>
      <c r="I19" s="1"/>
    </row>
    <row r="20" spans="1:9" x14ac:dyDescent="0.25">
      <c r="A20" s="11" t="s">
        <v>56</v>
      </c>
      <c r="B20" s="12">
        <v>1321</v>
      </c>
      <c r="C20" s="12">
        <v>1214</v>
      </c>
      <c r="D20" s="12">
        <v>3859</v>
      </c>
      <c r="E20" s="12">
        <v>3659</v>
      </c>
      <c r="F20" s="13">
        <f t="shared" si="0"/>
        <v>-5.1826898160145163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7239</v>
      </c>
      <c r="C22" s="12">
        <v>10111</v>
      </c>
      <c r="D22" s="12">
        <v>26890</v>
      </c>
      <c r="E22" s="12">
        <v>23919</v>
      </c>
      <c r="F22" s="13">
        <f t="shared" si="0"/>
        <v>-11.048716995165492</v>
      </c>
      <c r="G22" s="1"/>
      <c r="H22" s="1"/>
      <c r="I22" s="1"/>
    </row>
    <row r="23" spans="1:9" x14ac:dyDescent="0.25">
      <c r="A23" s="8" t="s">
        <v>59</v>
      </c>
      <c r="B23" s="9">
        <v>394</v>
      </c>
      <c r="C23" s="9">
        <v>290</v>
      </c>
      <c r="D23" s="9">
        <v>1687</v>
      </c>
      <c r="E23" s="9">
        <v>829</v>
      </c>
      <c r="F23" s="10">
        <f t="shared" si="0"/>
        <v>-50.859513930053346</v>
      </c>
      <c r="G23" s="1"/>
      <c r="H23" s="1"/>
      <c r="I23" s="1"/>
    </row>
    <row r="24" spans="1:9" x14ac:dyDescent="0.25">
      <c r="A24" s="11" t="s">
        <v>60</v>
      </c>
      <c r="B24" s="12">
        <v>506</v>
      </c>
      <c r="C24" s="12">
        <v>1217</v>
      </c>
      <c r="D24" s="12">
        <v>1367</v>
      </c>
      <c r="E24" s="12">
        <v>2442</v>
      </c>
      <c r="F24" s="13">
        <f t="shared" si="0"/>
        <v>78.63935625457205</v>
      </c>
      <c r="G24" s="1"/>
      <c r="H24" s="1"/>
      <c r="I24" s="1"/>
    </row>
    <row r="25" spans="1:9" x14ac:dyDescent="0.25">
      <c r="A25" s="8" t="s">
        <v>61</v>
      </c>
      <c r="B25" s="9">
        <v>212</v>
      </c>
      <c r="C25" s="9">
        <v>806</v>
      </c>
      <c r="D25" s="9">
        <v>739</v>
      </c>
      <c r="E25" s="9">
        <v>2703</v>
      </c>
      <c r="F25" s="10">
        <f t="shared" si="0"/>
        <v>265.76454668470905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3674</v>
      </c>
      <c r="C28" s="12">
        <v>3463</v>
      </c>
      <c r="D28" s="12">
        <v>12520</v>
      </c>
      <c r="E28" s="12">
        <v>9268</v>
      </c>
      <c r="F28" s="13">
        <f t="shared" si="0"/>
        <v>-25.974440894568687</v>
      </c>
      <c r="G28" s="1"/>
      <c r="H28" s="1"/>
      <c r="I28" s="1"/>
    </row>
    <row r="29" spans="1:9" x14ac:dyDescent="0.25">
      <c r="A29" s="8" t="s">
        <v>65</v>
      </c>
      <c r="B29" s="9">
        <v>120</v>
      </c>
      <c r="C29" s="9">
        <v>103</v>
      </c>
      <c r="D29" s="9">
        <v>328</v>
      </c>
      <c r="E29" s="9">
        <v>420</v>
      </c>
      <c r="F29" s="10">
        <f t="shared" si="0"/>
        <v>28.048780487804891</v>
      </c>
      <c r="G29" s="1"/>
      <c r="H29" s="1"/>
      <c r="I29" s="1"/>
    </row>
    <row r="30" spans="1:9" x14ac:dyDescent="0.25">
      <c r="A30" s="11" t="s">
        <v>66</v>
      </c>
      <c r="B30" s="12">
        <v>1472</v>
      </c>
      <c r="C30" s="12">
        <v>1311</v>
      </c>
      <c r="D30" s="12">
        <v>3194</v>
      </c>
      <c r="E30" s="12">
        <v>3220</v>
      </c>
      <c r="F30" s="13">
        <f t="shared" si="0"/>
        <v>0.81402629931120885</v>
      </c>
      <c r="G30" s="1"/>
      <c r="H30" s="1"/>
      <c r="I30" s="1"/>
    </row>
    <row r="31" spans="1:9" x14ac:dyDescent="0.25">
      <c r="A31" s="8" t="s">
        <v>67</v>
      </c>
      <c r="B31" s="9">
        <v>3161</v>
      </c>
      <c r="C31" s="9">
        <v>2570</v>
      </c>
      <c r="D31" s="9">
        <v>7054</v>
      </c>
      <c r="E31" s="9">
        <v>13255</v>
      </c>
      <c r="F31" s="10">
        <f t="shared" si="0"/>
        <v>87.907570172951523</v>
      </c>
      <c r="G31" s="1"/>
      <c r="H31" s="1"/>
      <c r="I31" s="1"/>
    </row>
    <row r="32" spans="1:9" x14ac:dyDescent="0.25">
      <c r="A32" s="11" t="s">
        <v>68</v>
      </c>
      <c r="B32" s="12">
        <v>141729</v>
      </c>
      <c r="C32" s="12">
        <v>132704</v>
      </c>
      <c r="D32" s="12">
        <v>460177</v>
      </c>
      <c r="E32" s="12">
        <v>400011</v>
      </c>
      <c r="F32" s="13">
        <f t="shared" si="0"/>
        <v>-13.074534363951258</v>
      </c>
      <c r="G32" s="1"/>
      <c r="H32" s="1"/>
      <c r="I32" s="1"/>
    </row>
    <row r="33" spans="1:9" x14ac:dyDescent="0.25">
      <c r="A33" s="8" t="s">
        <v>69</v>
      </c>
      <c r="B33" s="9">
        <v>15966</v>
      </c>
      <c r="C33" s="9">
        <v>10769</v>
      </c>
      <c r="D33" s="9">
        <v>50498</v>
      </c>
      <c r="E33" s="9">
        <v>34051</v>
      </c>
      <c r="F33" s="10">
        <f t="shared" si="0"/>
        <v>-32.569606717097713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729</v>
      </c>
      <c r="D34" s="12">
        <v>0</v>
      </c>
      <c r="E34" s="12">
        <v>1424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343186.5</v>
      </c>
      <c r="C35" s="15">
        <f t="shared" ref="C35:E35" si="1">SUM(C7:C34)</f>
        <v>289364</v>
      </c>
      <c r="D35" s="15">
        <f t="shared" si="1"/>
        <v>1065772</v>
      </c>
      <c r="E35" s="15">
        <f t="shared" si="1"/>
        <v>869020</v>
      </c>
      <c r="F35" s="16">
        <f t="shared" si="0"/>
        <v>-18.460984150456198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1832</v>
      </c>
      <c r="C38" s="41">
        <f>D7</f>
        <v>1992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400011</v>
      </c>
      <c r="G38" s="42">
        <f>LOOKUP(E38,$A$38:$A$65,$C$38:$C$65)</f>
        <v>460177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1936</v>
      </c>
      <c r="C39" s="41">
        <f t="shared" ref="C39:C65" si="5">D8</f>
        <v>3330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232197</v>
      </c>
      <c r="G39" s="42">
        <f t="shared" ref="G39:G65" si="8">LOOKUP(E39,$A$38:$A$65,$C$38:$C$65)</f>
        <v>306354.5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82237</v>
      </c>
      <c r="G40" s="42">
        <f t="shared" si="8"/>
        <v>108165.5</v>
      </c>
    </row>
    <row r="41" spans="1:9" x14ac:dyDescent="0.25">
      <c r="A41" s="42" t="str">
        <f t="shared" si="3"/>
        <v>AVILES</v>
      </c>
      <c r="B41" s="41">
        <f t="shared" si="4"/>
        <v>99</v>
      </c>
      <c r="C41" s="41">
        <f t="shared" si="5"/>
        <v>17</v>
      </c>
      <c r="D41" s="41">
        <f t="shared" si="6"/>
        <v>22</v>
      </c>
      <c r="E41" s="42" t="str">
        <f t="shared" si="2"/>
        <v>VIGO</v>
      </c>
      <c r="F41" s="42">
        <f t="shared" si="7"/>
        <v>34051</v>
      </c>
      <c r="G41" s="42">
        <f t="shared" si="8"/>
        <v>50498</v>
      </c>
    </row>
    <row r="42" spans="1:9" x14ac:dyDescent="0.25">
      <c r="A42" s="42" t="str">
        <f t="shared" si="3"/>
        <v>BAHIA DE ALGECIRAS</v>
      </c>
      <c r="B42" s="41">
        <f t="shared" si="4"/>
        <v>25934</v>
      </c>
      <c r="C42" s="41">
        <f t="shared" si="5"/>
        <v>34772</v>
      </c>
      <c r="D42" s="41">
        <f t="shared" si="6"/>
        <v>5</v>
      </c>
      <c r="E42" s="42" t="str">
        <f t="shared" si="2"/>
        <v>BAHIA DE ALGECIRAS</v>
      </c>
      <c r="F42" s="42">
        <f t="shared" si="7"/>
        <v>25934</v>
      </c>
      <c r="G42" s="42">
        <f t="shared" si="8"/>
        <v>34772</v>
      </c>
    </row>
    <row r="43" spans="1:9" x14ac:dyDescent="0.25">
      <c r="A43" s="42" t="str">
        <f t="shared" si="3"/>
        <v>BAHIA DE CADIZ</v>
      </c>
      <c r="B43" s="41">
        <f t="shared" si="4"/>
        <v>11590</v>
      </c>
      <c r="C43" s="41">
        <f t="shared" si="5"/>
        <v>17128</v>
      </c>
      <c r="D43" s="41">
        <f t="shared" si="6"/>
        <v>9</v>
      </c>
      <c r="E43" s="42" t="str">
        <f t="shared" si="2"/>
        <v>LAS PALMAS</v>
      </c>
      <c r="F43" s="42">
        <f t="shared" si="7"/>
        <v>23919</v>
      </c>
      <c r="G43" s="42">
        <f t="shared" si="8"/>
        <v>26890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24</v>
      </c>
      <c r="E44" s="42" t="str">
        <f t="shared" si="2"/>
        <v>TARRAGONA</v>
      </c>
      <c r="F44" s="42">
        <f t="shared" si="7"/>
        <v>13255</v>
      </c>
      <c r="G44" s="42">
        <f t="shared" si="8"/>
        <v>7054</v>
      </c>
    </row>
    <row r="45" spans="1:9" x14ac:dyDescent="0.25">
      <c r="A45" s="42" t="str">
        <f t="shared" si="3"/>
        <v>BARCELONA</v>
      </c>
      <c r="B45" s="41">
        <f t="shared" si="4"/>
        <v>232197</v>
      </c>
      <c r="C45" s="41">
        <f t="shared" si="5"/>
        <v>306354.5</v>
      </c>
      <c r="D45" s="41">
        <f t="shared" si="6"/>
        <v>2</v>
      </c>
      <c r="E45" s="42" t="str">
        <f t="shared" si="2"/>
        <v>CASTELLON</v>
      </c>
      <c r="F45" s="42">
        <f t="shared" si="7"/>
        <v>12876</v>
      </c>
      <c r="G45" s="42">
        <f t="shared" si="8"/>
        <v>20187</v>
      </c>
    </row>
    <row r="46" spans="1:9" x14ac:dyDescent="0.25">
      <c r="A46" s="42" t="str">
        <f t="shared" si="3"/>
        <v>BILBAO</v>
      </c>
      <c r="B46" s="41">
        <f t="shared" si="4"/>
        <v>82237</v>
      </c>
      <c r="C46" s="41">
        <f t="shared" si="5"/>
        <v>108165.5</v>
      </c>
      <c r="D46" s="41">
        <f t="shared" si="6"/>
        <v>3</v>
      </c>
      <c r="E46" s="42" t="str">
        <f t="shared" si="2"/>
        <v>BAHIA DE CADIZ</v>
      </c>
      <c r="F46" s="42">
        <f t="shared" si="7"/>
        <v>11590</v>
      </c>
      <c r="G46" s="42">
        <f t="shared" si="8"/>
        <v>17128</v>
      </c>
    </row>
    <row r="47" spans="1:9" x14ac:dyDescent="0.25">
      <c r="A47" s="42" t="str">
        <f t="shared" si="3"/>
        <v>CARTAGENA</v>
      </c>
      <c r="B47" s="41">
        <f t="shared" si="4"/>
        <v>4929</v>
      </c>
      <c r="C47" s="41">
        <f t="shared" si="5"/>
        <v>5169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9268</v>
      </c>
      <c r="G47" s="42">
        <f t="shared" si="8"/>
        <v>12520</v>
      </c>
    </row>
    <row r="48" spans="1:9" x14ac:dyDescent="0.25">
      <c r="A48" s="42" t="str">
        <f t="shared" si="3"/>
        <v>CASTELLON</v>
      </c>
      <c r="B48" s="41">
        <f t="shared" si="4"/>
        <v>12876</v>
      </c>
      <c r="C48" s="41">
        <f t="shared" si="5"/>
        <v>20187</v>
      </c>
      <c r="D48" s="41">
        <f t="shared" si="6"/>
        <v>8</v>
      </c>
      <c r="E48" s="42" t="str">
        <f t="shared" si="2"/>
        <v>CARTAGENA</v>
      </c>
      <c r="F48" s="42">
        <f t="shared" si="7"/>
        <v>4929</v>
      </c>
      <c r="G48" s="42">
        <f t="shared" si="8"/>
        <v>5169</v>
      </c>
    </row>
    <row r="49" spans="1:7" x14ac:dyDescent="0.25">
      <c r="A49" s="42" t="str">
        <f t="shared" si="3"/>
        <v>CEUTA</v>
      </c>
      <c r="B49" s="41">
        <f t="shared" si="4"/>
        <v>167</v>
      </c>
      <c r="C49" s="41">
        <f t="shared" si="5"/>
        <v>278</v>
      </c>
      <c r="D49" s="41">
        <f t="shared" si="6"/>
        <v>21</v>
      </c>
      <c r="E49" s="42" t="str">
        <f t="shared" si="2"/>
        <v>GIJON</v>
      </c>
      <c r="F49" s="42">
        <f t="shared" si="7"/>
        <v>3659</v>
      </c>
      <c r="G49" s="42">
        <f t="shared" si="8"/>
        <v>3859</v>
      </c>
    </row>
    <row r="50" spans="1:7" x14ac:dyDescent="0.25">
      <c r="A50" s="42" t="str">
        <f t="shared" si="3"/>
        <v>FERROL-SAN CIBRAO</v>
      </c>
      <c r="B50" s="41">
        <f t="shared" si="4"/>
        <v>20</v>
      </c>
      <c r="C50" s="41">
        <f t="shared" si="5"/>
        <v>66</v>
      </c>
      <c r="D50" s="41">
        <f t="shared" si="6"/>
        <v>23</v>
      </c>
      <c r="E50" s="42" t="str">
        <f t="shared" si="2"/>
        <v>SEVILLA</v>
      </c>
      <c r="F50" s="42">
        <f t="shared" si="7"/>
        <v>3220</v>
      </c>
      <c r="G50" s="42">
        <f t="shared" si="8"/>
        <v>3194</v>
      </c>
    </row>
    <row r="51" spans="1:7" x14ac:dyDescent="0.25">
      <c r="A51" s="42" t="str">
        <f t="shared" si="3"/>
        <v>GIJON</v>
      </c>
      <c r="B51" s="41">
        <f t="shared" si="4"/>
        <v>3659</v>
      </c>
      <c r="C51" s="41">
        <f t="shared" si="5"/>
        <v>3859</v>
      </c>
      <c r="D51" s="41">
        <f t="shared" si="6"/>
        <v>12</v>
      </c>
      <c r="E51" s="42" t="str">
        <f t="shared" si="2"/>
        <v>MELILLA</v>
      </c>
      <c r="F51" s="42">
        <f t="shared" si="7"/>
        <v>2703</v>
      </c>
      <c r="G51" s="42">
        <f t="shared" si="8"/>
        <v>739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2442</v>
      </c>
      <c r="G52" s="42">
        <f t="shared" si="8"/>
        <v>1367</v>
      </c>
    </row>
    <row r="53" spans="1:7" x14ac:dyDescent="0.25">
      <c r="A53" s="42" t="str">
        <f t="shared" si="3"/>
        <v>LAS PALMAS</v>
      </c>
      <c r="B53" s="41">
        <f t="shared" si="4"/>
        <v>23919</v>
      </c>
      <c r="C53" s="41">
        <f t="shared" si="5"/>
        <v>26890</v>
      </c>
      <c r="D53" s="41">
        <f t="shared" si="6"/>
        <v>6</v>
      </c>
      <c r="E53" s="42" t="str">
        <f t="shared" si="2"/>
        <v>ALICANTE</v>
      </c>
      <c r="F53" s="42">
        <f t="shared" si="7"/>
        <v>1936</v>
      </c>
      <c r="G53" s="42">
        <f t="shared" si="8"/>
        <v>3330</v>
      </c>
    </row>
    <row r="54" spans="1:7" x14ac:dyDescent="0.25">
      <c r="A54" s="42" t="str">
        <f t="shared" si="3"/>
        <v>MALAGA</v>
      </c>
      <c r="B54" s="41">
        <f t="shared" si="4"/>
        <v>829</v>
      </c>
      <c r="C54" s="41">
        <f t="shared" si="5"/>
        <v>1687</v>
      </c>
      <c r="D54" s="41">
        <f t="shared" si="6"/>
        <v>19</v>
      </c>
      <c r="E54" s="42" t="str">
        <f t="shared" si="2"/>
        <v>A CORUÑA</v>
      </c>
      <c r="F54" s="42">
        <f t="shared" si="7"/>
        <v>1832</v>
      </c>
      <c r="G54" s="42">
        <f t="shared" si="8"/>
        <v>1992</v>
      </c>
    </row>
    <row r="55" spans="1:7" x14ac:dyDescent="0.25">
      <c r="A55" s="42" t="str">
        <f t="shared" si="3"/>
        <v>MARIN Y RIA DE PONTEVEDRA</v>
      </c>
      <c r="B55" s="41">
        <f t="shared" si="4"/>
        <v>2442</v>
      </c>
      <c r="C55" s="41">
        <f t="shared" si="5"/>
        <v>1367</v>
      </c>
      <c r="D55" s="41">
        <f t="shared" si="6"/>
        <v>15</v>
      </c>
      <c r="E55" s="42" t="str">
        <f t="shared" si="2"/>
        <v>VILAGARCIA</v>
      </c>
      <c r="F55" s="42">
        <f t="shared" si="7"/>
        <v>1424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2703</v>
      </c>
      <c r="C56" s="41">
        <f t="shared" si="5"/>
        <v>739</v>
      </c>
      <c r="D56" s="41">
        <f t="shared" si="6"/>
        <v>14</v>
      </c>
      <c r="E56" s="42" t="str">
        <f t="shared" si="2"/>
        <v>MALAGA</v>
      </c>
      <c r="F56" s="42">
        <f t="shared" si="7"/>
        <v>829</v>
      </c>
      <c r="G56" s="42">
        <f t="shared" si="8"/>
        <v>1687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7"/>
        <v>420</v>
      </c>
      <c r="G57" s="42">
        <f t="shared" si="8"/>
        <v>328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167</v>
      </c>
      <c r="G58" s="42">
        <f t="shared" si="8"/>
        <v>278</v>
      </c>
    </row>
    <row r="59" spans="1:7" x14ac:dyDescent="0.25">
      <c r="A59" s="42" t="str">
        <f t="shared" si="3"/>
        <v>SANTA CRUZ DE TENERIFE</v>
      </c>
      <c r="B59" s="41">
        <f t="shared" si="4"/>
        <v>9268</v>
      </c>
      <c r="C59" s="41">
        <f t="shared" si="5"/>
        <v>12520</v>
      </c>
      <c r="D59" s="41">
        <f t="shared" si="6"/>
        <v>10</v>
      </c>
      <c r="E59" s="42" t="str">
        <f t="shared" si="2"/>
        <v>AVILES</v>
      </c>
      <c r="F59" s="42">
        <f t="shared" si="7"/>
        <v>99</v>
      </c>
      <c r="G59" s="42">
        <f t="shared" si="8"/>
        <v>17</v>
      </c>
    </row>
    <row r="60" spans="1:7" x14ac:dyDescent="0.25">
      <c r="A60" s="42" t="str">
        <f t="shared" si="3"/>
        <v>SANTANDER</v>
      </c>
      <c r="B60" s="41">
        <f t="shared" si="4"/>
        <v>420</v>
      </c>
      <c r="C60" s="41">
        <f t="shared" si="5"/>
        <v>328</v>
      </c>
      <c r="D60" s="41">
        <f t="shared" si="6"/>
        <v>20</v>
      </c>
      <c r="E60" s="42" t="str">
        <f t="shared" si="2"/>
        <v>FERROL-SAN CIBRAO</v>
      </c>
      <c r="F60" s="42">
        <f t="shared" si="7"/>
        <v>20</v>
      </c>
      <c r="G60" s="42">
        <f t="shared" si="8"/>
        <v>66</v>
      </c>
    </row>
    <row r="61" spans="1:7" x14ac:dyDescent="0.25">
      <c r="A61" s="42" t="str">
        <f t="shared" si="3"/>
        <v>SEVILLA</v>
      </c>
      <c r="B61" s="41">
        <f t="shared" si="4"/>
        <v>3220</v>
      </c>
      <c r="C61" s="41">
        <f t="shared" si="5"/>
        <v>3194</v>
      </c>
      <c r="D61" s="41">
        <f t="shared" si="6"/>
        <v>13</v>
      </c>
      <c r="E61" s="42" t="str">
        <f t="shared" si="2"/>
        <v>BALEARES</v>
      </c>
      <c r="F61" s="42">
        <f t="shared" si="7"/>
        <v>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13255</v>
      </c>
      <c r="C62" s="41">
        <f t="shared" si="5"/>
        <v>7054</v>
      </c>
      <c r="D62" s="41">
        <f t="shared" si="6"/>
        <v>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400011</v>
      </c>
      <c r="C63" s="41">
        <f t="shared" si="5"/>
        <v>460177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34051</v>
      </c>
      <c r="C64" s="41">
        <f t="shared" si="5"/>
        <v>50498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1424</v>
      </c>
      <c r="C65" s="41">
        <f t="shared" si="5"/>
        <v>0</v>
      </c>
      <c r="D65" s="41">
        <f t="shared" si="6"/>
        <v>18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473</v>
      </c>
      <c r="C7" s="9">
        <v>2059</v>
      </c>
      <c r="D7" s="9">
        <v>2936</v>
      </c>
      <c r="E7" s="9">
        <v>4585</v>
      </c>
      <c r="F7" s="10">
        <f>((E7*100)/D7)-100</f>
        <v>56.164850136239778</v>
      </c>
      <c r="G7" s="1"/>
      <c r="H7" s="1"/>
      <c r="I7" s="1"/>
    </row>
    <row r="8" spans="1:12" x14ac:dyDescent="0.25">
      <c r="A8" s="11" t="s">
        <v>44</v>
      </c>
      <c r="B8" s="12">
        <v>14379</v>
      </c>
      <c r="C8" s="12">
        <v>10446</v>
      </c>
      <c r="D8" s="12">
        <v>38297</v>
      </c>
      <c r="E8" s="12">
        <v>33778</v>
      </c>
      <c r="F8" s="13">
        <f t="shared" ref="F8:F35" si="0">((E8*100)/D8)-100</f>
        <v>-11.799879886152965</v>
      </c>
      <c r="G8" s="1"/>
      <c r="H8" s="1"/>
      <c r="I8" s="1"/>
    </row>
    <row r="9" spans="1:12" x14ac:dyDescent="0.25">
      <c r="A9" s="8" t="s">
        <v>45</v>
      </c>
      <c r="B9" s="9">
        <v>49612</v>
      </c>
      <c r="C9" s="9">
        <v>40918</v>
      </c>
      <c r="D9" s="9">
        <v>141215</v>
      </c>
      <c r="E9" s="9">
        <v>127413</v>
      </c>
      <c r="F9" s="10">
        <f t="shared" si="0"/>
        <v>-9.7737492476011738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397017</v>
      </c>
      <c r="C11" s="9">
        <v>337630</v>
      </c>
      <c r="D11" s="9">
        <v>992907</v>
      </c>
      <c r="E11" s="9">
        <v>953532</v>
      </c>
      <c r="F11" s="10">
        <f t="shared" si="0"/>
        <v>-3.9656282008284762</v>
      </c>
      <c r="G11" s="1"/>
      <c r="H11" s="1"/>
      <c r="I11" s="1"/>
    </row>
    <row r="12" spans="1:12" x14ac:dyDescent="0.25">
      <c r="A12" s="11" t="s">
        <v>48</v>
      </c>
      <c r="B12" s="12">
        <v>12627</v>
      </c>
      <c r="C12" s="12">
        <v>11591</v>
      </c>
      <c r="D12" s="12">
        <v>17014</v>
      </c>
      <c r="E12" s="12">
        <v>20017</v>
      </c>
      <c r="F12" s="13">
        <f t="shared" si="0"/>
        <v>17.650170447866458</v>
      </c>
      <c r="G12" s="1"/>
      <c r="H12" s="1"/>
      <c r="I12" s="1"/>
    </row>
    <row r="13" spans="1:12" x14ac:dyDescent="0.25">
      <c r="A13" s="8" t="s">
        <v>49</v>
      </c>
      <c r="B13" s="9">
        <v>291967</v>
      </c>
      <c r="C13" s="9">
        <v>181371</v>
      </c>
      <c r="D13" s="9">
        <v>564963</v>
      </c>
      <c r="E13" s="9">
        <v>414348</v>
      </c>
      <c r="F13" s="10">
        <f t="shared" si="0"/>
        <v>-26.659267952060574</v>
      </c>
      <c r="G13" s="1"/>
      <c r="H13" s="1"/>
      <c r="I13" s="1"/>
    </row>
    <row r="14" spans="1:12" x14ac:dyDescent="0.25">
      <c r="A14" s="11" t="s">
        <v>50</v>
      </c>
      <c r="B14" s="12">
        <v>157517</v>
      </c>
      <c r="C14" s="12">
        <v>146232</v>
      </c>
      <c r="D14" s="12">
        <v>258156</v>
      </c>
      <c r="E14" s="12">
        <v>313445</v>
      </c>
      <c r="F14" s="13">
        <f t="shared" si="0"/>
        <v>21.416895210647823</v>
      </c>
      <c r="G14" s="1"/>
      <c r="H14" s="1"/>
      <c r="I14" s="1"/>
    </row>
    <row r="15" spans="1:12" x14ac:dyDescent="0.25">
      <c r="A15" s="8" t="s">
        <v>51</v>
      </c>
      <c r="B15" s="9">
        <v>7154</v>
      </c>
      <c r="C15" s="9">
        <v>7485</v>
      </c>
      <c r="D15" s="9">
        <v>14546</v>
      </c>
      <c r="E15" s="9">
        <v>17384</v>
      </c>
      <c r="F15" s="10">
        <f t="shared" si="0"/>
        <v>19.510518355561672</v>
      </c>
      <c r="G15" s="1"/>
      <c r="H15" s="1"/>
      <c r="I15" s="1"/>
    </row>
    <row r="16" spans="1:12" x14ac:dyDescent="0.25">
      <c r="A16" s="11" t="s">
        <v>52</v>
      </c>
      <c r="B16" s="12">
        <v>397</v>
      </c>
      <c r="C16" s="12">
        <v>617</v>
      </c>
      <c r="D16" s="12">
        <v>397</v>
      </c>
      <c r="E16" s="12">
        <v>3912</v>
      </c>
      <c r="F16" s="13">
        <f t="shared" si="0"/>
        <v>885.39042821158694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217695</v>
      </c>
      <c r="C18" s="12">
        <v>148934</v>
      </c>
      <c r="D18" s="12">
        <v>547429</v>
      </c>
      <c r="E18" s="12">
        <v>431196</v>
      </c>
      <c r="F18" s="13">
        <f t="shared" si="0"/>
        <v>-21.232525131112894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126318</v>
      </c>
      <c r="C22" s="12">
        <v>115433</v>
      </c>
      <c r="D22" s="12">
        <v>308447</v>
      </c>
      <c r="E22" s="12">
        <v>341510</v>
      </c>
      <c r="F22" s="13">
        <f t="shared" si="0"/>
        <v>10.719183522614912</v>
      </c>
      <c r="G22" s="1"/>
      <c r="H22" s="1"/>
      <c r="I22" s="1"/>
    </row>
    <row r="23" spans="1:9" x14ac:dyDescent="0.25">
      <c r="A23" s="8" t="s">
        <v>59</v>
      </c>
      <c r="B23" s="9">
        <v>39091</v>
      </c>
      <c r="C23" s="9">
        <v>42027</v>
      </c>
      <c r="D23" s="9">
        <v>105838</v>
      </c>
      <c r="E23" s="9">
        <v>121334</v>
      </c>
      <c r="F23" s="10">
        <f t="shared" si="0"/>
        <v>14.641244165611596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38737</v>
      </c>
      <c r="C25" s="9">
        <v>29340</v>
      </c>
      <c r="D25" s="9">
        <v>95254</v>
      </c>
      <c r="E25" s="9">
        <v>87234</v>
      </c>
      <c r="F25" s="10">
        <f t="shared" si="0"/>
        <v>-8.4195939278140486</v>
      </c>
      <c r="G25" s="1"/>
      <c r="H25" s="1"/>
      <c r="I25" s="1"/>
    </row>
    <row r="26" spans="1:9" x14ac:dyDescent="0.25">
      <c r="A26" s="11" t="s">
        <v>62</v>
      </c>
      <c r="B26" s="12">
        <v>34</v>
      </c>
      <c r="C26" s="12">
        <v>0</v>
      </c>
      <c r="D26" s="12">
        <v>168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469636</v>
      </c>
      <c r="C28" s="12">
        <v>320491</v>
      </c>
      <c r="D28" s="12">
        <v>1208181</v>
      </c>
      <c r="E28" s="12">
        <v>953132</v>
      </c>
      <c r="F28" s="13">
        <f t="shared" si="0"/>
        <v>-21.1101647849122</v>
      </c>
      <c r="G28" s="1"/>
      <c r="H28" s="1"/>
      <c r="I28" s="1"/>
    </row>
    <row r="29" spans="1:9" x14ac:dyDescent="0.25">
      <c r="A29" s="8" t="s">
        <v>65</v>
      </c>
      <c r="B29" s="9">
        <v>11248</v>
      </c>
      <c r="C29" s="9">
        <v>8080</v>
      </c>
      <c r="D29" s="9">
        <v>13209</v>
      </c>
      <c r="E29" s="9">
        <v>10455</v>
      </c>
      <c r="F29" s="10">
        <f t="shared" si="0"/>
        <v>-20.849420849420852</v>
      </c>
      <c r="G29" s="1"/>
      <c r="H29" s="1"/>
      <c r="I29" s="1"/>
    </row>
    <row r="30" spans="1:9" x14ac:dyDescent="0.25">
      <c r="A30" s="11" t="s">
        <v>66</v>
      </c>
      <c r="B30" s="12">
        <v>1778</v>
      </c>
      <c r="C30" s="12">
        <v>13471</v>
      </c>
      <c r="D30" s="12">
        <v>2232</v>
      </c>
      <c r="E30" s="12">
        <v>14036</v>
      </c>
      <c r="F30" s="13">
        <f t="shared" si="0"/>
        <v>528.85304659498206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30751</v>
      </c>
      <c r="C32" s="12">
        <v>8676</v>
      </c>
      <c r="D32" s="12">
        <v>53510</v>
      </c>
      <c r="E32" s="12">
        <v>30365</v>
      </c>
      <c r="F32" s="13">
        <f t="shared" si="0"/>
        <v>-43.253597458418987</v>
      </c>
      <c r="G32" s="1"/>
      <c r="H32" s="1"/>
      <c r="I32" s="1"/>
    </row>
    <row r="33" spans="1:9" x14ac:dyDescent="0.25">
      <c r="A33" s="8" t="s">
        <v>69</v>
      </c>
      <c r="B33" s="9">
        <v>63274</v>
      </c>
      <c r="C33" s="9">
        <v>4360</v>
      </c>
      <c r="D33" s="9">
        <v>177008</v>
      </c>
      <c r="E33" s="9">
        <v>101978</v>
      </c>
      <c r="F33" s="10">
        <f t="shared" si="0"/>
        <v>-42.387914670523365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1929705</v>
      </c>
      <c r="C35" s="15">
        <f t="shared" ref="C35:E35" si="1">SUM(C7:C34)</f>
        <v>1429161</v>
      </c>
      <c r="D35" s="15">
        <f t="shared" si="1"/>
        <v>4541707</v>
      </c>
      <c r="E35" s="15">
        <f t="shared" si="1"/>
        <v>3979654</v>
      </c>
      <c r="F35" s="16">
        <f t="shared" si="0"/>
        <v>-12.37536899672304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4585</v>
      </c>
      <c r="C38" s="41">
        <f>D7</f>
        <v>2936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953532</v>
      </c>
      <c r="G38" s="42">
        <f>LOOKUP(E38,$A$38:$A$65,$C$38:$C$65)</f>
        <v>992907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33778</v>
      </c>
      <c r="C39" s="41">
        <f t="shared" ref="C39:C65" si="5">D8</f>
        <v>38297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953132</v>
      </c>
      <c r="G39" s="42">
        <f t="shared" ref="G39:G65" si="8">LOOKUP(E39,$A$38:$A$65,$C$38:$C$65)</f>
        <v>1208181</v>
      </c>
    </row>
    <row r="40" spans="1:9" x14ac:dyDescent="0.25">
      <c r="A40" s="42" t="str">
        <f t="shared" si="3"/>
        <v>ALMERIA</v>
      </c>
      <c r="B40" s="41">
        <f t="shared" si="4"/>
        <v>127413</v>
      </c>
      <c r="C40" s="41">
        <f t="shared" si="5"/>
        <v>141215</v>
      </c>
      <c r="D40" s="41">
        <f t="shared" si="6"/>
        <v>7</v>
      </c>
      <c r="E40" s="42" t="str">
        <f t="shared" si="2"/>
        <v>CEUTA</v>
      </c>
      <c r="F40" s="42">
        <f t="shared" si="7"/>
        <v>431196</v>
      </c>
      <c r="G40" s="42">
        <f t="shared" si="8"/>
        <v>547429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414348</v>
      </c>
      <c r="G41" s="42">
        <f t="shared" si="8"/>
        <v>564963</v>
      </c>
    </row>
    <row r="42" spans="1:9" x14ac:dyDescent="0.25">
      <c r="A42" s="42" t="str">
        <f t="shared" si="3"/>
        <v>BAHIA DE ALGECIRAS</v>
      </c>
      <c r="B42" s="41">
        <f t="shared" si="4"/>
        <v>953532</v>
      </c>
      <c r="C42" s="41">
        <f t="shared" si="5"/>
        <v>992907</v>
      </c>
      <c r="D42" s="41">
        <f t="shared" si="6"/>
        <v>1</v>
      </c>
      <c r="E42" s="42" t="str">
        <f t="shared" si="2"/>
        <v>LAS PALMAS</v>
      </c>
      <c r="F42" s="42">
        <f t="shared" si="7"/>
        <v>341510</v>
      </c>
      <c r="G42" s="42">
        <f t="shared" si="8"/>
        <v>308447</v>
      </c>
    </row>
    <row r="43" spans="1:9" x14ac:dyDescent="0.25">
      <c r="A43" s="42" t="str">
        <f t="shared" si="3"/>
        <v>BAHIA DE CADIZ</v>
      </c>
      <c r="B43" s="41">
        <f t="shared" si="4"/>
        <v>20017</v>
      </c>
      <c r="C43" s="41">
        <f t="shared" si="5"/>
        <v>17014</v>
      </c>
      <c r="D43" s="41">
        <f t="shared" si="6"/>
        <v>13</v>
      </c>
      <c r="E43" s="42" t="str">
        <f t="shared" si="2"/>
        <v>BARCELONA</v>
      </c>
      <c r="F43" s="42">
        <f t="shared" si="7"/>
        <v>313445</v>
      </c>
      <c r="G43" s="42">
        <f t="shared" si="8"/>
        <v>258156</v>
      </c>
    </row>
    <row r="44" spans="1:9" x14ac:dyDescent="0.25">
      <c r="A44" s="42" t="str">
        <f t="shared" si="3"/>
        <v>BALEARES</v>
      </c>
      <c r="B44" s="41">
        <f t="shared" si="4"/>
        <v>414348</v>
      </c>
      <c r="C44" s="41">
        <f t="shared" si="5"/>
        <v>564963</v>
      </c>
      <c r="D44" s="41">
        <f t="shared" si="6"/>
        <v>4</v>
      </c>
      <c r="E44" s="42" t="str">
        <f t="shared" si="2"/>
        <v>ALMERIA</v>
      </c>
      <c r="F44" s="42">
        <f t="shared" si="7"/>
        <v>127413</v>
      </c>
      <c r="G44" s="42">
        <f t="shared" si="8"/>
        <v>141215</v>
      </c>
    </row>
    <row r="45" spans="1:9" x14ac:dyDescent="0.25">
      <c r="A45" s="42" t="str">
        <f t="shared" si="3"/>
        <v>BARCELONA</v>
      </c>
      <c r="B45" s="41">
        <f t="shared" si="4"/>
        <v>313445</v>
      </c>
      <c r="C45" s="41">
        <f t="shared" si="5"/>
        <v>258156</v>
      </c>
      <c r="D45" s="41">
        <f t="shared" si="6"/>
        <v>6</v>
      </c>
      <c r="E45" s="42" t="str">
        <f t="shared" si="2"/>
        <v>MALAGA</v>
      </c>
      <c r="F45" s="42">
        <f t="shared" si="7"/>
        <v>121334</v>
      </c>
      <c r="G45" s="42">
        <f t="shared" si="8"/>
        <v>105838</v>
      </c>
    </row>
    <row r="46" spans="1:9" x14ac:dyDescent="0.25">
      <c r="A46" s="42" t="str">
        <f t="shared" si="3"/>
        <v>BILBAO</v>
      </c>
      <c r="B46" s="41">
        <f t="shared" si="4"/>
        <v>17384</v>
      </c>
      <c r="C46" s="41">
        <f t="shared" si="5"/>
        <v>14546</v>
      </c>
      <c r="D46" s="41">
        <f t="shared" si="6"/>
        <v>14</v>
      </c>
      <c r="E46" s="42" t="str">
        <f t="shared" si="2"/>
        <v>VIGO</v>
      </c>
      <c r="F46" s="42">
        <f t="shared" si="7"/>
        <v>101978</v>
      </c>
      <c r="G46" s="42">
        <f t="shared" si="8"/>
        <v>177008</v>
      </c>
    </row>
    <row r="47" spans="1:9" x14ac:dyDescent="0.25">
      <c r="A47" s="42" t="str">
        <f t="shared" si="3"/>
        <v>CARTAGENA</v>
      </c>
      <c r="B47" s="41">
        <f t="shared" si="4"/>
        <v>3912</v>
      </c>
      <c r="C47" s="41">
        <f t="shared" si="5"/>
        <v>397</v>
      </c>
      <c r="D47" s="41">
        <f t="shared" si="6"/>
        <v>18</v>
      </c>
      <c r="E47" s="42" t="str">
        <f t="shared" si="2"/>
        <v>MELILLA</v>
      </c>
      <c r="F47" s="42">
        <f t="shared" si="7"/>
        <v>87234</v>
      </c>
      <c r="G47" s="42">
        <f t="shared" si="8"/>
        <v>95254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33778</v>
      </c>
      <c r="G48" s="42">
        <f t="shared" si="8"/>
        <v>38297</v>
      </c>
    </row>
    <row r="49" spans="1:7" x14ac:dyDescent="0.25">
      <c r="A49" s="42" t="str">
        <f t="shared" si="3"/>
        <v>CEUTA</v>
      </c>
      <c r="B49" s="41">
        <f t="shared" si="4"/>
        <v>431196</v>
      </c>
      <c r="C49" s="41">
        <f t="shared" si="5"/>
        <v>547429</v>
      </c>
      <c r="D49" s="41">
        <f t="shared" si="6"/>
        <v>3</v>
      </c>
      <c r="E49" s="42" t="str">
        <f t="shared" si="2"/>
        <v>VALENCIA</v>
      </c>
      <c r="F49" s="42">
        <f t="shared" si="7"/>
        <v>30365</v>
      </c>
      <c r="G49" s="42">
        <f t="shared" si="8"/>
        <v>53510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20017</v>
      </c>
      <c r="G50" s="42">
        <f t="shared" si="8"/>
        <v>17014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BILBAO</v>
      </c>
      <c r="F51" s="42">
        <f t="shared" si="7"/>
        <v>17384</v>
      </c>
      <c r="G51" s="42">
        <f t="shared" si="8"/>
        <v>14546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14036</v>
      </c>
      <c r="G52" s="42">
        <f t="shared" si="8"/>
        <v>2232</v>
      </c>
    </row>
    <row r="53" spans="1:7" x14ac:dyDescent="0.25">
      <c r="A53" s="42" t="str">
        <f t="shared" si="3"/>
        <v>LAS PALMAS</v>
      </c>
      <c r="B53" s="41">
        <f t="shared" si="4"/>
        <v>341510</v>
      </c>
      <c r="C53" s="41">
        <f t="shared" si="5"/>
        <v>308447</v>
      </c>
      <c r="D53" s="41">
        <f t="shared" si="6"/>
        <v>5</v>
      </c>
      <c r="E53" s="42" t="str">
        <f t="shared" si="2"/>
        <v>SANTANDER</v>
      </c>
      <c r="F53" s="42">
        <f t="shared" si="7"/>
        <v>10455</v>
      </c>
      <c r="G53" s="42">
        <f t="shared" si="8"/>
        <v>13209</v>
      </c>
    </row>
    <row r="54" spans="1:7" x14ac:dyDescent="0.25">
      <c r="A54" s="42" t="str">
        <f t="shared" si="3"/>
        <v>MALAGA</v>
      </c>
      <c r="B54" s="41">
        <f t="shared" si="4"/>
        <v>121334</v>
      </c>
      <c r="C54" s="41">
        <f t="shared" si="5"/>
        <v>105838</v>
      </c>
      <c r="D54" s="41">
        <f t="shared" si="6"/>
        <v>8</v>
      </c>
      <c r="E54" s="42" t="str">
        <f t="shared" si="2"/>
        <v>A CORUÑA</v>
      </c>
      <c r="F54" s="42">
        <f t="shared" si="7"/>
        <v>4585</v>
      </c>
      <c r="G54" s="42">
        <f t="shared" si="8"/>
        <v>2936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3912</v>
      </c>
      <c r="G55" s="42">
        <f t="shared" si="8"/>
        <v>397</v>
      </c>
    </row>
    <row r="56" spans="1:7" x14ac:dyDescent="0.25">
      <c r="A56" s="42" t="str">
        <f t="shared" si="3"/>
        <v>MELILLA</v>
      </c>
      <c r="B56" s="41">
        <f t="shared" si="4"/>
        <v>87234</v>
      </c>
      <c r="C56" s="41">
        <f t="shared" si="5"/>
        <v>95254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168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953132</v>
      </c>
      <c r="C59" s="41">
        <f t="shared" si="5"/>
        <v>1208181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10455</v>
      </c>
      <c r="C60" s="41">
        <f t="shared" si="5"/>
        <v>13209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14036</v>
      </c>
      <c r="C61" s="41">
        <f t="shared" si="5"/>
        <v>2232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30365</v>
      </c>
      <c r="C63" s="41">
        <f t="shared" si="5"/>
        <v>53510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101978</v>
      </c>
      <c r="C64" s="41">
        <f t="shared" si="5"/>
        <v>177008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397</v>
      </c>
      <c r="C7" s="9">
        <v>2059</v>
      </c>
      <c r="D7" s="9">
        <v>2860</v>
      </c>
      <c r="E7" s="9">
        <v>4585</v>
      </c>
      <c r="F7" s="10">
        <f>((E7*100)/D7)-100</f>
        <v>60.314685314685306</v>
      </c>
      <c r="G7" s="1"/>
      <c r="H7" s="1"/>
      <c r="I7" s="1"/>
    </row>
    <row r="8" spans="1:12" x14ac:dyDescent="0.25">
      <c r="A8" s="11" t="s">
        <v>44</v>
      </c>
      <c r="B8" s="12">
        <v>5516</v>
      </c>
      <c r="C8" s="12">
        <v>0</v>
      </c>
      <c r="D8" s="12">
        <v>6418</v>
      </c>
      <c r="E8" s="12">
        <v>661</v>
      </c>
      <c r="F8" s="13">
        <f t="shared" ref="F8:F35" si="0">((E8*100)/D8)-100</f>
        <v>-89.700841383608605</v>
      </c>
      <c r="G8" s="1"/>
      <c r="H8" s="1"/>
      <c r="I8" s="1"/>
    </row>
    <row r="9" spans="1:12" x14ac:dyDescent="0.25">
      <c r="A9" s="8" t="s">
        <v>45</v>
      </c>
      <c r="B9" s="9">
        <v>3542</v>
      </c>
      <c r="C9" s="9">
        <v>0</v>
      </c>
      <c r="D9" s="9">
        <v>4311</v>
      </c>
      <c r="E9" s="9">
        <v>646</v>
      </c>
      <c r="F9" s="10">
        <f t="shared" si="0"/>
        <v>-85.015077708188358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34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10613</v>
      </c>
      <c r="C12" s="12">
        <v>9941</v>
      </c>
      <c r="D12" s="12">
        <v>11690</v>
      </c>
      <c r="E12" s="12">
        <v>16120</v>
      </c>
      <c r="F12" s="13">
        <f t="shared" si="0"/>
        <v>37.895637296834906</v>
      </c>
      <c r="G12" s="1"/>
      <c r="H12" s="1"/>
      <c r="I12" s="1"/>
    </row>
    <row r="13" spans="1:12" x14ac:dyDescent="0.25">
      <c r="A13" s="8" t="s">
        <v>49</v>
      </c>
      <c r="B13" s="9">
        <v>29897</v>
      </c>
      <c r="C13" s="9">
        <v>28609</v>
      </c>
      <c r="D13" s="9">
        <v>30780</v>
      </c>
      <c r="E13" s="9">
        <v>45148</v>
      </c>
      <c r="F13" s="10">
        <f t="shared" si="0"/>
        <v>46.679662118258619</v>
      </c>
      <c r="G13" s="1"/>
      <c r="H13" s="1"/>
      <c r="I13" s="1"/>
    </row>
    <row r="14" spans="1:12" x14ac:dyDescent="0.25">
      <c r="A14" s="11" t="s">
        <v>50</v>
      </c>
      <c r="B14" s="12">
        <v>60825</v>
      </c>
      <c r="C14" s="12">
        <v>85229</v>
      </c>
      <c r="D14" s="12">
        <v>89784</v>
      </c>
      <c r="E14" s="12">
        <v>178252</v>
      </c>
      <c r="F14" s="13">
        <f t="shared" si="0"/>
        <v>98.534260001782059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0</v>
      </c>
      <c r="E15" s="9">
        <v>1317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397</v>
      </c>
      <c r="C16" s="12">
        <v>617</v>
      </c>
      <c r="D16" s="12">
        <v>397</v>
      </c>
      <c r="E16" s="12">
        <v>3912</v>
      </c>
      <c r="F16" s="13">
        <f t="shared" si="0"/>
        <v>885.39042821158694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938</v>
      </c>
      <c r="D18" s="12">
        <v>0</v>
      </c>
      <c r="E18" s="12">
        <v>938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60114</v>
      </c>
      <c r="C22" s="12">
        <v>73124</v>
      </c>
      <c r="D22" s="12">
        <v>176225</v>
      </c>
      <c r="E22" s="12">
        <v>220261</v>
      </c>
      <c r="F22" s="13">
        <f t="shared" si="0"/>
        <v>24.988509008369988</v>
      </c>
      <c r="G22" s="1"/>
      <c r="H22" s="1"/>
      <c r="I22" s="1"/>
    </row>
    <row r="23" spans="1:9" x14ac:dyDescent="0.25">
      <c r="A23" s="8" t="s">
        <v>59</v>
      </c>
      <c r="B23" s="9">
        <v>17449</v>
      </c>
      <c r="C23" s="9">
        <v>28265</v>
      </c>
      <c r="D23" s="9">
        <v>51912</v>
      </c>
      <c r="E23" s="9">
        <v>78048</v>
      </c>
      <c r="F23" s="10">
        <f t="shared" si="0"/>
        <v>50.346740638002785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34</v>
      </c>
      <c r="C26" s="12">
        <v>0</v>
      </c>
      <c r="D26" s="12">
        <v>168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72611</v>
      </c>
      <c r="C28" s="12">
        <v>70733</v>
      </c>
      <c r="D28" s="12">
        <v>205226</v>
      </c>
      <c r="E28" s="12">
        <v>186951</v>
      </c>
      <c r="F28" s="13">
        <f t="shared" si="0"/>
        <v>-8.9048171284340185</v>
      </c>
      <c r="G28" s="1"/>
      <c r="H28" s="1"/>
      <c r="I28" s="1"/>
    </row>
    <row r="29" spans="1:9" x14ac:dyDescent="0.25">
      <c r="A29" s="8" t="s">
        <v>65</v>
      </c>
      <c r="B29" s="9">
        <v>1706</v>
      </c>
      <c r="C29" s="9">
        <v>1499</v>
      </c>
      <c r="D29" s="9">
        <v>3096</v>
      </c>
      <c r="E29" s="9">
        <v>2694</v>
      </c>
      <c r="F29" s="10">
        <f t="shared" si="0"/>
        <v>-12.984496124031011</v>
      </c>
      <c r="G29" s="1"/>
      <c r="H29" s="1"/>
      <c r="I29" s="1"/>
    </row>
    <row r="30" spans="1:9" x14ac:dyDescent="0.25">
      <c r="A30" s="11" t="s">
        <v>66</v>
      </c>
      <c r="B30" s="12">
        <v>1778</v>
      </c>
      <c r="C30" s="12">
        <v>1846</v>
      </c>
      <c r="D30" s="12">
        <v>2232</v>
      </c>
      <c r="E30" s="12">
        <v>2411</v>
      </c>
      <c r="F30" s="13">
        <f t="shared" si="0"/>
        <v>8.0197132616487465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2598</v>
      </c>
      <c r="C32" s="12">
        <v>651</v>
      </c>
      <c r="D32" s="12">
        <v>2598</v>
      </c>
      <c r="E32" s="12">
        <v>4655</v>
      </c>
      <c r="F32" s="13">
        <f t="shared" si="0"/>
        <v>79.17628945342571</v>
      </c>
      <c r="G32" s="1"/>
      <c r="H32" s="1"/>
      <c r="I32" s="1"/>
    </row>
    <row r="33" spans="1:9" x14ac:dyDescent="0.25">
      <c r="A33" s="8" t="s">
        <v>69</v>
      </c>
      <c r="B33" s="9">
        <v>1895</v>
      </c>
      <c r="C33" s="9">
        <v>3892</v>
      </c>
      <c r="D33" s="9">
        <v>1895</v>
      </c>
      <c r="E33" s="9">
        <v>5727</v>
      </c>
      <c r="F33" s="10">
        <f t="shared" si="0"/>
        <v>202.21635883905014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269406</v>
      </c>
      <c r="C35" s="15">
        <f t="shared" ref="C35:E35" si="1">SUM(C7:C34)</f>
        <v>307403</v>
      </c>
      <c r="D35" s="15">
        <f t="shared" si="1"/>
        <v>589754</v>
      </c>
      <c r="E35" s="15">
        <f t="shared" si="1"/>
        <v>752326</v>
      </c>
      <c r="F35" s="16">
        <f t="shared" si="0"/>
        <v>27.566069920678785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4585</v>
      </c>
      <c r="C38" s="41">
        <f>D7</f>
        <v>2860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LAS PALMAS</v>
      </c>
      <c r="F38" s="42">
        <f>LOOKUP(E38,$A$38:$A$65,$B$38:$B$65)</f>
        <v>220261</v>
      </c>
      <c r="G38" s="42">
        <f>LOOKUP(E38,$A$38:$A$65,$C$38:$C$65)</f>
        <v>176225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661</v>
      </c>
      <c r="C39" s="41">
        <f t="shared" ref="C39:C65" si="5">D8</f>
        <v>6418</v>
      </c>
      <c r="D39" s="41">
        <f t="shared" ref="D39:D65" si="6">_xlfn.RANK.EQ(B39,$B$38:$B$65)+COUNTIF($B$38:$B$65,B39)-1</f>
        <v>15</v>
      </c>
      <c r="E39" s="42" t="str">
        <f t="shared" si="2"/>
        <v>SANTA CRUZ DE TENERIFE</v>
      </c>
      <c r="F39" s="42">
        <f t="shared" ref="F39:F54" si="7">LOOKUP(E39,$A$38:$A$65,$B$38:$B$65)</f>
        <v>186951</v>
      </c>
      <c r="G39" s="42">
        <f t="shared" ref="G39:G65" si="8">LOOKUP(E39,$A$38:$A$65,$C$38:$C$65)</f>
        <v>205226</v>
      </c>
    </row>
    <row r="40" spans="1:9" x14ac:dyDescent="0.25">
      <c r="A40" s="42" t="str">
        <f t="shared" si="3"/>
        <v>ALMERIA</v>
      </c>
      <c r="B40" s="41">
        <f t="shared" si="4"/>
        <v>646</v>
      </c>
      <c r="C40" s="41">
        <f t="shared" si="5"/>
        <v>4311</v>
      </c>
      <c r="D40" s="41">
        <f t="shared" si="6"/>
        <v>16</v>
      </c>
      <c r="E40" s="42" t="str">
        <f t="shared" si="2"/>
        <v>BARCELONA</v>
      </c>
      <c r="F40" s="42">
        <f t="shared" si="7"/>
        <v>178252</v>
      </c>
      <c r="G40" s="42">
        <f t="shared" si="8"/>
        <v>89784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78048</v>
      </c>
      <c r="G41" s="42">
        <f t="shared" si="8"/>
        <v>51912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BALEARES</v>
      </c>
      <c r="F42" s="42">
        <f t="shared" si="7"/>
        <v>45148</v>
      </c>
      <c r="G42" s="42">
        <f t="shared" si="8"/>
        <v>30780</v>
      </c>
    </row>
    <row r="43" spans="1:9" x14ac:dyDescent="0.25">
      <c r="A43" s="42" t="str">
        <f t="shared" si="3"/>
        <v>BAHIA DE CADIZ</v>
      </c>
      <c r="B43" s="41">
        <f t="shared" si="4"/>
        <v>16120</v>
      </c>
      <c r="C43" s="41">
        <f t="shared" si="5"/>
        <v>11690</v>
      </c>
      <c r="D43" s="41">
        <f t="shared" si="6"/>
        <v>6</v>
      </c>
      <c r="E43" s="42" t="str">
        <f t="shared" si="2"/>
        <v>BAHIA DE CADIZ</v>
      </c>
      <c r="F43" s="42">
        <f t="shared" si="7"/>
        <v>16120</v>
      </c>
      <c r="G43" s="42">
        <f t="shared" si="8"/>
        <v>11690</v>
      </c>
    </row>
    <row r="44" spans="1:9" x14ac:dyDescent="0.25">
      <c r="A44" s="42" t="str">
        <f t="shared" si="3"/>
        <v>BALEARES</v>
      </c>
      <c r="B44" s="41">
        <f t="shared" si="4"/>
        <v>45148</v>
      </c>
      <c r="C44" s="41">
        <f t="shared" si="5"/>
        <v>30780</v>
      </c>
      <c r="D44" s="41">
        <f t="shared" si="6"/>
        <v>5</v>
      </c>
      <c r="E44" s="42" t="str">
        <f t="shared" si="2"/>
        <v>VIGO</v>
      </c>
      <c r="F44" s="42">
        <f t="shared" si="7"/>
        <v>5727</v>
      </c>
      <c r="G44" s="42">
        <f t="shared" si="8"/>
        <v>1895</v>
      </c>
    </row>
    <row r="45" spans="1:9" x14ac:dyDescent="0.25">
      <c r="A45" s="42" t="str">
        <f t="shared" si="3"/>
        <v>BARCELONA</v>
      </c>
      <c r="B45" s="41">
        <f t="shared" si="4"/>
        <v>178252</v>
      </c>
      <c r="C45" s="41">
        <f t="shared" si="5"/>
        <v>89784</v>
      </c>
      <c r="D45" s="41">
        <f t="shared" si="6"/>
        <v>3</v>
      </c>
      <c r="E45" s="42" t="str">
        <f t="shared" si="2"/>
        <v>VALENCIA</v>
      </c>
      <c r="F45" s="42">
        <f t="shared" si="7"/>
        <v>4655</v>
      </c>
      <c r="G45" s="42">
        <f t="shared" si="8"/>
        <v>2598</v>
      </c>
    </row>
    <row r="46" spans="1:9" x14ac:dyDescent="0.25">
      <c r="A46" s="42" t="str">
        <f t="shared" si="3"/>
        <v>BILBAO</v>
      </c>
      <c r="B46" s="41">
        <f t="shared" si="4"/>
        <v>1317</v>
      </c>
      <c r="C46" s="41">
        <f t="shared" si="5"/>
        <v>0</v>
      </c>
      <c r="D46" s="41">
        <f t="shared" si="6"/>
        <v>13</v>
      </c>
      <c r="E46" s="42" t="str">
        <f t="shared" si="2"/>
        <v>A CORUÑA</v>
      </c>
      <c r="F46" s="42">
        <f t="shared" si="7"/>
        <v>4585</v>
      </c>
      <c r="G46" s="42">
        <f t="shared" si="8"/>
        <v>2860</v>
      </c>
    </row>
    <row r="47" spans="1:9" x14ac:dyDescent="0.25">
      <c r="A47" s="42" t="str">
        <f t="shared" si="3"/>
        <v>CARTAGENA</v>
      </c>
      <c r="B47" s="41">
        <f t="shared" si="4"/>
        <v>3912</v>
      </c>
      <c r="C47" s="41">
        <f t="shared" si="5"/>
        <v>397</v>
      </c>
      <c r="D47" s="41">
        <f t="shared" si="6"/>
        <v>10</v>
      </c>
      <c r="E47" s="42" t="str">
        <f t="shared" si="2"/>
        <v>CARTAGENA</v>
      </c>
      <c r="F47" s="42">
        <f t="shared" si="7"/>
        <v>3912</v>
      </c>
      <c r="G47" s="42">
        <f t="shared" si="8"/>
        <v>397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2694</v>
      </c>
      <c r="G48" s="42">
        <f t="shared" si="8"/>
        <v>3096</v>
      </c>
    </row>
    <row r="49" spans="1:7" x14ac:dyDescent="0.25">
      <c r="A49" s="42" t="str">
        <f t="shared" si="3"/>
        <v>CEUTA</v>
      </c>
      <c r="B49" s="41">
        <f t="shared" si="4"/>
        <v>938</v>
      </c>
      <c r="C49" s="41">
        <f t="shared" si="5"/>
        <v>0</v>
      </c>
      <c r="D49" s="41">
        <f t="shared" si="6"/>
        <v>14</v>
      </c>
      <c r="E49" s="42" t="str">
        <f t="shared" si="2"/>
        <v>SEVILLA</v>
      </c>
      <c r="F49" s="42">
        <f t="shared" si="7"/>
        <v>2411</v>
      </c>
      <c r="G49" s="42">
        <f t="shared" si="8"/>
        <v>2232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1317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938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661</v>
      </c>
      <c r="G52" s="42">
        <f t="shared" si="8"/>
        <v>6418</v>
      </c>
    </row>
    <row r="53" spans="1:7" x14ac:dyDescent="0.25">
      <c r="A53" s="42" t="str">
        <f t="shared" si="3"/>
        <v>LAS PALMAS</v>
      </c>
      <c r="B53" s="41">
        <f t="shared" si="4"/>
        <v>220261</v>
      </c>
      <c r="C53" s="41">
        <f t="shared" si="5"/>
        <v>176225</v>
      </c>
      <c r="D53" s="41">
        <f t="shared" si="6"/>
        <v>1</v>
      </c>
      <c r="E53" s="42" t="str">
        <f t="shared" si="2"/>
        <v>ALMERIA</v>
      </c>
      <c r="F53" s="42">
        <f t="shared" si="7"/>
        <v>646</v>
      </c>
      <c r="G53" s="42">
        <f t="shared" si="8"/>
        <v>4311</v>
      </c>
    </row>
    <row r="54" spans="1:7" x14ac:dyDescent="0.25">
      <c r="A54" s="42" t="str">
        <f t="shared" si="3"/>
        <v>MALAGA</v>
      </c>
      <c r="B54" s="41">
        <f t="shared" si="4"/>
        <v>78048</v>
      </c>
      <c r="C54" s="41">
        <f t="shared" si="5"/>
        <v>51912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168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186951</v>
      </c>
      <c r="C59" s="41">
        <f t="shared" si="5"/>
        <v>205226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2694</v>
      </c>
      <c r="C60" s="41">
        <f t="shared" si="5"/>
        <v>3096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2411</v>
      </c>
      <c r="C61" s="41">
        <f t="shared" si="5"/>
        <v>2232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4655</v>
      </c>
      <c r="C63" s="41">
        <f t="shared" si="5"/>
        <v>2598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5727</v>
      </c>
      <c r="C64" s="41">
        <f t="shared" si="5"/>
        <v>1895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1802</v>
      </c>
      <c r="C8" s="12">
        <v>2246</v>
      </c>
      <c r="D8" s="12">
        <v>6517</v>
      </c>
      <c r="E8" s="12">
        <v>7019</v>
      </c>
      <c r="F8" s="13">
        <f t="shared" ref="F8:F35" si="0">((E8*100)/D8)-100</f>
        <v>7.7029307963786948</v>
      </c>
      <c r="G8" s="1"/>
      <c r="H8" s="1"/>
      <c r="I8" s="1"/>
    </row>
    <row r="9" spans="1:12" x14ac:dyDescent="0.25">
      <c r="A9" s="8" t="s">
        <v>45</v>
      </c>
      <c r="B9" s="9">
        <v>9180</v>
      </c>
      <c r="C9" s="9">
        <v>9179</v>
      </c>
      <c r="D9" s="9">
        <v>27550</v>
      </c>
      <c r="E9" s="9">
        <v>26686</v>
      </c>
      <c r="F9" s="10">
        <f t="shared" si="0"/>
        <v>-3.1361161524500858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89671</v>
      </c>
      <c r="C11" s="9">
        <v>80484</v>
      </c>
      <c r="D11" s="9">
        <v>254077</v>
      </c>
      <c r="E11" s="9">
        <v>238670</v>
      </c>
      <c r="F11" s="10">
        <f t="shared" si="0"/>
        <v>-6.0639097596397988</v>
      </c>
      <c r="G11" s="1"/>
      <c r="H11" s="1"/>
      <c r="I11" s="1"/>
    </row>
    <row r="12" spans="1:12" x14ac:dyDescent="0.25">
      <c r="A12" s="11" t="s">
        <v>48</v>
      </c>
      <c r="B12" s="12">
        <v>1249</v>
      </c>
      <c r="C12" s="12">
        <v>1021</v>
      </c>
      <c r="D12" s="12">
        <v>3234</v>
      </c>
      <c r="E12" s="12">
        <v>2426</v>
      </c>
      <c r="F12" s="13">
        <f t="shared" si="0"/>
        <v>-24.984539270253549</v>
      </c>
      <c r="G12" s="1"/>
      <c r="H12" s="1"/>
      <c r="I12" s="1"/>
    </row>
    <row r="13" spans="1:12" x14ac:dyDescent="0.25">
      <c r="A13" s="8" t="s">
        <v>49</v>
      </c>
      <c r="B13" s="9">
        <v>38992</v>
      </c>
      <c r="C13" s="9">
        <v>18575</v>
      </c>
      <c r="D13" s="9">
        <v>83602</v>
      </c>
      <c r="E13" s="9">
        <v>52567</v>
      </c>
      <c r="F13" s="10">
        <f t="shared" si="0"/>
        <v>-37.122317647903159</v>
      </c>
      <c r="G13" s="1"/>
      <c r="H13" s="1"/>
      <c r="I13" s="1"/>
    </row>
    <row r="14" spans="1:12" x14ac:dyDescent="0.25">
      <c r="A14" s="11" t="s">
        <v>50</v>
      </c>
      <c r="B14" s="12">
        <v>17476</v>
      </c>
      <c r="C14" s="12">
        <v>10016</v>
      </c>
      <c r="D14" s="12">
        <v>36172</v>
      </c>
      <c r="E14" s="12">
        <v>27734</v>
      </c>
      <c r="F14" s="13">
        <f t="shared" si="0"/>
        <v>-23.327435585535767</v>
      </c>
      <c r="G14" s="1"/>
      <c r="H14" s="1"/>
      <c r="I14" s="1"/>
    </row>
    <row r="15" spans="1:12" x14ac:dyDescent="0.25">
      <c r="A15" s="8" t="s">
        <v>51</v>
      </c>
      <c r="B15" s="9">
        <v>2007</v>
      </c>
      <c r="C15" s="9">
        <v>1823</v>
      </c>
      <c r="D15" s="9">
        <v>3770</v>
      </c>
      <c r="E15" s="9">
        <v>3973</v>
      </c>
      <c r="F15" s="10">
        <f t="shared" si="0"/>
        <v>5.3846153846153868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56818</v>
      </c>
      <c r="C18" s="12">
        <v>32728</v>
      </c>
      <c r="D18" s="12">
        <v>159243</v>
      </c>
      <c r="E18" s="12">
        <v>98881</v>
      </c>
      <c r="F18" s="13">
        <f t="shared" si="0"/>
        <v>-37.905590826598342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26102</v>
      </c>
      <c r="C22" s="12">
        <v>11446</v>
      </c>
      <c r="D22" s="12">
        <v>49288</v>
      </c>
      <c r="E22" s="12">
        <v>34771</v>
      </c>
      <c r="F22" s="13">
        <f t="shared" si="0"/>
        <v>-29.453416653140721</v>
      </c>
      <c r="G22" s="1"/>
      <c r="H22" s="1"/>
      <c r="I22" s="1"/>
    </row>
    <row r="23" spans="1:9" x14ac:dyDescent="0.25">
      <c r="A23" s="8" t="s">
        <v>59</v>
      </c>
      <c r="B23" s="9">
        <v>2882</v>
      </c>
      <c r="C23" s="9">
        <v>1553</v>
      </c>
      <c r="D23" s="9">
        <v>7246</v>
      </c>
      <c r="E23" s="9">
        <v>5174</v>
      </c>
      <c r="F23" s="10">
        <f t="shared" si="0"/>
        <v>-28.595086944521114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6261</v>
      </c>
      <c r="C25" s="9">
        <v>4639</v>
      </c>
      <c r="D25" s="9">
        <v>15688</v>
      </c>
      <c r="E25" s="9">
        <v>13661</v>
      </c>
      <c r="F25" s="10">
        <f t="shared" si="0"/>
        <v>-12.920703722590517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70803</v>
      </c>
      <c r="C28" s="12">
        <v>38745</v>
      </c>
      <c r="D28" s="12">
        <v>165562</v>
      </c>
      <c r="E28" s="12">
        <v>123900</v>
      </c>
      <c r="F28" s="13">
        <f t="shared" si="0"/>
        <v>-25.163986905207722</v>
      </c>
      <c r="G28" s="1"/>
      <c r="H28" s="1"/>
      <c r="I28" s="1"/>
    </row>
    <row r="29" spans="1:9" x14ac:dyDescent="0.25">
      <c r="A29" s="8" t="s">
        <v>65</v>
      </c>
      <c r="B29" s="9">
        <v>3852</v>
      </c>
      <c r="C29" s="9">
        <v>2718</v>
      </c>
      <c r="D29" s="9">
        <v>3852</v>
      </c>
      <c r="E29" s="9">
        <v>2718</v>
      </c>
      <c r="F29" s="10">
        <f t="shared" si="0"/>
        <v>-29.439252336448604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36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7277</v>
      </c>
      <c r="C32" s="12">
        <v>2781</v>
      </c>
      <c r="D32" s="12">
        <v>15696</v>
      </c>
      <c r="E32" s="12">
        <v>9102</v>
      </c>
      <c r="F32" s="13">
        <f t="shared" si="0"/>
        <v>-42.010703363914374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334372</v>
      </c>
      <c r="C35" s="15">
        <f t="shared" ref="C35:E35" si="1">SUM(C7:C34)</f>
        <v>217954</v>
      </c>
      <c r="D35" s="15">
        <f t="shared" si="1"/>
        <v>831497</v>
      </c>
      <c r="E35" s="15">
        <f t="shared" si="1"/>
        <v>647318</v>
      </c>
      <c r="F35" s="16">
        <f t="shared" si="0"/>
        <v>-22.150290379881099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238670</v>
      </c>
      <c r="G38" s="42">
        <f>LOOKUP(E38,$A$38:$A$65,$C$38:$C$65)</f>
        <v>254077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7019</v>
      </c>
      <c r="C39" s="41">
        <f t="shared" ref="C39:C65" si="5">D8</f>
        <v>6517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123900</v>
      </c>
      <c r="G39" s="42">
        <f t="shared" ref="G39:G65" si="8">LOOKUP(E39,$A$38:$A$65,$C$38:$C$65)</f>
        <v>165562</v>
      </c>
    </row>
    <row r="40" spans="1:9" x14ac:dyDescent="0.25">
      <c r="A40" s="42" t="str">
        <f t="shared" si="3"/>
        <v>ALMERIA</v>
      </c>
      <c r="B40" s="41">
        <f t="shared" si="4"/>
        <v>26686</v>
      </c>
      <c r="C40" s="41">
        <f t="shared" si="5"/>
        <v>27550</v>
      </c>
      <c r="D40" s="41">
        <f t="shared" si="6"/>
        <v>7</v>
      </c>
      <c r="E40" s="42" t="str">
        <f t="shared" si="2"/>
        <v>CEUTA</v>
      </c>
      <c r="F40" s="42">
        <f t="shared" si="7"/>
        <v>98881</v>
      </c>
      <c r="G40" s="42">
        <f t="shared" si="8"/>
        <v>159243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52567</v>
      </c>
      <c r="G41" s="42">
        <f t="shared" si="8"/>
        <v>83602</v>
      </c>
    </row>
    <row r="42" spans="1:9" x14ac:dyDescent="0.25">
      <c r="A42" s="42" t="str">
        <f t="shared" si="3"/>
        <v>BAHIA DE ALGECIRAS</v>
      </c>
      <c r="B42" s="41">
        <f t="shared" si="4"/>
        <v>238670</v>
      </c>
      <c r="C42" s="41">
        <f t="shared" si="5"/>
        <v>254077</v>
      </c>
      <c r="D42" s="41">
        <f t="shared" si="6"/>
        <v>1</v>
      </c>
      <c r="E42" s="42" t="str">
        <f t="shared" si="2"/>
        <v>LAS PALMAS</v>
      </c>
      <c r="F42" s="42">
        <f t="shared" si="7"/>
        <v>34771</v>
      </c>
      <c r="G42" s="42">
        <f t="shared" si="8"/>
        <v>49288</v>
      </c>
    </row>
    <row r="43" spans="1:9" x14ac:dyDescent="0.25">
      <c r="A43" s="42" t="str">
        <f t="shared" si="3"/>
        <v>BAHIA DE CADIZ</v>
      </c>
      <c r="B43" s="41">
        <f t="shared" si="4"/>
        <v>2426</v>
      </c>
      <c r="C43" s="41">
        <f t="shared" si="5"/>
        <v>3234</v>
      </c>
      <c r="D43" s="41">
        <f t="shared" si="6"/>
        <v>14</v>
      </c>
      <c r="E43" s="42" t="str">
        <f t="shared" si="2"/>
        <v>BARCELONA</v>
      </c>
      <c r="F43" s="42">
        <f t="shared" si="7"/>
        <v>27734</v>
      </c>
      <c r="G43" s="42">
        <f t="shared" si="8"/>
        <v>36172</v>
      </c>
    </row>
    <row r="44" spans="1:9" x14ac:dyDescent="0.25">
      <c r="A44" s="42" t="str">
        <f t="shared" si="3"/>
        <v>BALEARES</v>
      </c>
      <c r="B44" s="41">
        <f t="shared" si="4"/>
        <v>52567</v>
      </c>
      <c r="C44" s="41">
        <f t="shared" si="5"/>
        <v>83602</v>
      </c>
      <c r="D44" s="41">
        <f t="shared" si="6"/>
        <v>4</v>
      </c>
      <c r="E44" s="42" t="str">
        <f t="shared" si="2"/>
        <v>ALMERIA</v>
      </c>
      <c r="F44" s="42">
        <f t="shared" si="7"/>
        <v>26686</v>
      </c>
      <c r="G44" s="42">
        <f t="shared" si="8"/>
        <v>27550</v>
      </c>
    </row>
    <row r="45" spans="1:9" x14ac:dyDescent="0.25">
      <c r="A45" s="42" t="str">
        <f t="shared" si="3"/>
        <v>BARCELONA</v>
      </c>
      <c r="B45" s="41">
        <f t="shared" si="4"/>
        <v>27734</v>
      </c>
      <c r="C45" s="41">
        <f t="shared" si="5"/>
        <v>36172</v>
      </c>
      <c r="D45" s="41">
        <f t="shared" si="6"/>
        <v>6</v>
      </c>
      <c r="E45" s="42" t="str">
        <f t="shared" si="2"/>
        <v>MELILLA</v>
      </c>
      <c r="F45" s="42">
        <f t="shared" si="7"/>
        <v>13661</v>
      </c>
      <c r="G45" s="42">
        <f t="shared" si="8"/>
        <v>15688</v>
      </c>
    </row>
    <row r="46" spans="1:9" x14ac:dyDescent="0.25">
      <c r="A46" s="42" t="str">
        <f t="shared" si="3"/>
        <v>BILBAO</v>
      </c>
      <c r="B46" s="41">
        <f t="shared" si="4"/>
        <v>3973</v>
      </c>
      <c r="C46" s="41">
        <f t="shared" si="5"/>
        <v>3770</v>
      </c>
      <c r="D46" s="41">
        <f t="shared" si="6"/>
        <v>12</v>
      </c>
      <c r="E46" s="42" t="str">
        <f t="shared" si="2"/>
        <v>VALENCIA</v>
      </c>
      <c r="F46" s="42">
        <f t="shared" si="7"/>
        <v>9102</v>
      </c>
      <c r="G46" s="42">
        <f t="shared" si="8"/>
        <v>15696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7019</v>
      </c>
      <c r="G47" s="42">
        <f t="shared" si="8"/>
        <v>6517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5174</v>
      </c>
      <c r="G48" s="42">
        <f t="shared" si="8"/>
        <v>7246</v>
      </c>
    </row>
    <row r="49" spans="1:7" x14ac:dyDescent="0.25">
      <c r="A49" s="42" t="str">
        <f t="shared" si="3"/>
        <v>CEUTA</v>
      </c>
      <c r="B49" s="41">
        <f t="shared" si="4"/>
        <v>98881</v>
      </c>
      <c r="C49" s="41">
        <f t="shared" si="5"/>
        <v>159243</v>
      </c>
      <c r="D49" s="41">
        <f t="shared" si="6"/>
        <v>3</v>
      </c>
      <c r="E49" s="42" t="str">
        <f t="shared" si="2"/>
        <v>BILBAO</v>
      </c>
      <c r="F49" s="42">
        <f t="shared" si="7"/>
        <v>3973</v>
      </c>
      <c r="G49" s="42">
        <f t="shared" si="8"/>
        <v>3770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2718</v>
      </c>
      <c r="G50" s="42">
        <f t="shared" si="8"/>
        <v>3852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2426</v>
      </c>
      <c r="G51" s="42">
        <f t="shared" si="8"/>
        <v>3234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34771</v>
      </c>
      <c r="C53" s="41">
        <f t="shared" si="5"/>
        <v>49288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5174</v>
      </c>
      <c r="C54" s="41">
        <f t="shared" si="5"/>
        <v>7246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13661</v>
      </c>
      <c r="C56" s="41">
        <f t="shared" si="5"/>
        <v>15688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123900</v>
      </c>
      <c r="C59" s="41">
        <f t="shared" si="5"/>
        <v>165562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2718</v>
      </c>
      <c r="C60" s="41">
        <f t="shared" si="5"/>
        <v>3852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9102</v>
      </c>
      <c r="C63" s="41">
        <f t="shared" si="5"/>
        <v>15696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120</v>
      </c>
      <c r="C7" s="9">
        <v>118</v>
      </c>
      <c r="D7" s="9">
        <v>370</v>
      </c>
      <c r="E7" s="9">
        <v>338</v>
      </c>
      <c r="F7" s="10">
        <f>((E7*100)/D7)-100</f>
        <v>-8.6486486486486456</v>
      </c>
      <c r="G7" s="1"/>
      <c r="H7" s="1"/>
      <c r="I7" s="1"/>
    </row>
    <row r="8" spans="1:12" x14ac:dyDescent="0.25">
      <c r="A8" s="11" t="s">
        <v>44</v>
      </c>
      <c r="B8" s="12">
        <v>91</v>
      </c>
      <c r="C8" s="12">
        <v>93</v>
      </c>
      <c r="D8" s="12">
        <v>246</v>
      </c>
      <c r="E8" s="12">
        <v>276</v>
      </c>
      <c r="F8" s="13">
        <f t="shared" ref="F8:F35" si="0">((E8*100)/D8)-100</f>
        <v>12.195121951219505</v>
      </c>
      <c r="G8" s="1"/>
      <c r="H8" s="1"/>
      <c r="I8" s="1"/>
    </row>
    <row r="9" spans="1:12" x14ac:dyDescent="0.25">
      <c r="A9" s="8" t="s">
        <v>45</v>
      </c>
      <c r="B9" s="9">
        <v>147</v>
      </c>
      <c r="C9" s="9">
        <v>133</v>
      </c>
      <c r="D9" s="9">
        <v>480</v>
      </c>
      <c r="E9" s="9">
        <v>377</v>
      </c>
      <c r="F9" s="10">
        <f t="shared" si="0"/>
        <v>-21.458333333333329</v>
      </c>
      <c r="G9" s="1"/>
      <c r="H9" s="1"/>
      <c r="I9" s="1"/>
    </row>
    <row r="10" spans="1:12" x14ac:dyDescent="0.25">
      <c r="A10" s="11" t="s">
        <v>46</v>
      </c>
      <c r="B10" s="12">
        <v>78</v>
      </c>
      <c r="C10" s="12">
        <v>62</v>
      </c>
      <c r="D10" s="12">
        <v>230</v>
      </c>
      <c r="E10" s="12">
        <v>178</v>
      </c>
      <c r="F10" s="13">
        <f t="shared" si="0"/>
        <v>-22.608695652173907</v>
      </c>
      <c r="G10" s="1"/>
      <c r="H10" s="1"/>
      <c r="I10" s="1"/>
    </row>
    <row r="11" spans="1:12" x14ac:dyDescent="0.25">
      <c r="A11" s="8" t="s">
        <v>47</v>
      </c>
      <c r="B11" s="9">
        <v>2052</v>
      </c>
      <c r="C11" s="9">
        <v>1950</v>
      </c>
      <c r="D11" s="9">
        <v>5706</v>
      </c>
      <c r="E11" s="9">
        <v>6070</v>
      </c>
      <c r="F11" s="10">
        <f t="shared" si="0"/>
        <v>6.3792499123729414</v>
      </c>
      <c r="G11" s="1"/>
      <c r="H11" s="1"/>
      <c r="I11" s="1"/>
    </row>
    <row r="12" spans="1:12" x14ac:dyDescent="0.25">
      <c r="A12" s="11" t="s">
        <v>48</v>
      </c>
      <c r="B12" s="12">
        <v>149</v>
      </c>
      <c r="C12" s="12">
        <v>138</v>
      </c>
      <c r="D12" s="12">
        <v>410</v>
      </c>
      <c r="E12" s="12">
        <v>391</v>
      </c>
      <c r="F12" s="13">
        <f t="shared" si="0"/>
        <v>-4.6341463414634205</v>
      </c>
      <c r="G12" s="1"/>
      <c r="H12" s="1"/>
      <c r="I12" s="1"/>
    </row>
    <row r="13" spans="1:12" x14ac:dyDescent="0.25">
      <c r="A13" s="8" t="s">
        <v>49</v>
      </c>
      <c r="B13" s="9">
        <v>853</v>
      </c>
      <c r="C13" s="9">
        <v>554</v>
      </c>
      <c r="D13" s="9">
        <v>2145</v>
      </c>
      <c r="E13" s="9">
        <v>1525</v>
      </c>
      <c r="F13" s="10">
        <f t="shared" si="0"/>
        <v>-28.904428904428897</v>
      </c>
      <c r="G13" s="1"/>
      <c r="H13" s="1"/>
      <c r="I13" s="1"/>
    </row>
    <row r="14" spans="1:12" x14ac:dyDescent="0.25">
      <c r="A14" s="11" t="s">
        <v>50</v>
      </c>
      <c r="B14" s="12">
        <v>761</v>
      </c>
      <c r="C14" s="12">
        <v>653</v>
      </c>
      <c r="D14" s="12">
        <v>2148</v>
      </c>
      <c r="E14" s="12">
        <v>1791</v>
      </c>
      <c r="F14" s="13">
        <f t="shared" si="0"/>
        <v>-16.620111731843579</v>
      </c>
      <c r="G14" s="1"/>
      <c r="H14" s="1"/>
      <c r="I14" s="1"/>
    </row>
    <row r="15" spans="1:12" x14ac:dyDescent="0.25">
      <c r="A15" s="8" t="s">
        <v>51</v>
      </c>
      <c r="B15" s="9">
        <v>299</v>
      </c>
      <c r="C15" s="9">
        <v>254</v>
      </c>
      <c r="D15" s="9">
        <v>877</v>
      </c>
      <c r="E15" s="9">
        <v>698</v>
      </c>
      <c r="F15" s="10">
        <f t="shared" si="0"/>
        <v>-20.410490307867732</v>
      </c>
      <c r="G15" s="1"/>
      <c r="H15" s="1"/>
      <c r="I15" s="1"/>
    </row>
    <row r="16" spans="1:12" x14ac:dyDescent="0.25">
      <c r="A16" s="11" t="s">
        <v>52</v>
      </c>
      <c r="B16" s="12">
        <v>121</v>
      </c>
      <c r="C16" s="12">
        <v>124</v>
      </c>
      <c r="D16" s="12">
        <v>356</v>
      </c>
      <c r="E16" s="12">
        <v>307</v>
      </c>
      <c r="F16" s="13">
        <f t="shared" si="0"/>
        <v>-13.764044943820224</v>
      </c>
      <c r="G16" s="1"/>
      <c r="H16" s="1"/>
      <c r="I16" s="1"/>
    </row>
    <row r="17" spans="1:9" x14ac:dyDescent="0.25">
      <c r="A17" s="8" t="s">
        <v>53</v>
      </c>
      <c r="B17" s="9">
        <v>121</v>
      </c>
      <c r="C17" s="9">
        <v>87</v>
      </c>
      <c r="D17" s="9">
        <v>351</v>
      </c>
      <c r="E17" s="9">
        <v>271</v>
      </c>
      <c r="F17" s="10">
        <f t="shared" si="0"/>
        <v>-22.792022792022792</v>
      </c>
      <c r="G17" s="1"/>
      <c r="H17" s="1"/>
      <c r="I17" s="1"/>
    </row>
    <row r="18" spans="1:9" x14ac:dyDescent="0.25">
      <c r="A18" s="11" t="s">
        <v>54</v>
      </c>
      <c r="B18" s="12">
        <v>933</v>
      </c>
      <c r="C18" s="12">
        <v>988</v>
      </c>
      <c r="D18" s="12">
        <v>2803</v>
      </c>
      <c r="E18" s="12">
        <v>2998</v>
      </c>
      <c r="F18" s="13">
        <f t="shared" si="0"/>
        <v>6.956831965750979</v>
      </c>
      <c r="G18" s="1"/>
      <c r="H18" s="1"/>
      <c r="I18" s="1"/>
    </row>
    <row r="19" spans="1:9" x14ac:dyDescent="0.25">
      <c r="A19" s="8" t="s">
        <v>55</v>
      </c>
      <c r="B19" s="9">
        <v>99</v>
      </c>
      <c r="C19" s="9">
        <v>83</v>
      </c>
      <c r="D19" s="9">
        <v>282</v>
      </c>
      <c r="E19" s="9">
        <v>257</v>
      </c>
      <c r="F19" s="10">
        <f t="shared" si="0"/>
        <v>-8.8652482269503565</v>
      </c>
      <c r="G19" s="1"/>
      <c r="H19" s="1"/>
      <c r="I19" s="1"/>
    </row>
    <row r="20" spans="1:9" x14ac:dyDescent="0.25">
      <c r="A20" s="11" t="s">
        <v>56</v>
      </c>
      <c r="B20" s="12">
        <v>109</v>
      </c>
      <c r="C20" s="12">
        <v>78</v>
      </c>
      <c r="D20" s="12">
        <v>301</v>
      </c>
      <c r="E20" s="12">
        <v>218</v>
      </c>
      <c r="F20" s="13">
        <f t="shared" si="0"/>
        <v>-27.574750830564781</v>
      </c>
      <c r="G20" s="1"/>
      <c r="H20" s="1"/>
      <c r="I20" s="1"/>
    </row>
    <row r="21" spans="1:9" x14ac:dyDescent="0.25">
      <c r="A21" s="8" t="s">
        <v>57</v>
      </c>
      <c r="B21" s="9">
        <v>128</v>
      </c>
      <c r="C21" s="9">
        <v>138</v>
      </c>
      <c r="D21" s="9">
        <v>370</v>
      </c>
      <c r="E21" s="9">
        <v>322</v>
      </c>
      <c r="F21" s="10">
        <f t="shared" si="0"/>
        <v>-12.972972972972968</v>
      </c>
      <c r="G21" s="1"/>
      <c r="H21" s="1"/>
      <c r="I21" s="1"/>
    </row>
    <row r="22" spans="1:9" x14ac:dyDescent="0.25">
      <c r="A22" s="11" t="s">
        <v>58</v>
      </c>
      <c r="B22" s="12">
        <v>937</v>
      </c>
      <c r="C22" s="12">
        <v>883</v>
      </c>
      <c r="D22" s="12">
        <v>2852</v>
      </c>
      <c r="E22" s="12">
        <v>2547</v>
      </c>
      <c r="F22" s="13">
        <f t="shared" si="0"/>
        <v>-10.694249649368871</v>
      </c>
      <c r="G22" s="1"/>
      <c r="H22" s="1"/>
      <c r="I22" s="1"/>
    </row>
    <row r="23" spans="1:9" x14ac:dyDescent="0.25">
      <c r="A23" s="8" t="s">
        <v>59</v>
      </c>
      <c r="B23" s="9">
        <v>143</v>
      </c>
      <c r="C23" s="9">
        <v>115</v>
      </c>
      <c r="D23" s="9">
        <v>401</v>
      </c>
      <c r="E23" s="9">
        <v>332</v>
      </c>
      <c r="F23" s="10">
        <f t="shared" si="0"/>
        <v>-17.206982543640905</v>
      </c>
      <c r="G23" s="1"/>
      <c r="H23" s="1"/>
      <c r="I23" s="1"/>
    </row>
    <row r="24" spans="1:9" x14ac:dyDescent="0.25">
      <c r="A24" s="11" t="s">
        <v>60</v>
      </c>
      <c r="B24" s="12">
        <v>65</v>
      </c>
      <c r="C24" s="12">
        <v>92</v>
      </c>
      <c r="D24" s="12">
        <v>186</v>
      </c>
      <c r="E24" s="12">
        <v>205</v>
      </c>
      <c r="F24" s="13">
        <f t="shared" si="0"/>
        <v>10.215053763440864</v>
      </c>
      <c r="G24" s="1"/>
      <c r="H24" s="1"/>
      <c r="I24" s="1"/>
    </row>
    <row r="25" spans="1:9" x14ac:dyDescent="0.25">
      <c r="A25" s="8" t="s">
        <v>61</v>
      </c>
      <c r="B25" s="9">
        <v>88</v>
      </c>
      <c r="C25" s="9">
        <v>84</v>
      </c>
      <c r="D25" s="9">
        <v>256</v>
      </c>
      <c r="E25" s="9">
        <v>252</v>
      </c>
      <c r="F25" s="10">
        <f t="shared" si="0"/>
        <v>-1.5625</v>
      </c>
      <c r="G25" s="1"/>
      <c r="H25" s="1"/>
      <c r="I25" s="1"/>
    </row>
    <row r="26" spans="1:9" x14ac:dyDescent="0.25">
      <c r="A26" s="11" t="s">
        <v>62</v>
      </c>
      <c r="B26" s="12">
        <v>25</v>
      </c>
      <c r="C26" s="12">
        <v>23</v>
      </c>
      <c r="D26" s="12">
        <v>100</v>
      </c>
      <c r="E26" s="12">
        <v>74</v>
      </c>
      <c r="F26" s="13">
        <f t="shared" si="0"/>
        <v>-26</v>
      </c>
      <c r="G26" s="1"/>
      <c r="H26" s="1"/>
      <c r="I26" s="1"/>
    </row>
    <row r="27" spans="1:9" x14ac:dyDescent="0.25">
      <c r="A27" s="8" t="s">
        <v>63</v>
      </c>
      <c r="B27" s="9">
        <v>112</v>
      </c>
      <c r="C27" s="9">
        <v>70</v>
      </c>
      <c r="D27" s="9">
        <v>317</v>
      </c>
      <c r="E27" s="9">
        <v>190</v>
      </c>
      <c r="F27" s="10">
        <f t="shared" si="0"/>
        <v>-40.063091482649845</v>
      </c>
      <c r="G27" s="1"/>
      <c r="H27" s="1"/>
      <c r="I27" s="1"/>
    </row>
    <row r="28" spans="1:9" x14ac:dyDescent="0.25">
      <c r="A28" s="11" t="s">
        <v>64</v>
      </c>
      <c r="B28" s="12">
        <v>1557</v>
      </c>
      <c r="C28" s="12">
        <v>1161</v>
      </c>
      <c r="D28" s="12">
        <v>4524</v>
      </c>
      <c r="E28" s="12">
        <v>3231</v>
      </c>
      <c r="F28" s="13">
        <f t="shared" si="0"/>
        <v>-28.58090185676393</v>
      </c>
      <c r="G28" s="1"/>
      <c r="H28" s="1"/>
      <c r="I28" s="1"/>
    </row>
    <row r="29" spans="1:9" x14ac:dyDescent="0.25">
      <c r="A29" s="8" t="s">
        <v>65</v>
      </c>
      <c r="B29" s="9">
        <v>115</v>
      </c>
      <c r="C29" s="9">
        <v>111</v>
      </c>
      <c r="D29" s="9">
        <v>335</v>
      </c>
      <c r="E29" s="9">
        <v>264</v>
      </c>
      <c r="F29" s="10">
        <f t="shared" si="0"/>
        <v>-21.194029850746276</v>
      </c>
      <c r="G29" s="1"/>
      <c r="H29" s="1"/>
      <c r="I29" s="1"/>
    </row>
    <row r="30" spans="1:9" x14ac:dyDescent="0.25">
      <c r="A30" s="11" t="s">
        <v>66</v>
      </c>
      <c r="B30" s="12">
        <v>119</v>
      </c>
      <c r="C30" s="12">
        <v>114</v>
      </c>
      <c r="D30" s="12">
        <v>309</v>
      </c>
      <c r="E30" s="12">
        <v>296</v>
      </c>
      <c r="F30" s="13">
        <f t="shared" si="0"/>
        <v>-4.2071197411003283</v>
      </c>
      <c r="G30" s="1"/>
      <c r="H30" s="1"/>
      <c r="I30" s="1"/>
    </row>
    <row r="31" spans="1:9" x14ac:dyDescent="0.25">
      <c r="A31" s="8" t="s">
        <v>67</v>
      </c>
      <c r="B31" s="9">
        <v>247</v>
      </c>
      <c r="C31" s="9">
        <v>255</v>
      </c>
      <c r="D31" s="9">
        <v>706</v>
      </c>
      <c r="E31" s="9">
        <v>634</v>
      </c>
      <c r="F31" s="10">
        <f t="shared" si="0"/>
        <v>-10.198300283286116</v>
      </c>
      <c r="G31" s="1"/>
      <c r="H31" s="1"/>
      <c r="I31" s="1"/>
    </row>
    <row r="32" spans="1:9" x14ac:dyDescent="0.25">
      <c r="A32" s="11" t="s">
        <v>68</v>
      </c>
      <c r="B32" s="12">
        <v>584</v>
      </c>
      <c r="C32" s="12">
        <v>437</v>
      </c>
      <c r="D32" s="12">
        <v>1682</v>
      </c>
      <c r="E32" s="12">
        <v>1416</v>
      </c>
      <c r="F32" s="13">
        <f t="shared" si="0"/>
        <v>-15.81450653983353</v>
      </c>
      <c r="G32" s="1"/>
      <c r="H32" s="1"/>
      <c r="I32" s="1"/>
    </row>
    <row r="33" spans="1:9" x14ac:dyDescent="0.25">
      <c r="A33" s="8" t="s">
        <v>69</v>
      </c>
      <c r="B33" s="9">
        <v>204</v>
      </c>
      <c r="C33" s="9">
        <v>186</v>
      </c>
      <c r="D33" s="9">
        <v>617</v>
      </c>
      <c r="E33" s="9">
        <v>508</v>
      </c>
      <c r="F33" s="10">
        <f t="shared" si="0"/>
        <v>-17.666126418152345</v>
      </c>
      <c r="G33" s="1"/>
      <c r="H33" s="1"/>
      <c r="I33" s="1"/>
    </row>
    <row r="34" spans="1:9" x14ac:dyDescent="0.25">
      <c r="A34" s="11" t="s">
        <v>70</v>
      </c>
      <c r="B34" s="12">
        <v>19</v>
      </c>
      <c r="C34" s="12">
        <v>23</v>
      </c>
      <c r="D34" s="12">
        <v>66</v>
      </c>
      <c r="E34" s="12">
        <v>69</v>
      </c>
      <c r="F34" s="13">
        <f t="shared" si="0"/>
        <v>4.5454545454545467</v>
      </c>
      <c r="G34" s="1"/>
      <c r="H34" s="1"/>
      <c r="I34" s="1"/>
    </row>
    <row r="35" spans="1:9" x14ac:dyDescent="0.25">
      <c r="A35" s="14" t="s">
        <v>71</v>
      </c>
      <c r="B35" s="15">
        <f>SUM(B7:B34)</f>
        <v>10276</v>
      </c>
      <c r="C35" s="15">
        <f t="shared" ref="C35:E35" si="1">SUM(C7:C34)</f>
        <v>9007</v>
      </c>
      <c r="D35" s="15">
        <f t="shared" si="1"/>
        <v>29426</v>
      </c>
      <c r="E35" s="15">
        <f t="shared" si="1"/>
        <v>26035</v>
      </c>
      <c r="F35" s="16">
        <f t="shared" si="0"/>
        <v>-11.523822469924554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338</v>
      </c>
      <c r="C38" s="41">
        <f>D7</f>
        <v>370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6070</v>
      </c>
      <c r="G38" s="42">
        <f>LOOKUP(E38,$A$38:$A$65,$C$38:$C$65)</f>
        <v>5706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276</v>
      </c>
      <c r="C39" s="41">
        <f t="shared" ref="C39:C65" si="5">D8</f>
        <v>246</v>
      </c>
      <c r="D39" s="41">
        <f t="shared" ref="D39:D65" si="6">_xlfn.RANK.EQ(B39,$B$38:$B$65)+COUNTIF($B$38:$B$65,B39)-1</f>
        <v>18</v>
      </c>
      <c r="E39" s="42" t="str">
        <f t="shared" si="2"/>
        <v>SANTA CRUZ DE TENERIFE</v>
      </c>
      <c r="F39" s="42">
        <f t="shared" ref="F39:F54" si="7">LOOKUP(E39,$A$38:$A$65,$B$38:$B$65)</f>
        <v>3231</v>
      </c>
      <c r="G39" s="42">
        <f t="shared" ref="G39:G65" si="8">LOOKUP(E39,$A$38:$A$65,$C$38:$C$65)</f>
        <v>4524</v>
      </c>
    </row>
    <row r="40" spans="1:9" x14ac:dyDescent="0.25">
      <c r="A40" s="42" t="str">
        <f t="shared" si="3"/>
        <v>ALMERIA</v>
      </c>
      <c r="B40" s="41">
        <f t="shared" si="4"/>
        <v>377</v>
      </c>
      <c r="C40" s="41">
        <f t="shared" si="5"/>
        <v>480</v>
      </c>
      <c r="D40" s="41">
        <f t="shared" si="6"/>
        <v>12</v>
      </c>
      <c r="E40" s="42" t="str">
        <f t="shared" si="2"/>
        <v>CEUTA</v>
      </c>
      <c r="F40" s="42">
        <f t="shared" si="7"/>
        <v>2998</v>
      </c>
      <c r="G40" s="42">
        <f t="shared" si="8"/>
        <v>2803</v>
      </c>
    </row>
    <row r="41" spans="1:9" x14ac:dyDescent="0.25">
      <c r="A41" s="42" t="str">
        <f t="shared" si="3"/>
        <v>AVILES</v>
      </c>
      <c r="B41" s="41">
        <f t="shared" si="4"/>
        <v>178</v>
      </c>
      <c r="C41" s="41">
        <f t="shared" si="5"/>
        <v>230</v>
      </c>
      <c r="D41" s="41">
        <f t="shared" si="6"/>
        <v>26</v>
      </c>
      <c r="E41" s="42" t="str">
        <f t="shared" si="2"/>
        <v>LAS PALMAS</v>
      </c>
      <c r="F41" s="42">
        <f t="shared" si="7"/>
        <v>2547</v>
      </c>
      <c r="G41" s="42">
        <f t="shared" si="8"/>
        <v>2852</v>
      </c>
    </row>
    <row r="42" spans="1:9" x14ac:dyDescent="0.25">
      <c r="A42" s="42" t="str">
        <f t="shared" si="3"/>
        <v>BAHIA DE ALGECIRAS</v>
      </c>
      <c r="B42" s="41">
        <f t="shared" si="4"/>
        <v>6070</v>
      </c>
      <c r="C42" s="41">
        <f t="shared" si="5"/>
        <v>5706</v>
      </c>
      <c r="D42" s="41">
        <f t="shared" si="6"/>
        <v>1</v>
      </c>
      <c r="E42" s="42" t="str">
        <f t="shared" si="2"/>
        <v>BARCELONA</v>
      </c>
      <c r="F42" s="42">
        <f t="shared" si="7"/>
        <v>1791</v>
      </c>
      <c r="G42" s="42">
        <f t="shared" si="8"/>
        <v>2148</v>
      </c>
    </row>
    <row r="43" spans="1:9" x14ac:dyDescent="0.25">
      <c r="A43" s="42" t="str">
        <f t="shared" si="3"/>
        <v>BAHIA DE CADIZ</v>
      </c>
      <c r="B43" s="41">
        <f t="shared" si="4"/>
        <v>391</v>
      </c>
      <c r="C43" s="41">
        <f t="shared" si="5"/>
        <v>410</v>
      </c>
      <c r="D43" s="41">
        <f t="shared" si="6"/>
        <v>11</v>
      </c>
      <c r="E43" s="42" t="str">
        <f t="shared" si="2"/>
        <v>BALEARES</v>
      </c>
      <c r="F43" s="42">
        <f t="shared" si="7"/>
        <v>1525</v>
      </c>
      <c r="G43" s="42">
        <f t="shared" si="8"/>
        <v>2145</v>
      </c>
    </row>
    <row r="44" spans="1:9" x14ac:dyDescent="0.25">
      <c r="A44" s="42" t="str">
        <f t="shared" si="3"/>
        <v>BALEARES</v>
      </c>
      <c r="B44" s="41">
        <f t="shared" si="4"/>
        <v>1525</v>
      </c>
      <c r="C44" s="41">
        <f t="shared" si="5"/>
        <v>2145</v>
      </c>
      <c r="D44" s="41">
        <f t="shared" si="6"/>
        <v>6</v>
      </c>
      <c r="E44" s="42" t="str">
        <f t="shared" si="2"/>
        <v>VALENCIA</v>
      </c>
      <c r="F44" s="42">
        <f t="shared" si="7"/>
        <v>1416</v>
      </c>
      <c r="G44" s="42">
        <f t="shared" si="8"/>
        <v>1682</v>
      </c>
    </row>
    <row r="45" spans="1:9" x14ac:dyDescent="0.25">
      <c r="A45" s="42" t="str">
        <f t="shared" si="3"/>
        <v>BARCELONA</v>
      </c>
      <c r="B45" s="41">
        <f t="shared" si="4"/>
        <v>1791</v>
      </c>
      <c r="C45" s="41">
        <f t="shared" si="5"/>
        <v>2148</v>
      </c>
      <c r="D45" s="41">
        <f t="shared" si="6"/>
        <v>5</v>
      </c>
      <c r="E45" s="42" t="str">
        <f t="shared" si="2"/>
        <v>BILBAO</v>
      </c>
      <c r="F45" s="42">
        <f t="shared" si="7"/>
        <v>698</v>
      </c>
      <c r="G45" s="42">
        <f t="shared" si="8"/>
        <v>877</v>
      </c>
    </row>
    <row r="46" spans="1:9" x14ac:dyDescent="0.25">
      <c r="A46" s="42" t="str">
        <f t="shared" si="3"/>
        <v>BILBAO</v>
      </c>
      <c r="B46" s="41">
        <f t="shared" si="4"/>
        <v>698</v>
      </c>
      <c r="C46" s="41">
        <f t="shared" si="5"/>
        <v>877</v>
      </c>
      <c r="D46" s="41">
        <f t="shared" si="6"/>
        <v>8</v>
      </c>
      <c r="E46" s="42" t="str">
        <f t="shared" si="2"/>
        <v>TARRAGONA</v>
      </c>
      <c r="F46" s="42">
        <f t="shared" si="7"/>
        <v>634</v>
      </c>
      <c r="G46" s="42">
        <f t="shared" si="8"/>
        <v>706</v>
      </c>
    </row>
    <row r="47" spans="1:9" x14ac:dyDescent="0.25">
      <c r="A47" s="42" t="str">
        <f t="shared" si="3"/>
        <v>CARTAGENA</v>
      </c>
      <c r="B47" s="41">
        <f t="shared" si="4"/>
        <v>307</v>
      </c>
      <c r="C47" s="41">
        <f t="shared" si="5"/>
        <v>356</v>
      </c>
      <c r="D47" s="41">
        <f t="shared" si="6"/>
        <v>16</v>
      </c>
      <c r="E47" s="42" t="str">
        <f t="shared" si="2"/>
        <v>VIGO</v>
      </c>
      <c r="F47" s="42">
        <f t="shared" si="7"/>
        <v>508</v>
      </c>
      <c r="G47" s="42">
        <f t="shared" si="8"/>
        <v>617</v>
      </c>
    </row>
    <row r="48" spans="1:9" x14ac:dyDescent="0.25">
      <c r="A48" s="42" t="str">
        <f t="shared" si="3"/>
        <v>CASTELLON</v>
      </c>
      <c r="B48" s="41">
        <f t="shared" si="4"/>
        <v>271</v>
      </c>
      <c r="C48" s="41">
        <f t="shared" si="5"/>
        <v>351</v>
      </c>
      <c r="D48" s="41">
        <f t="shared" si="6"/>
        <v>19</v>
      </c>
      <c r="E48" s="42" t="str">
        <f t="shared" si="2"/>
        <v>BAHIA DE CADIZ</v>
      </c>
      <c r="F48" s="42">
        <f t="shared" si="7"/>
        <v>391</v>
      </c>
      <c r="G48" s="42">
        <f t="shared" si="8"/>
        <v>410</v>
      </c>
    </row>
    <row r="49" spans="1:7" x14ac:dyDescent="0.25">
      <c r="A49" s="42" t="str">
        <f t="shared" si="3"/>
        <v>CEUTA</v>
      </c>
      <c r="B49" s="41">
        <f t="shared" si="4"/>
        <v>2998</v>
      </c>
      <c r="C49" s="41">
        <f t="shared" si="5"/>
        <v>2803</v>
      </c>
      <c r="D49" s="41">
        <f t="shared" si="6"/>
        <v>3</v>
      </c>
      <c r="E49" s="42" t="str">
        <f t="shared" si="2"/>
        <v>ALMERIA</v>
      </c>
      <c r="F49" s="42">
        <f t="shared" si="7"/>
        <v>377</v>
      </c>
      <c r="G49" s="42">
        <f t="shared" si="8"/>
        <v>480</v>
      </c>
    </row>
    <row r="50" spans="1:7" x14ac:dyDescent="0.25">
      <c r="A50" s="42" t="str">
        <f t="shared" si="3"/>
        <v>FERROL-SAN CIBRAO</v>
      </c>
      <c r="B50" s="41">
        <f t="shared" si="4"/>
        <v>257</v>
      </c>
      <c r="C50" s="41">
        <f t="shared" si="5"/>
        <v>282</v>
      </c>
      <c r="D50" s="41">
        <f t="shared" si="6"/>
        <v>21</v>
      </c>
      <c r="E50" s="42" t="str">
        <f t="shared" si="2"/>
        <v>A CORUÑA</v>
      </c>
      <c r="F50" s="42">
        <f t="shared" si="7"/>
        <v>338</v>
      </c>
      <c r="G50" s="42">
        <f t="shared" si="8"/>
        <v>370</v>
      </c>
    </row>
    <row r="51" spans="1:7" x14ac:dyDescent="0.25">
      <c r="A51" s="42" t="str">
        <f t="shared" si="3"/>
        <v>GIJON</v>
      </c>
      <c r="B51" s="41">
        <f t="shared" si="4"/>
        <v>218</v>
      </c>
      <c r="C51" s="41">
        <f t="shared" si="5"/>
        <v>301</v>
      </c>
      <c r="D51" s="41">
        <f t="shared" si="6"/>
        <v>23</v>
      </c>
      <c r="E51" s="42" t="str">
        <f t="shared" si="2"/>
        <v>MALAGA</v>
      </c>
      <c r="F51" s="42">
        <f t="shared" si="7"/>
        <v>332</v>
      </c>
      <c r="G51" s="42">
        <f t="shared" si="8"/>
        <v>401</v>
      </c>
    </row>
    <row r="52" spans="1:7" x14ac:dyDescent="0.25">
      <c r="A52" s="42" t="str">
        <f t="shared" si="3"/>
        <v>HUELVA</v>
      </c>
      <c r="B52" s="41">
        <f t="shared" si="4"/>
        <v>322</v>
      </c>
      <c r="C52" s="41">
        <f t="shared" si="5"/>
        <v>370</v>
      </c>
      <c r="D52" s="41">
        <f t="shared" si="6"/>
        <v>15</v>
      </c>
      <c r="E52" s="42" t="str">
        <f t="shared" si="2"/>
        <v>HUELVA</v>
      </c>
      <c r="F52" s="42">
        <f t="shared" si="7"/>
        <v>322</v>
      </c>
      <c r="G52" s="42">
        <f t="shared" si="8"/>
        <v>370</v>
      </c>
    </row>
    <row r="53" spans="1:7" x14ac:dyDescent="0.25">
      <c r="A53" s="42" t="str">
        <f t="shared" si="3"/>
        <v>LAS PALMAS</v>
      </c>
      <c r="B53" s="41">
        <f t="shared" si="4"/>
        <v>2547</v>
      </c>
      <c r="C53" s="41">
        <f t="shared" si="5"/>
        <v>2852</v>
      </c>
      <c r="D53" s="41">
        <f t="shared" si="6"/>
        <v>4</v>
      </c>
      <c r="E53" s="42" t="str">
        <f t="shared" si="2"/>
        <v>CARTAGENA</v>
      </c>
      <c r="F53" s="42">
        <f t="shared" si="7"/>
        <v>307</v>
      </c>
      <c r="G53" s="42">
        <f t="shared" si="8"/>
        <v>356</v>
      </c>
    </row>
    <row r="54" spans="1:7" x14ac:dyDescent="0.25">
      <c r="A54" s="42" t="str">
        <f t="shared" si="3"/>
        <v>MALAGA</v>
      </c>
      <c r="B54" s="41">
        <f t="shared" si="4"/>
        <v>332</v>
      </c>
      <c r="C54" s="41">
        <f t="shared" si="5"/>
        <v>401</v>
      </c>
      <c r="D54" s="41">
        <f t="shared" si="6"/>
        <v>14</v>
      </c>
      <c r="E54" s="42" t="str">
        <f t="shared" si="2"/>
        <v>SEVILLA</v>
      </c>
      <c r="F54" s="42">
        <f t="shared" si="7"/>
        <v>296</v>
      </c>
      <c r="G54" s="42">
        <f t="shared" si="8"/>
        <v>309</v>
      </c>
    </row>
    <row r="55" spans="1:7" x14ac:dyDescent="0.25">
      <c r="A55" s="42" t="str">
        <f t="shared" si="3"/>
        <v>MARIN Y RIA DE PONTEVEDRA</v>
      </c>
      <c r="B55" s="41">
        <f t="shared" si="4"/>
        <v>205</v>
      </c>
      <c r="C55" s="41">
        <f t="shared" si="5"/>
        <v>186</v>
      </c>
      <c r="D55" s="41">
        <f t="shared" si="6"/>
        <v>24</v>
      </c>
      <c r="E55" s="42" t="str">
        <f t="shared" si="2"/>
        <v>ALICANTE</v>
      </c>
      <c r="F55" s="42">
        <f t="shared" ref="F55:F65" si="9">LOOKUP(E55,$A$38:$A$65,$B$38:$B$65)</f>
        <v>276</v>
      </c>
      <c r="G55" s="42">
        <f t="shared" si="8"/>
        <v>246</v>
      </c>
    </row>
    <row r="56" spans="1:7" x14ac:dyDescent="0.25">
      <c r="A56" s="42" t="str">
        <f t="shared" si="3"/>
        <v>MELILLA</v>
      </c>
      <c r="B56" s="41">
        <f t="shared" si="4"/>
        <v>252</v>
      </c>
      <c r="C56" s="41">
        <f t="shared" si="5"/>
        <v>256</v>
      </c>
      <c r="D56" s="41">
        <f t="shared" si="6"/>
        <v>22</v>
      </c>
      <c r="E56" s="42" t="str">
        <f t="shared" si="2"/>
        <v>CASTELLON</v>
      </c>
      <c r="F56" s="42">
        <f t="shared" si="9"/>
        <v>271</v>
      </c>
      <c r="G56" s="42">
        <f t="shared" si="8"/>
        <v>351</v>
      </c>
    </row>
    <row r="57" spans="1:7" x14ac:dyDescent="0.25">
      <c r="A57" s="42" t="str">
        <f t="shared" si="3"/>
        <v>MOTRIL</v>
      </c>
      <c r="B57" s="41">
        <f t="shared" si="4"/>
        <v>74</v>
      </c>
      <c r="C57" s="41">
        <f t="shared" si="5"/>
        <v>100</v>
      </c>
      <c r="D57" s="41">
        <f t="shared" si="6"/>
        <v>27</v>
      </c>
      <c r="E57" s="42" t="str">
        <f t="shared" si="2"/>
        <v>SANTANDER</v>
      </c>
      <c r="F57" s="42">
        <f t="shared" si="9"/>
        <v>264</v>
      </c>
      <c r="G57" s="42">
        <f t="shared" si="8"/>
        <v>335</v>
      </c>
    </row>
    <row r="58" spans="1:7" x14ac:dyDescent="0.25">
      <c r="A58" s="42" t="str">
        <f t="shared" si="3"/>
        <v>PASAIA</v>
      </c>
      <c r="B58" s="41">
        <f t="shared" si="4"/>
        <v>190</v>
      </c>
      <c r="C58" s="41">
        <f t="shared" si="5"/>
        <v>317</v>
      </c>
      <c r="D58" s="41">
        <f t="shared" si="6"/>
        <v>25</v>
      </c>
      <c r="E58" s="42" t="str">
        <f t="shared" si="2"/>
        <v>FERROL-SAN CIBRAO</v>
      </c>
      <c r="F58" s="42">
        <f t="shared" si="9"/>
        <v>257</v>
      </c>
      <c r="G58" s="42">
        <f t="shared" si="8"/>
        <v>282</v>
      </c>
    </row>
    <row r="59" spans="1:7" x14ac:dyDescent="0.25">
      <c r="A59" s="42" t="str">
        <f t="shared" si="3"/>
        <v>SANTA CRUZ DE TENERIFE</v>
      </c>
      <c r="B59" s="41">
        <f t="shared" si="4"/>
        <v>3231</v>
      </c>
      <c r="C59" s="41">
        <f t="shared" si="5"/>
        <v>4524</v>
      </c>
      <c r="D59" s="41">
        <f t="shared" si="6"/>
        <v>2</v>
      </c>
      <c r="E59" s="42" t="str">
        <f t="shared" si="2"/>
        <v>MELILLA</v>
      </c>
      <c r="F59" s="42">
        <f t="shared" si="9"/>
        <v>252</v>
      </c>
      <c r="G59" s="42">
        <f t="shared" si="8"/>
        <v>256</v>
      </c>
    </row>
    <row r="60" spans="1:7" x14ac:dyDescent="0.25">
      <c r="A60" s="42" t="str">
        <f t="shared" si="3"/>
        <v>SANTANDER</v>
      </c>
      <c r="B60" s="41">
        <f t="shared" si="4"/>
        <v>264</v>
      </c>
      <c r="C60" s="41">
        <f t="shared" si="5"/>
        <v>335</v>
      </c>
      <c r="D60" s="41">
        <f t="shared" si="6"/>
        <v>20</v>
      </c>
      <c r="E60" s="42" t="str">
        <f t="shared" si="2"/>
        <v>GIJON</v>
      </c>
      <c r="F60" s="42">
        <f t="shared" si="9"/>
        <v>218</v>
      </c>
      <c r="G60" s="42">
        <f t="shared" si="8"/>
        <v>301</v>
      </c>
    </row>
    <row r="61" spans="1:7" x14ac:dyDescent="0.25">
      <c r="A61" s="42" t="str">
        <f t="shared" si="3"/>
        <v>SEVILLA</v>
      </c>
      <c r="B61" s="41">
        <f t="shared" si="4"/>
        <v>296</v>
      </c>
      <c r="C61" s="41">
        <f t="shared" si="5"/>
        <v>309</v>
      </c>
      <c r="D61" s="41">
        <f t="shared" si="6"/>
        <v>17</v>
      </c>
      <c r="E61" s="42" t="str">
        <f t="shared" si="2"/>
        <v>MARIN Y RIA DE PONTEVEDRA</v>
      </c>
      <c r="F61" s="42">
        <f t="shared" si="9"/>
        <v>205</v>
      </c>
      <c r="G61" s="42">
        <f t="shared" si="8"/>
        <v>186</v>
      </c>
    </row>
    <row r="62" spans="1:7" x14ac:dyDescent="0.25">
      <c r="A62" s="42" t="str">
        <f t="shared" si="3"/>
        <v>TARRAGONA</v>
      </c>
      <c r="B62" s="41">
        <f t="shared" si="4"/>
        <v>634</v>
      </c>
      <c r="C62" s="41">
        <f t="shared" si="5"/>
        <v>706</v>
      </c>
      <c r="D62" s="41">
        <f t="shared" si="6"/>
        <v>9</v>
      </c>
      <c r="E62" s="42" t="str">
        <f t="shared" si="2"/>
        <v>PASAIA</v>
      </c>
      <c r="F62" s="42">
        <f t="shared" si="9"/>
        <v>190</v>
      </c>
      <c r="G62" s="42">
        <f t="shared" si="8"/>
        <v>317</v>
      </c>
    </row>
    <row r="63" spans="1:7" x14ac:dyDescent="0.25">
      <c r="A63" s="42" t="str">
        <f t="shared" si="3"/>
        <v>VALENCIA</v>
      </c>
      <c r="B63" s="41">
        <f t="shared" si="4"/>
        <v>1416</v>
      </c>
      <c r="C63" s="41">
        <f t="shared" si="5"/>
        <v>1682</v>
      </c>
      <c r="D63" s="41">
        <f t="shared" si="6"/>
        <v>7</v>
      </c>
      <c r="E63" s="42" t="str">
        <f t="shared" si="2"/>
        <v>AVILES</v>
      </c>
      <c r="F63" s="42">
        <f t="shared" si="9"/>
        <v>178</v>
      </c>
      <c r="G63" s="42">
        <f t="shared" si="8"/>
        <v>230</v>
      </c>
    </row>
    <row r="64" spans="1:7" x14ac:dyDescent="0.25">
      <c r="A64" s="42" t="str">
        <f t="shared" si="3"/>
        <v>VIGO</v>
      </c>
      <c r="B64" s="41">
        <f t="shared" si="4"/>
        <v>508</v>
      </c>
      <c r="C64" s="41">
        <f t="shared" si="5"/>
        <v>617</v>
      </c>
      <c r="D64" s="41">
        <f t="shared" si="6"/>
        <v>10</v>
      </c>
      <c r="E64" s="42" t="str">
        <f t="shared" si="2"/>
        <v>MOTRIL</v>
      </c>
      <c r="F64" s="42">
        <f t="shared" si="9"/>
        <v>74</v>
      </c>
      <c r="G64" s="42">
        <f t="shared" si="8"/>
        <v>100</v>
      </c>
    </row>
    <row r="65" spans="1:7" x14ac:dyDescent="0.25">
      <c r="A65" s="42" t="str">
        <f t="shared" si="3"/>
        <v>VILAGARCIA</v>
      </c>
      <c r="B65" s="41">
        <f t="shared" si="4"/>
        <v>69</v>
      </c>
      <c r="C65" s="41">
        <f t="shared" si="5"/>
        <v>66</v>
      </c>
      <c r="D65" s="41">
        <f t="shared" si="6"/>
        <v>28</v>
      </c>
      <c r="E65" s="42" t="str">
        <f t="shared" si="2"/>
        <v>VILAGARCIA</v>
      </c>
      <c r="F65" s="42">
        <f t="shared" si="9"/>
        <v>69</v>
      </c>
      <c r="G65" s="42">
        <f t="shared" si="8"/>
        <v>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1031093</v>
      </c>
      <c r="C7" s="9">
        <v>1015457</v>
      </c>
      <c r="D7" s="9">
        <v>3270715</v>
      </c>
      <c r="E7" s="9">
        <v>2854857</v>
      </c>
      <c r="F7" s="10">
        <f>((E7*100)/D7)-100</f>
        <v>-12.714589929113359</v>
      </c>
      <c r="G7" s="1"/>
      <c r="H7" s="1"/>
      <c r="I7" s="1"/>
    </row>
    <row r="8" spans="1:12" x14ac:dyDescent="0.25">
      <c r="A8" s="11" t="s">
        <v>44</v>
      </c>
      <c r="B8" s="12">
        <v>1035242</v>
      </c>
      <c r="C8" s="12">
        <v>854323</v>
      </c>
      <c r="D8" s="12">
        <v>2698186</v>
      </c>
      <c r="E8" s="12">
        <v>2679246</v>
      </c>
      <c r="F8" s="13">
        <f t="shared" ref="F8:F35" si="0">((E8*100)/D8)-100</f>
        <v>-0.70195308996488848</v>
      </c>
      <c r="G8" s="1"/>
      <c r="H8" s="1"/>
      <c r="I8" s="1"/>
    </row>
    <row r="9" spans="1:12" x14ac:dyDescent="0.25">
      <c r="A9" s="8" t="s">
        <v>45</v>
      </c>
      <c r="B9" s="9">
        <v>2143040</v>
      </c>
      <c r="C9" s="9">
        <v>1881542</v>
      </c>
      <c r="D9" s="9">
        <v>6309615</v>
      </c>
      <c r="E9" s="9">
        <v>5308381</v>
      </c>
      <c r="F9" s="10">
        <f t="shared" si="0"/>
        <v>-15.868384996548912</v>
      </c>
      <c r="G9" s="1"/>
      <c r="H9" s="1"/>
      <c r="I9" s="1"/>
    </row>
    <row r="10" spans="1:12" x14ac:dyDescent="0.25">
      <c r="A10" s="11" t="s">
        <v>46</v>
      </c>
      <c r="B10" s="12">
        <v>431322</v>
      </c>
      <c r="C10" s="12">
        <v>306923</v>
      </c>
      <c r="D10" s="12">
        <v>1210514</v>
      </c>
      <c r="E10" s="12">
        <v>1075830</v>
      </c>
      <c r="F10" s="13">
        <f t="shared" si="0"/>
        <v>-11.126182762033324</v>
      </c>
      <c r="G10" s="1"/>
      <c r="H10" s="1"/>
      <c r="I10" s="1"/>
    </row>
    <row r="11" spans="1:12" x14ac:dyDescent="0.25">
      <c r="A11" s="8" t="s">
        <v>47</v>
      </c>
      <c r="B11" s="9">
        <v>22273489</v>
      </c>
      <c r="C11" s="9">
        <v>22340045</v>
      </c>
      <c r="D11" s="9">
        <v>62650617</v>
      </c>
      <c r="E11" s="9">
        <v>69707919</v>
      </c>
      <c r="F11" s="10">
        <f t="shared" si="0"/>
        <v>11.264537107431835</v>
      </c>
      <c r="G11" s="1"/>
      <c r="H11" s="1"/>
      <c r="I11" s="1"/>
    </row>
    <row r="12" spans="1:12" x14ac:dyDescent="0.25">
      <c r="A12" s="11" t="s">
        <v>48</v>
      </c>
      <c r="B12" s="12">
        <v>1786262</v>
      </c>
      <c r="C12" s="12">
        <v>1868182</v>
      </c>
      <c r="D12" s="12">
        <v>4652217</v>
      </c>
      <c r="E12" s="12">
        <v>4547833</v>
      </c>
      <c r="F12" s="13">
        <f t="shared" si="0"/>
        <v>-2.2437474434232172</v>
      </c>
      <c r="G12" s="1"/>
      <c r="H12" s="1"/>
      <c r="I12" s="1"/>
    </row>
    <row r="13" spans="1:12" x14ac:dyDescent="0.25">
      <c r="A13" s="8" t="s">
        <v>49</v>
      </c>
      <c r="B13" s="9">
        <v>10140976</v>
      </c>
      <c r="C13" s="9">
        <v>9488770</v>
      </c>
      <c r="D13" s="9">
        <v>26368054</v>
      </c>
      <c r="E13" s="9">
        <v>24962204</v>
      </c>
      <c r="F13" s="10">
        <f t="shared" si="0"/>
        <v>-5.3316410835627011</v>
      </c>
      <c r="G13" s="1"/>
      <c r="H13" s="1"/>
      <c r="I13" s="1"/>
    </row>
    <row r="14" spans="1:12" x14ac:dyDescent="0.25">
      <c r="A14" s="11" t="s">
        <v>50</v>
      </c>
      <c r="B14" s="12">
        <v>18917123</v>
      </c>
      <c r="C14" s="12">
        <v>17704355</v>
      </c>
      <c r="D14" s="12">
        <v>51816232</v>
      </c>
      <c r="E14" s="12">
        <v>49591698</v>
      </c>
      <c r="F14" s="13">
        <f t="shared" si="0"/>
        <v>-4.2931218927690509</v>
      </c>
      <c r="G14" s="1"/>
      <c r="H14" s="1"/>
      <c r="I14" s="1"/>
    </row>
    <row r="15" spans="1:12" x14ac:dyDescent="0.25">
      <c r="A15" s="8" t="s">
        <v>51</v>
      </c>
      <c r="B15" s="9">
        <v>3841374</v>
      </c>
      <c r="C15" s="9">
        <v>3574163</v>
      </c>
      <c r="D15" s="9">
        <v>11416042</v>
      </c>
      <c r="E15" s="9">
        <v>10291238</v>
      </c>
      <c r="F15" s="10">
        <f t="shared" si="0"/>
        <v>-9.8528369114269196</v>
      </c>
      <c r="G15" s="1"/>
      <c r="H15" s="1"/>
      <c r="I15" s="1"/>
    </row>
    <row r="16" spans="1:12" x14ac:dyDescent="0.25">
      <c r="A16" s="11" t="s">
        <v>52</v>
      </c>
      <c r="B16" s="12">
        <v>2661742</v>
      </c>
      <c r="C16" s="12">
        <v>2205646</v>
      </c>
      <c r="D16" s="12">
        <v>7595957</v>
      </c>
      <c r="E16" s="12">
        <v>6425932</v>
      </c>
      <c r="F16" s="13">
        <f t="shared" si="0"/>
        <v>-15.403259918401332</v>
      </c>
      <c r="G16" s="1"/>
      <c r="H16" s="1"/>
      <c r="I16" s="1"/>
    </row>
    <row r="17" spans="1:9" x14ac:dyDescent="0.25">
      <c r="A17" s="8" t="s">
        <v>53</v>
      </c>
      <c r="B17" s="9">
        <v>1205154</v>
      </c>
      <c r="C17" s="9">
        <v>983723</v>
      </c>
      <c r="D17" s="9">
        <v>3506338</v>
      </c>
      <c r="E17" s="9">
        <v>3259685</v>
      </c>
      <c r="F17" s="10">
        <f t="shared" si="0"/>
        <v>-7.0344901147579009</v>
      </c>
      <c r="G17" s="1"/>
      <c r="H17" s="1"/>
      <c r="I17" s="1"/>
    </row>
    <row r="18" spans="1:9" x14ac:dyDescent="0.25">
      <c r="A18" s="11" t="s">
        <v>54</v>
      </c>
      <c r="B18" s="12">
        <v>5079816</v>
      </c>
      <c r="C18" s="12">
        <v>5005960</v>
      </c>
      <c r="D18" s="12">
        <v>15141300</v>
      </c>
      <c r="E18" s="12">
        <v>15276968</v>
      </c>
      <c r="F18" s="13">
        <f t="shared" si="0"/>
        <v>0.89601289189171496</v>
      </c>
      <c r="G18" s="1"/>
      <c r="H18" s="1"/>
      <c r="I18" s="1"/>
    </row>
    <row r="19" spans="1:9" x14ac:dyDescent="0.25">
      <c r="A19" s="8" t="s">
        <v>55</v>
      </c>
      <c r="B19" s="9">
        <v>1211116</v>
      </c>
      <c r="C19" s="9">
        <v>1025398</v>
      </c>
      <c r="D19" s="9">
        <v>3386107</v>
      </c>
      <c r="E19" s="9">
        <v>3188248</v>
      </c>
      <c r="F19" s="10">
        <f t="shared" si="0"/>
        <v>-5.8432589401339072</v>
      </c>
      <c r="G19" s="1"/>
      <c r="H19" s="1"/>
      <c r="I19" s="1"/>
    </row>
    <row r="20" spans="1:9" x14ac:dyDescent="0.25">
      <c r="A20" s="11" t="s">
        <v>56</v>
      </c>
      <c r="B20" s="12">
        <v>1188529</v>
      </c>
      <c r="C20" s="12">
        <v>1052001</v>
      </c>
      <c r="D20" s="12">
        <v>3832235</v>
      </c>
      <c r="E20" s="12">
        <v>3048418</v>
      </c>
      <c r="F20" s="13">
        <f t="shared" si="0"/>
        <v>-20.453260303713108</v>
      </c>
      <c r="G20" s="1"/>
      <c r="H20" s="1"/>
      <c r="I20" s="1"/>
    </row>
    <row r="21" spans="1:9" x14ac:dyDescent="0.25">
      <c r="A21" s="8" t="s">
        <v>57</v>
      </c>
      <c r="B21" s="9">
        <v>1643048</v>
      </c>
      <c r="C21" s="9">
        <v>1968566</v>
      </c>
      <c r="D21" s="9">
        <v>4990428</v>
      </c>
      <c r="E21" s="9">
        <v>4496470</v>
      </c>
      <c r="F21" s="10">
        <f t="shared" si="0"/>
        <v>-9.8981089397542661</v>
      </c>
      <c r="G21" s="1"/>
      <c r="H21" s="1"/>
      <c r="I21" s="1"/>
    </row>
    <row r="22" spans="1:9" x14ac:dyDescent="0.25">
      <c r="A22" s="11" t="s">
        <v>58</v>
      </c>
      <c r="B22" s="12">
        <v>13558646</v>
      </c>
      <c r="C22" s="12">
        <v>14631020</v>
      </c>
      <c r="D22" s="12">
        <v>41663330</v>
      </c>
      <c r="E22" s="12">
        <v>44525298</v>
      </c>
      <c r="F22" s="13">
        <f t="shared" si="0"/>
        <v>6.8692732914051788</v>
      </c>
      <c r="G22" s="1"/>
      <c r="H22" s="1"/>
      <c r="I22" s="1"/>
    </row>
    <row r="23" spans="1:9" x14ac:dyDescent="0.25">
      <c r="A23" s="8" t="s">
        <v>59</v>
      </c>
      <c r="B23" s="9">
        <v>2549492</v>
      </c>
      <c r="C23" s="9">
        <v>2166750</v>
      </c>
      <c r="D23" s="9">
        <v>8206798</v>
      </c>
      <c r="E23" s="9">
        <v>7421100</v>
      </c>
      <c r="F23" s="10">
        <f t="shared" si="0"/>
        <v>-9.5737460578413192</v>
      </c>
      <c r="G23" s="1"/>
      <c r="H23" s="1"/>
      <c r="I23" s="1"/>
    </row>
    <row r="24" spans="1:9" x14ac:dyDescent="0.25">
      <c r="A24" s="11" t="s">
        <v>60</v>
      </c>
      <c r="B24" s="12">
        <v>215088</v>
      </c>
      <c r="C24" s="12">
        <v>319305</v>
      </c>
      <c r="D24" s="12">
        <v>562568</v>
      </c>
      <c r="E24" s="12">
        <v>683152</v>
      </c>
      <c r="F24" s="13">
        <f t="shared" si="0"/>
        <v>21.434564354886874</v>
      </c>
      <c r="G24" s="1"/>
      <c r="H24" s="1"/>
      <c r="I24" s="1"/>
    </row>
    <row r="25" spans="1:9" x14ac:dyDescent="0.25">
      <c r="A25" s="8" t="s">
        <v>61</v>
      </c>
      <c r="B25" s="9">
        <v>1190696</v>
      </c>
      <c r="C25" s="9">
        <v>1105016</v>
      </c>
      <c r="D25" s="9">
        <v>3451532</v>
      </c>
      <c r="E25" s="9">
        <v>3339819</v>
      </c>
      <c r="F25" s="10">
        <f t="shared" si="0"/>
        <v>-3.2366207237829485</v>
      </c>
      <c r="G25" s="1"/>
      <c r="H25" s="1"/>
      <c r="I25" s="1"/>
    </row>
    <row r="26" spans="1:9" x14ac:dyDescent="0.25">
      <c r="A26" s="11" t="s">
        <v>62</v>
      </c>
      <c r="B26" s="12">
        <v>222615</v>
      </c>
      <c r="C26" s="12">
        <v>174162</v>
      </c>
      <c r="D26" s="12">
        <v>869312</v>
      </c>
      <c r="E26" s="12">
        <v>737015</v>
      </c>
      <c r="F26" s="13">
        <f t="shared" si="0"/>
        <v>-15.218586652433189</v>
      </c>
      <c r="G26" s="1"/>
      <c r="H26" s="1"/>
      <c r="I26" s="1"/>
    </row>
    <row r="27" spans="1:9" x14ac:dyDescent="0.25">
      <c r="A27" s="8" t="s">
        <v>63</v>
      </c>
      <c r="B27" s="9">
        <v>629538</v>
      </c>
      <c r="C27" s="9">
        <v>555761</v>
      </c>
      <c r="D27" s="9">
        <v>1867855</v>
      </c>
      <c r="E27" s="9">
        <v>1358328</v>
      </c>
      <c r="F27" s="10">
        <f t="shared" si="0"/>
        <v>-27.278723455514481</v>
      </c>
      <c r="G27" s="1"/>
      <c r="H27" s="1"/>
      <c r="I27" s="1"/>
    </row>
    <row r="28" spans="1:9" x14ac:dyDescent="0.25">
      <c r="A28" s="11" t="s">
        <v>64</v>
      </c>
      <c r="B28" s="12">
        <v>15968966</v>
      </c>
      <c r="C28" s="12">
        <v>15263452</v>
      </c>
      <c r="D28" s="12">
        <v>45366710</v>
      </c>
      <c r="E28" s="12">
        <v>44919074</v>
      </c>
      <c r="F28" s="13">
        <f t="shared" si="0"/>
        <v>-0.98670589072912662</v>
      </c>
      <c r="G28" s="1"/>
      <c r="H28" s="1"/>
      <c r="I28" s="1"/>
    </row>
    <row r="29" spans="1:9" x14ac:dyDescent="0.25">
      <c r="A29" s="8" t="s">
        <v>65</v>
      </c>
      <c r="B29" s="9">
        <v>2015080</v>
      </c>
      <c r="C29" s="9">
        <v>1501530</v>
      </c>
      <c r="D29" s="9">
        <v>5463104</v>
      </c>
      <c r="E29" s="9">
        <v>3202094</v>
      </c>
      <c r="F29" s="10">
        <f t="shared" si="0"/>
        <v>-41.386911177235504</v>
      </c>
      <c r="G29" s="1"/>
      <c r="H29" s="1"/>
      <c r="I29" s="1"/>
    </row>
    <row r="30" spans="1:9" x14ac:dyDescent="0.25">
      <c r="A30" s="11" t="s">
        <v>66</v>
      </c>
      <c r="B30" s="12">
        <v>516852</v>
      </c>
      <c r="C30" s="12">
        <v>490216</v>
      </c>
      <c r="D30" s="12">
        <v>1354788</v>
      </c>
      <c r="E30" s="12">
        <v>1287745</v>
      </c>
      <c r="F30" s="13">
        <f t="shared" si="0"/>
        <v>-4.9485971236828163</v>
      </c>
      <c r="G30" s="1"/>
      <c r="H30" s="1"/>
      <c r="I30" s="1"/>
    </row>
    <row r="31" spans="1:9" x14ac:dyDescent="0.25">
      <c r="A31" s="8" t="s">
        <v>67</v>
      </c>
      <c r="B31" s="9">
        <v>3421633</v>
      </c>
      <c r="C31" s="9">
        <v>3901494</v>
      </c>
      <c r="D31" s="9">
        <v>10360148</v>
      </c>
      <c r="E31" s="9">
        <v>8689254</v>
      </c>
      <c r="F31" s="10">
        <f t="shared" si="0"/>
        <v>-16.128090062033863</v>
      </c>
      <c r="G31" s="1"/>
      <c r="H31" s="1"/>
      <c r="I31" s="1"/>
    </row>
    <row r="32" spans="1:9" x14ac:dyDescent="0.25">
      <c r="A32" s="11" t="s">
        <v>68</v>
      </c>
      <c r="B32" s="12">
        <v>13119384</v>
      </c>
      <c r="C32" s="12">
        <v>11355109</v>
      </c>
      <c r="D32" s="12">
        <v>36830536</v>
      </c>
      <c r="E32" s="12">
        <v>37500245</v>
      </c>
      <c r="F32" s="13">
        <f t="shared" si="0"/>
        <v>1.8183525756996914</v>
      </c>
      <c r="G32" s="1"/>
      <c r="H32" s="1"/>
      <c r="I32" s="1"/>
    </row>
    <row r="33" spans="1:9" x14ac:dyDescent="0.25">
      <c r="A33" s="8" t="s">
        <v>69</v>
      </c>
      <c r="B33" s="9">
        <v>2647595</v>
      </c>
      <c r="C33" s="9">
        <v>2258240</v>
      </c>
      <c r="D33" s="9">
        <v>7621374</v>
      </c>
      <c r="E33" s="9">
        <v>6147684</v>
      </c>
      <c r="F33" s="10">
        <f t="shared" si="0"/>
        <v>-19.336277159472814</v>
      </c>
      <c r="G33" s="1"/>
      <c r="H33" s="1"/>
      <c r="I33" s="1"/>
    </row>
    <row r="34" spans="1:9" x14ac:dyDescent="0.25">
      <c r="A34" s="11" t="s">
        <v>70</v>
      </c>
      <c r="B34" s="12">
        <v>91974</v>
      </c>
      <c r="C34" s="12">
        <v>169645</v>
      </c>
      <c r="D34" s="12">
        <v>325814</v>
      </c>
      <c r="E34" s="12">
        <v>537069</v>
      </c>
      <c r="F34" s="13">
        <f t="shared" si="0"/>
        <v>64.839141350586544</v>
      </c>
      <c r="G34" s="1"/>
      <c r="H34" s="1"/>
      <c r="I34" s="1"/>
    </row>
    <row r="35" spans="1:9" x14ac:dyDescent="0.25">
      <c r="A35" s="14" t="s">
        <v>71</v>
      </c>
      <c r="B35" s="15">
        <f>SUM(B7:B34)</f>
        <v>130736885</v>
      </c>
      <c r="C35" s="15">
        <f t="shared" ref="C35:E35" si="1">SUM(C7:C34)</f>
        <v>125166754</v>
      </c>
      <c r="D35" s="15">
        <f t="shared" si="1"/>
        <v>372788426</v>
      </c>
      <c r="E35" s="15">
        <f t="shared" si="1"/>
        <v>367062804</v>
      </c>
      <c r="F35" s="16">
        <f t="shared" si="0"/>
        <v>-1.535890494626031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2854857</v>
      </c>
      <c r="C38" s="41">
        <f>D7</f>
        <v>3270715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69707919</v>
      </c>
      <c r="G38" s="42">
        <f>LOOKUP(E38,$A$38:$A$65,$C$38:$C$65)</f>
        <v>62650617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2679246</v>
      </c>
      <c r="C39" s="41">
        <f t="shared" ref="C39:C65" si="5">D8</f>
        <v>2698186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49591698</v>
      </c>
      <c r="G39" s="42">
        <f t="shared" ref="G39:G65" si="8">LOOKUP(E39,$A$38:$A$65,$C$38:$C$65)</f>
        <v>51816232</v>
      </c>
    </row>
    <row r="40" spans="1:9" x14ac:dyDescent="0.25">
      <c r="A40" s="42" t="str">
        <f t="shared" si="3"/>
        <v>ALMERIA</v>
      </c>
      <c r="B40" s="41">
        <f t="shared" si="4"/>
        <v>5308381</v>
      </c>
      <c r="C40" s="41">
        <f t="shared" si="5"/>
        <v>6309615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44919074</v>
      </c>
      <c r="G40" s="42">
        <f t="shared" si="8"/>
        <v>45366710</v>
      </c>
    </row>
    <row r="41" spans="1:9" x14ac:dyDescent="0.25">
      <c r="A41" s="42" t="str">
        <f t="shared" si="3"/>
        <v>AVILES</v>
      </c>
      <c r="B41" s="41">
        <f t="shared" si="4"/>
        <v>1075830</v>
      </c>
      <c r="C41" s="41">
        <f t="shared" si="5"/>
        <v>1210514</v>
      </c>
      <c r="D41" s="41">
        <f t="shared" si="6"/>
        <v>25</v>
      </c>
      <c r="E41" s="42" t="str">
        <f t="shared" si="2"/>
        <v>LAS PALMAS</v>
      </c>
      <c r="F41" s="42">
        <f t="shared" si="7"/>
        <v>44525298</v>
      </c>
      <c r="G41" s="42">
        <f t="shared" si="8"/>
        <v>41663330</v>
      </c>
    </row>
    <row r="42" spans="1:9" x14ac:dyDescent="0.25">
      <c r="A42" s="42" t="str">
        <f t="shared" si="3"/>
        <v>BAHIA DE ALGECIRAS</v>
      </c>
      <c r="B42" s="41">
        <f t="shared" si="4"/>
        <v>69707919</v>
      </c>
      <c r="C42" s="41">
        <f t="shared" si="5"/>
        <v>62650617</v>
      </c>
      <c r="D42" s="41">
        <f t="shared" si="6"/>
        <v>1</v>
      </c>
      <c r="E42" s="42" t="str">
        <f t="shared" si="2"/>
        <v>VALENCIA</v>
      </c>
      <c r="F42" s="42">
        <f t="shared" si="7"/>
        <v>37500245</v>
      </c>
      <c r="G42" s="42">
        <f t="shared" si="8"/>
        <v>36830536</v>
      </c>
    </row>
    <row r="43" spans="1:9" x14ac:dyDescent="0.25">
      <c r="A43" s="42" t="str">
        <f t="shared" si="3"/>
        <v>BAHIA DE CADIZ</v>
      </c>
      <c r="B43" s="41">
        <f t="shared" si="4"/>
        <v>4547833</v>
      </c>
      <c r="C43" s="41">
        <f t="shared" si="5"/>
        <v>4652217</v>
      </c>
      <c r="D43" s="41">
        <f t="shared" si="6"/>
        <v>14</v>
      </c>
      <c r="E43" s="42" t="str">
        <f t="shared" si="2"/>
        <v>BALEARES</v>
      </c>
      <c r="F43" s="42">
        <f t="shared" si="7"/>
        <v>24962204</v>
      </c>
      <c r="G43" s="42">
        <f t="shared" si="8"/>
        <v>26368054</v>
      </c>
    </row>
    <row r="44" spans="1:9" x14ac:dyDescent="0.25">
      <c r="A44" s="42" t="str">
        <f t="shared" si="3"/>
        <v>BALEARES</v>
      </c>
      <c r="B44" s="41">
        <f t="shared" si="4"/>
        <v>24962204</v>
      </c>
      <c r="C44" s="41">
        <f t="shared" si="5"/>
        <v>26368054</v>
      </c>
      <c r="D44" s="41">
        <f t="shared" si="6"/>
        <v>6</v>
      </c>
      <c r="E44" s="42" t="str">
        <f t="shared" si="2"/>
        <v>CEUTA</v>
      </c>
      <c r="F44" s="42">
        <f t="shared" si="7"/>
        <v>15276968</v>
      </c>
      <c r="G44" s="42">
        <f t="shared" si="8"/>
        <v>15141300</v>
      </c>
    </row>
    <row r="45" spans="1:9" x14ac:dyDescent="0.25">
      <c r="A45" s="42" t="str">
        <f t="shared" si="3"/>
        <v>BARCELONA</v>
      </c>
      <c r="B45" s="41">
        <f t="shared" si="4"/>
        <v>49591698</v>
      </c>
      <c r="C45" s="41">
        <f t="shared" si="5"/>
        <v>51816232</v>
      </c>
      <c r="D45" s="41">
        <f t="shared" si="6"/>
        <v>2</v>
      </c>
      <c r="E45" s="42" t="str">
        <f t="shared" si="2"/>
        <v>BILBAO</v>
      </c>
      <c r="F45" s="42">
        <f t="shared" si="7"/>
        <v>10291238</v>
      </c>
      <c r="G45" s="42">
        <f t="shared" si="8"/>
        <v>11416042</v>
      </c>
    </row>
    <row r="46" spans="1:9" x14ac:dyDescent="0.25">
      <c r="A46" s="42" t="str">
        <f t="shared" si="3"/>
        <v>BILBAO</v>
      </c>
      <c r="B46" s="41">
        <f t="shared" si="4"/>
        <v>10291238</v>
      </c>
      <c r="C46" s="41">
        <f t="shared" si="5"/>
        <v>11416042</v>
      </c>
      <c r="D46" s="41">
        <f t="shared" si="6"/>
        <v>8</v>
      </c>
      <c r="E46" s="42" t="str">
        <f t="shared" si="2"/>
        <v>TARRAGONA</v>
      </c>
      <c r="F46" s="42">
        <f t="shared" si="7"/>
        <v>8689254</v>
      </c>
      <c r="G46" s="42">
        <f t="shared" si="8"/>
        <v>10360148</v>
      </c>
    </row>
    <row r="47" spans="1:9" x14ac:dyDescent="0.25">
      <c r="A47" s="42" t="str">
        <f t="shared" si="3"/>
        <v>CARTAGENA</v>
      </c>
      <c r="B47" s="41">
        <f t="shared" si="4"/>
        <v>6425932</v>
      </c>
      <c r="C47" s="41">
        <f t="shared" si="5"/>
        <v>7595957</v>
      </c>
      <c r="D47" s="41">
        <f t="shared" si="6"/>
        <v>11</v>
      </c>
      <c r="E47" s="42" t="str">
        <f t="shared" si="2"/>
        <v>MALAGA</v>
      </c>
      <c r="F47" s="42">
        <f t="shared" si="7"/>
        <v>7421100</v>
      </c>
      <c r="G47" s="42">
        <f t="shared" si="8"/>
        <v>8206798</v>
      </c>
    </row>
    <row r="48" spans="1:9" x14ac:dyDescent="0.25">
      <c r="A48" s="42" t="str">
        <f t="shared" si="3"/>
        <v>CASTELLON</v>
      </c>
      <c r="B48" s="41">
        <f t="shared" si="4"/>
        <v>3259685</v>
      </c>
      <c r="C48" s="41">
        <f t="shared" si="5"/>
        <v>3506338</v>
      </c>
      <c r="D48" s="41">
        <f t="shared" si="6"/>
        <v>17</v>
      </c>
      <c r="E48" s="42" t="str">
        <f t="shared" si="2"/>
        <v>CARTAGENA</v>
      </c>
      <c r="F48" s="42">
        <f t="shared" si="7"/>
        <v>6425932</v>
      </c>
      <c r="G48" s="42">
        <f t="shared" si="8"/>
        <v>7595957</v>
      </c>
    </row>
    <row r="49" spans="1:7" x14ac:dyDescent="0.25">
      <c r="A49" s="42" t="str">
        <f t="shared" si="3"/>
        <v>CEUTA</v>
      </c>
      <c r="B49" s="41">
        <f t="shared" si="4"/>
        <v>15276968</v>
      </c>
      <c r="C49" s="41">
        <f t="shared" si="5"/>
        <v>15141300</v>
      </c>
      <c r="D49" s="41">
        <f t="shared" si="6"/>
        <v>7</v>
      </c>
      <c r="E49" s="42" t="str">
        <f t="shared" si="2"/>
        <v>VIGO</v>
      </c>
      <c r="F49" s="42">
        <f t="shared" si="7"/>
        <v>6147684</v>
      </c>
      <c r="G49" s="42">
        <f t="shared" si="8"/>
        <v>7621374</v>
      </c>
    </row>
    <row r="50" spans="1:7" x14ac:dyDescent="0.25">
      <c r="A50" s="42" t="str">
        <f t="shared" si="3"/>
        <v>FERROL-SAN CIBRAO</v>
      </c>
      <c r="B50" s="41">
        <f t="shared" si="4"/>
        <v>3188248</v>
      </c>
      <c r="C50" s="41">
        <f t="shared" si="5"/>
        <v>3386107</v>
      </c>
      <c r="D50" s="41">
        <f t="shared" si="6"/>
        <v>19</v>
      </c>
      <c r="E50" s="42" t="str">
        <f t="shared" si="2"/>
        <v>ALMERIA</v>
      </c>
      <c r="F50" s="42">
        <f t="shared" si="7"/>
        <v>5308381</v>
      </c>
      <c r="G50" s="42">
        <f t="shared" si="8"/>
        <v>6309615</v>
      </c>
    </row>
    <row r="51" spans="1:7" x14ac:dyDescent="0.25">
      <c r="A51" s="42" t="str">
        <f t="shared" si="3"/>
        <v>GIJON</v>
      </c>
      <c r="B51" s="41">
        <f t="shared" si="4"/>
        <v>3048418</v>
      </c>
      <c r="C51" s="41">
        <f t="shared" si="5"/>
        <v>3832235</v>
      </c>
      <c r="D51" s="41">
        <f t="shared" si="6"/>
        <v>20</v>
      </c>
      <c r="E51" s="42" t="str">
        <f t="shared" si="2"/>
        <v>BAHIA DE CADIZ</v>
      </c>
      <c r="F51" s="42">
        <f t="shared" si="7"/>
        <v>4547833</v>
      </c>
      <c r="G51" s="42">
        <f t="shared" si="8"/>
        <v>4652217</v>
      </c>
    </row>
    <row r="52" spans="1:7" x14ac:dyDescent="0.25">
      <c r="A52" s="42" t="str">
        <f t="shared" si="3"/>
        <v>HUELVA</v>
      </c>
      <c r="B52" s="41">
        <f t="shared" si="4"/>
        <v>4496470</v>
      </c>
      <c r="C52" s="41">
        <f t="shared" si="5"/>
        <v>4990428</v>
      </c>
      <c r="D52" s="41">
        <f t="shared" si="6"/>
        <v>15</v>
      </c>
      <c r="E52" s="42" t="str">
        <f t="shared" si="2"/>
        <v>HUELVA</v>
      </c>
      <c r="F52" s="42">
        <f t="shared" si="7"/>
        <v>4496470</v>
      </c>
      <c r="G52" s="42">
        <f t="shared" si="8"/>
        <v>4990428</v>
      </c>
    </row>
    <row r="53" spans="1:7" x14ac:dyDescent="0.25">
      <c r="A53" s="42" t="str">
        <f t="shared" si="3"/>
        <v>LAS PALMAS</v>
      </c>
      <c r="B53" s="41">
        <f t="shared" si="4"/>
        <v>44525298</v>
      </c>
      <c r="C53" s="41">
        <f t="shared" si="5"/>
        <v>41663330</v>
      </c>
      <c r="D53" s="41">
        <f t="shared" si="6"/>
        <v>4</v>
      </c>
      <c r="E53" s="42" t="str">
        <f t="shared" si="2"/>
        <v>MELILLA</v>
      </c>
      <c r="F53" s="42">
        <f t="shared" si="7"/>
        <v>3339819</v>
      </c>
      <c r="G53" s="42">
        <f t="shared" si="8"/>
        <v>3451532</v>
      </c>
    </row>
    <row r="54" spans="1:7" x14ac:dyDescent="0.25">
      <c r="A54" s="42" t="str">
        <f t="shared" si="3"/>
        <v>MALAGA</v>
      </c>
      <c r="B54" s="41">
        <f t="shared" si="4"/>
        <v>7421100</v>
      </c>
      <c r="C54" s="41">
        <f t="shared" si="5"/>
        <v>8206798</v>
      </c>
      <c r="D54" s="41">
        <f t="shared" si="6"/>
        <v>10</v>
      </c>
      <c r="E54" s="42" t="str">
        <f t="shared" si="2"/>
        <v>CASTELLON</v>
      </c>
      <c r="F54" s="42">
        <f t="shared" si="7"/>
        <v>3259685</v>
      </c>
      <c r="G54" s="42">
        <f t="shared" si="8"/>
        <v>3506338</v>
      </c>
    </row>
    <row r="55" spans="1:7" x14ac:dyDescent="0.25">
      <c r="A55" s="42" t="str">
        <f t="shared" si="3"/>
        <v>MARIN Y RIA DE PONTEVEDRA</v>
      </c>
      <c r="B55" s="41">
        <f t="shared" si="4"/>
        <v>683152</v>
      </c>
      <c r="C55" s="41">
        <f t="shared" si="5"/>
        <v>562568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3202094</v>
      </c>
      <c r="G55" s="42">
        <f t="shared" si="8"/>
        <v>5463104</v>
      </c>
    </row>
    <row r="56" spans="1:7" x14ac:dyDescent="0.25">
      <c r="A56" s="42" t="str">
        <f t="shared" si="3"/>
        <v>MELILLA</v>
      </c>
      <c r="B56" s="41">
        <f t="shared" si="4"/>
        <v>3339819</v>
      </c>
      <c r="C56" s="41">
        <f t="shared" si="5"/>
        <v>3451532</v>
      </c>
      <c r="D56" s="41">
        <f t="shared" si="6"/>
        <v>16</v>
      </c>
      <c r="E56" s="42" t="str">
        <f t="shared" si="2"/>
        <v>FERROL-SAN CIBRAO</v>
      </c>
      <c r="F56" s="42">
        <f t="shared" si="9"/>
        <v>3188248</v>
      </c>
      <c r="G56" s="42">
        <f t="shared" si="8"/>
        <v>3386107</v>
      </c>
    </row>
    <row r="57" spans="1:7" x14ac:dyDescent="0.25">
      <c r="A57" s="42" t="str">
        <f t="shared" si="3"/>
        <v>MOTRIL</v>
      </c>
      <c r="B57" s="41">
        <f t="shared" si="4"/>
        <v>737015</v>
      </c>
      <c r="C57" s="41">
        <f t="shared" si="5"/>
        <v>869312</v>
      </c>
      <c r="D57" s="41">
        <f t="shared" si="6"/>
        <v>26</v>
      </c>
      <c r="E57" s="42" t="str">
        <f t="shared" si="2"/>
        <v>GIJON</v>
      </c>
      <c r="F57" s="42">
        <f t="shared" si="9"/>
        <v>3048418</v>
      </c>
      <c r="G57" s="42">
        <f t="shared" si="8"/>
        <v>3832235</v>
      </c>
    </row>
    <row r="58" spans="1:7" x14ac:dyDescent="0.25">
      <c r="A58" s="42" t="str">
        <f t="shared" si="3"/>
        <v>PASAIA</v>
      </c>
      <c r="B58" s="41">
        <f t="shared" si="4"/>
        <v>1358328</v>
      </c>
      <c r="C58" s="41">
        <f t="shared" si="5"/>
        <v>1867855</v>
      </c>
      <c r="D58" s="41">
        <f t="shared" si="6"/>
        <v>23</v>
      </c>
      <c r="E58" s="42" t="str">
        <f t="shared" si="2"/>
        <v>A CORUÑA</v>
      </c>
      <c r="F58" s="42">
        <f t="shared" si="9"/>
        <v>2854857</v>
      </c>
      <c r="G58" s="42">
        <f t="shared" si="8"/>
        <v>3270715</v>
      </c>
    </row>
    <row r="59" spans="1:7" x14ac:dyDescent="0.25">
      <c r="A59" s="42" t="str">
        <f t="shared" si="3"/>
        <v>SANTA CRUZ DE TENERIFE</v>
      </c>
      <c r="B59" s="41">
        <f t="shared" si="4"/>
        <v>44919074</v>
      </c>
      <c r="C59" s="41">
        <f t="shared" si="5"/>
        <v>45366710</v>
      </c>
      <c r="D59" s="41">
        <f t="shared" si="6"/>
        <v>3</v>
      </c>
      <c r="E59" s="42" t="str">
        <f t="shared" si="2"/>
        <v>ALICANTE</v>
      </c>
      <c r="F59" s="42">
        <f t="shared" si="9"/>
        <v>2679246</v>
      </c>
      <c r="G59" s="42">
        <f t="shared" si="8"/>
        <v>2698186</v>
      </c>
    </row>
    <row r="60" spans="1:7" x14ac:dyDescent="0.25">
      <c r="A60" s="42" t="str">
        <f t="shared" si="3"/>
        <v>SANTANDER</v>
      </c>
      <c r="B60" s="41">
        <f t="shared" si="4"/>
        <v>3202094</v>
      </c>
      <c r="C60" s="41">
        <f t="shared" si="5"/>
        <v>5463104</v>
      </c>
      <c r="D60" s="41">
        <f t="shared" si="6"/>
        <v>18</v>
      </c>
      <c r="E60" s="42" t="str">
        <f t="shared" si="2"/>
        <v>PASAIA</v>
      </c>
      <c r="F60" s="42">
        <f t="shared" si="9"/>
        <v>1358328</v>
      </c>
      <c r="G60" s="42">
        <f t="shared" si="8"/>
        <v>1867855</v>
      </c>
    </row>
    <row r="61" spans="1:7" x14ac:dyDescent="0.25">
      <c r="A61" s="42" t="str">
        <f t="shared" si="3"/>
        <v>SEVILLA</v>
      </c>
      <c r="B61" s="41">
        <f t="shared" si="4"/>
        <v>1287745</v>
      </c>
      <c r="C61" s="41">
        <f t="shared" si="5"/>
        <v>1354788</v>
      </c>
      <c r="D61" s="41">
        <f t="shared" si="6"/>
        <v>24</v>
      </c>
      <c r="E61" s="42" t="str">
        <f t="shared" si="2"/>
        <v>SEVILLA</v>
      </c>
      <c r="F61" s="42">
        <f t="shared" si="9"/>
        <v>1287745</v>
      </c>
      <c r="G61" s="42">
        <f t="shared" si="8"/>
        <v>1354788</v>
      </c>
    </row>
    <row r="62" spans="1:7" x14ac:dyDescent="0.25">
      <c r="A62" s="42" t="str">
        <f t="shared" si="3"/>
        <v>TARRAGONA</v>
      </c>
      <c r="B62" s="41">
        <f t="shared" si="4"/>
        <v>8689254</v>
      </c>
      <c r="C62" s="41">
        <f t="shared" si="5"/>
        <v>10360148</v>
      </c>
      <c r="D62" s="41">
        <f t="shared" si="6"/>
        <v>9</v>
      </c>
      <c r="E62" s="42" t="str">
        <f t="shared" si="2"/>
        <v>AVILES</v>
      </c>
      <c r="F62" s="42">
        <f t="shared" si="9"/>
        <v>1075830</v>
      </c>
      <c r="G62" s="42">
        <f t="shared" si="8"/>
        <v>1210514</v>
      </c>
    </row>
    <row r="63" spans="1:7" x14ac:dyDescent="0.25">
      <c r="A63" s="42" t="str">
        <f t="shared" si="3"/>
        <v>VALENCIA</v>
      </c>
      <c r="B63" s="41">
        <f t="shared" si="4"/>
        <v>37500245</v>
      </c>
      <c r="C63" s="41">
        <f t="shared" si="5"/>
        <v>36830536</v>
      </c>
      <c r="D63" s="41">
        <f t="shared" si="6"/>
        <v>5</v>
      </c>
      <c r="E63" s="42" t="str">
        <f t="shared" si="2"/>
        <v>MOTRIL</v>
      </c>
      <c r="F63" s="42">
        <f t="shared" si="9"/>
        <v>737015</v>
      </c>
      <c r="G63" s="42">
        <f t="shared" si="8"/>
        <v>869312</v>
      </c>
    </row>
    <row r="64" spans="1:7" x14ac:dyDescent="0.25">
      <c r="A64" s="42" t="str">
        <f t="shared" si="3"/>
        <v>VIGO</v>
      </c>
      <c r="B64" s="41">
        <f t="shared" si="4"/>
        <v>6147684</v>
      </c>
      <c r="C64" s="41">
        <f t="shared" si="5"/>
        <v>7621374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683152</v>
      </c>
      <c r="G64" s="42">
        <f t="shared" si="8"/>
        <v>562568</v>
      </c>
    </row>
    <row r="65" spans="1:7" x14ac:dyDescent="0.25">
      <c r="A65" s="42" t="str">
        <f t="shared" si="3"/>
        <v>VILAGARCIA</v>
      </c>
      <c r="B65" s="41">
        <f t="shared" si="4"/>
        <v>537069</v>
      </c>
      <c r="C65" s="41">
        <f t="shared" si="5"/>
        <v>325814</v>
      </c>
      <c r="D65" s="41">
        <f t="shared" si="6"/>
        <v>28</v>
      </c>
      <c r="E65" s="42" t="str">
        <f t="shared" si="2"/>
        <v>VILAGARCIA</v>
      </c>
      <c r="F65" s="42">
        <f t="shared" si="9"/>
        <v>537069</v>
      </c>
      <c r="G65" s="42">
        <f t="shared" si="8"/>
        <v>325814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39937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</v>
      </c>
      <c r="C7" s="9">
        <v>2</v>
      </c>
      <c r="D7" s="9">
        <v>4</v>
      </c>
      <c r="E7" s="9">
        <v>5</v>
      </c>
      <c r="F7" s="10">
        <f>((E7*100)/D7)-100</f>
        <v>25</v>
      </c>
      <c r="G7" s="1"/>
      <c r="H7" s="1"/>
      <c r="I7" s="1"/>
    </row>
    <row r="8" spans="1:12" x14ac:dyDescent="0.25">
      <c r="A8" s="11" t="s">
        <v>44</v>
      </c>
      <c r="B8" s="12">
        <v>5</v>
      </c>
      <c r="C8" s="12">
        <v>0</v>
      </c>
      <c r="D8" s="12">
        <v>7</v>
      </c>
      <c r="E8" s="12">
        <v>1</v>
      </c>
      <c r="F8" s="13">
        <f t="shared" ref="F8:F35" si="0">((E8*100)/D8)-100</f>
        <v>-85.714285714285708</v>
      </c>
      <c r="G8" s="1"/>
      <c r="H8" s="1"/>
      <c r="I8" s="1"/>
    </row>
    <row r="9" spans="1:12" x14ac:dyDescent="0.25">
      <c r="A9" s="8" t="s">
        <v>45</v>
      </c>
      <c r="B9" s="9">
        <v>2</v>
      </c>
      <c r="C9" s="9">
        <v>0</v>
      </c>
      <c r="D9" s="9">
        <v>3</v>
      </c>
      <c r="E9" s="9">
        <v>1</v>
      </c>
      <c r="F9" s="10">
        <f t="shared" si="0"/>
        <v>-66.666666666666657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18</v>
      </c>
      <c r="C12" s="12">
        <v>11</v>
      </c>
      <c r="D12" s="12">
        <v>22</v>
      </c>
      <c r="E12" s="12">
        <v>18</v>
      </c>
      <c r="F12" s="13">
        <f t="shared" si="0"/>
        <v>-18.181818181818187</v>
      </c>
      <c r="G12" s="1"/>
      <c r="H12" s="1"/>
      <c r="I12" s="1"/>
    </row>
    <row r="13" spans="1:12" x14ac:dyDescent="0.25">
      <c r="A13" s="8" t="s">
        <v>49</v>
      </c>
      <c r="B13" s="9">
        <v>13</v>
      </c>
      <c r="C13" s="9">
        <v>11</v>
      </c>
      <c r="D13" s="9">
        <v>14</v>
      </c>
      <c r="E13" s="9">
        <v>19</v>
      </c>
      <c r="F13" s="10">
        <f t="shared" si="0"/>
        <v>35.714285714285722</v>
      </c>
      <c r="G13" s="1"/>
      <c r="H13" s="1"/>
      <c r="I13" s="1"/>
    </row>
    <row r="14" spans="1:12" x14ac:dyDescent="0.25">
      <c r="A14" s="11" t="s">
        <v>50</v>
      </c>
      <c r="B14" s="12">
        <v>31</v>
      </c>
      <c r="C14" s="12">
        <v>34</v>
      </c>
      <c r="D14" s="12">
        <v>44</v>
      </c>
      <c r="E14" s="12">
        <v>65</v>
      </c>
      <c r="F14" s="13">
        <f t="shared" si="0"/>
        <v>47.72727272727272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0</v>
      </c>
      <c r="E15" s="9">
        <v>1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1</v>
      </c>
      <c r="C16" s="12">
        <v>1</v>
      </c>
      <c r="D16" s="12">
        <v>1</v>
      </c>
      <c r="E16" s="12">
        <v>4</v>
      </c>
      <c r="F16" s="13">
        <f t="shared" si="0"/>
        <v>300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1</v>
      </c>
      <c r="D18" s="12">
        <v>0</v>
      </c>
      <c r="E18" s="12">
        <v>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56</v>
      </c>
      <c r="C22" s="12">
        <v>44</v>
      </c>
      <c r="D22" s="12">
        <v>160</v>
      </c>
      <c r="E22" s="12">
        <v>123</v>
      </c>
      <c r="F22" s="13">
        <f t="shared" si="0"/>
        <v>-23.125</v>
      </c>
      <c r="G22" s="1"/>
      <c r="H22" s="1"/>
      <c r="I22" s="1"/>
    </row>
    <row r="23" spans="1:9" x14ac:dyDescent="0.25">
      <c r="A23" s="8" t="s">
        <v>59</v>
      </c>
      <c r="B23" s="9">
        <v>12</v>
      </c>
      <c r="C23" s="9">
        <v>15</v>
      </c>
      <c r="D23" s="9">
        <v>26</v>
      </c>
      <c r="E23" s="9">
        <v>39</v>
      </c>
      <c r="F23" s="10">
        <f t="shared" si="0"/>
        <v>50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1</v>
      </c>
      <c r="C26" s="12">
        <v>0</v>
      </c>
      <c r="D26" s="12">
        <v>2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34</v>
      </c>
      <c r="C28" s="12">
        <v>45</v>
      </c>
      <c r="D28" s="12">
        <v>91</v>
      </c>
      <c r="E28" s="12">
        <v>108</v>
      </c>
      <c r="F28" s="13">
        <f t="shared" si="0"/>
        <v>18.681318681318686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1</v>
      </c>
      <c r="D29" s="9">
        <v>0</v>
      </c>
      <c r="E29" s="9">
        <v>1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11</v>
      </c>
      <c r="C30" s="12">
        <v>8</v>
      </c>
      <c r="D30" s="12">
        <v>13</v>
      </c>
      <c r="E30" s="12">
        <v>13</v>
      </c>
      <c r="F30" s="13">
        <f t="shared" si="0"/>
        <v>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2</v>
      </c>
      <c r="C32" s="12">
        <v>3</v>
      </c>
      <c r="D32" s="12">
        <v>2</v>
      </c>
      <c r="E32" s="12">
        <v>6</v>
      </c>
      <c r="F32" s="13">
        <f t="shared" si="0"/>
        <v>200</v>
      </c>
      <c r="G32" s="1"/>
      <c r="H32" s="1"/>
      <c r="I32" s="1"/>
    </row>
    <row r="33" spans="1:9" x14ac:dyDescent="0.25">
      <c r="A33" s="8" t="s">
        <v>69</v>
      </c>
      <c r="B33" s="9">
        <v>1</v>
      </c>
      <c r="C33" s="9">
        <v>3</v>
      </c>
      <c r="D33" s="9">
        <v>1</v>
      </c>
      <c r="E33" s="9">
        <v>4</v>
      </c>
      <c r="F33" s="10">
        <f t="shared" si="0"/>
        <v>300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189</v>
      </c>
      <c r="C35" s="15">
        <f t="shared" ref="C35:E35" si="1">SUM(C7:C34)</f>
        <v>179</v>
      </c>
      <c r="D35" s="15">
        <f t="shared" si="1"/>
        <v>392</v>
      </c>
      <c r="E35" s="15">
        <f t="shared" si="1"/>
        <v>409</v>
      </c>
      <c r="F35" s="16">
        <f t="shared" si="0"/>
        <v>4.3367346938775455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</v>
      </c>
      <c r="C38" s="41">
        <f>D7</f>
        <v>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LAS PALMAS</v>
      </c>
      <c r="F38" s="42">
        <f>LOOKUP(E38,$A$38:$A$65,$B$38:$B$65)</f>
        <v>123</v>
      </c>
      <c r="G38" s="42">
        <f>LOOKUP(E38,$A$38:$A$65,$C$38:$C$65)</f>
        <v>160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</v>
      </c>
      <c r="C39" s="41">
        <f t="shared" ref="C39:C65" si="5">D8</f>
        <v>7</v>
      </c>
      <c r="D39" s="41">
        <f t="shared" ref="D39:D65" si="6">_xlfn.RANK.EQ(B39,$B$38:$B$65)+COUNTIF($B$38:$B$65,B39)-1</f>
        <v>16</v>
      </c>
      <c r="E39" s="42" t="str">
        <f t="shared" si="2"/>
        <v>SANTA CRUZ DE TENERIFE</v>
      </c>
      <c r="F39" s="42">
        <f t="shared" ref="F39:F54" si="7">LOOKUP(E39,$A$38:$A$65,$B$38:$B$65)</f>
        <v>108</v>
      </c>
      <c r="G39" s="42">
        <f t="shared" ref="G39:G65" si="8">LOOKUP(E39,$A$38:$A$65,$C$38:$C$65)</f>
        <v>91</v>
      </c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3</v>
      </c>
      <c r="D40" s="41">
        <f t="shared" si="6"/>
        <v>16</v>
      </c>
      <c r="E40" s="42" t="str">
        <f t="shared" si="2"/>
        <v>BARCELONA</v>
      </c>
      <c r="F40" s="42">
        <f t="shared" si="7"/>
        <v>65</v>
      </c>
      <c r="G40" s="42">
        <f t="shared" si="8"/>
        <v>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39</v>
      </c>
      <c r="G41" s="42">
        <f t="shared" si="8"/>
        <v>26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BALEARES</v>
      </c>
      <c r="F42" s="42">
        <f t="shared" si="7"/>
        <v>19</v>
      </c>
      <c r="G42" s="42">
        <f t="shared" si="8"/>
        <v>14</v>
      </c>
    </row>
    <row r="43" spans="1:9" x14ac:dyDescent="0.25">
      <c r="A43" s="42" t="str">
        <f t="shared" si="3"/>
        <v>BAHIA DE CADIZ</v>
      </c>
      <c r="B43" s="41">
        <f t="shared" si="4"/>
        <v>18</v>
      </c>
      <c r="C43" s="41">
        <f t="shared" si="5"/>
        <v>22</v>
      </c>
      <c r="D43" s="41">
        <f t="shared" si="6"/>
        <v>6</v>
      </c>
      <c r="E43" s="42" t="str">
        <f t="shared" si="2"/>
        <v>BAHIA DE CADIZ</v>
      </c>
      <c r="F43" s="42">
        <f t="shared" si="7"/>
        <v>18</v>
      </c>
      <c r="G43" s="42">
        <f t="shared" si="8"/>
        <v>22</v>
      </c>
    </row>
    <row r="44" spans="1:9" x14ac:dyDescent="0.25">
      <c r="A44" s="42" t="str">
        <f t="shared" si="3"/>
        <v>BALEARES</v>
      </c>
      <c r="B44" s="41">
        <f t="shared" si="4"/>
        <v>19</v>
      </c>
      <c r="C44" s="41">
        <f t="shared" si="5"/>
        <v>14</v>
      </c>
      <c r="D44" s="41">
        <f t="shared" si="6"/>
        <v>5</v>
      </c>
      <c r="E44" s="42" t="str">
        <f t="shared" si="2"/>
        <v>SEVILLA</v>
      </c>
      <c r="F44" s="42">
        <f t="shared" si="7"/>
        <v>13</v>
      </c>
      <c r="G44" s="42">
        <f t="shared" si="8"/>
        <v>13</v>
      </c>
    </row>
    <row r="45" spans="1:9" x14ac:dyDescent="0.25">
      <c r="A45" s="42" t="str">
        <f t="shared" si="3"/>
        <v>BARCELONA</v>
      </c>
      <c r="B45" s="41">
        <f t="shared" si="4"/>
        <v>65</v>
      </c>
      <c r="C45" s="41">
        <f t="shared" si="5"/>
        <v>44</v>
      </c>
      <c r="D45" s="41">
        <f t="shared" si="6"/>
        <v>3</v>
      </c>
      <c r="E45" s="42" t="str">
        <f t="shared" si="2"/>
        <v>VALENCIA</v>
      </c>
      <c r="F45" s="42">
        <f t="shared" si="7"/>
        <v>6</v>
      </c>
      <c r="G45" s="42">
        <f t="shared" si="8"/>
        <v>2</v>
      </c>
    </row>
    <row r="46" spans="1:9" x14ac:dyDescent="0.25">
      <c r="A46" s="42" t="str">
        <f t="shared" si="3"/>
        <v>BILBAO</v>
      </c>
      <c r="B46" s="41">
        <f t="shared" si="4"/>
        <v>1</v>
      </c>
      <c r="C46" s="41">
        <f t="shared" si="5"/>
        <v>0</v>
      </c>
      <c r="D46" s="41">
        <f t="shared" si="6"/>
        <v>16</v>
      </c>
      <c r="E46" s="42" t="str">
        <f t="shared" si="2"/>
        <v>A CORUÑA</v>
      </c>
      <c r="F46" s="42">
        <f t="shared" si="7"/>
        <v>5</v>
      </c>
      <c r="G46" s="42">
        <f t="shared" si="8"/>
        <v>4</v>
      </c>
    </row>
    <row r="47" spans="1:9" x14ac:dyDescent="0.25">
      <c r="A47" s="42" t="str">
        <f t="shared" si="3"/>
        <v>CARTAGENA</v>
      </c>
      <c r="B47" s="41">
        <f t="shared" si="4"/>
        <v>4</v>
      </c>
      <c r="C47" s="41">
        <f t="shared" si="5"/>
        <v>1</v>
      </c>
      <c r="D47" s="41">
        <f t="shared" si="6"/>
        <v>11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4</v>
      </c>
      <c r="G48" s="42">
        <f t="shared" si="8"/>
        <v>1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0</v>
      </c>
      <c r="D49" s="41">
        <f t="shared" si="6"/>
        <v>16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123</v>
      </c>
      <c r="C53" s="41">
        <f t="shared" si="5"/>
        <v>160</v>
      </c>
      <c r="D53" s="41">
        <f t="shared" si="6"/>
        <v>1</v>
      </c>
      <c r="E53" s="42" t="str">
        <f t="shared" si="2"/>
        <v>ALICANTE</v>
      </c>
      <c r="F53" s="42">
        <f t="shared" si="7"/>
        <v>1</v>
      </c>
      <c r="G53" s="42">
        <f t="shared" si="8"/>
        <v>7</v>
      </c>
    </row>
    <row r="54" spans="1:7" x14ac:dyDescent="0.25">
      <c r="A54" s="42" t="str">
        <f t="shared" si="3"/>
        <v>MALAGA</v>
      </c>
      <c r="B54" s="41">
        <f t="shared" si="4"/>
        <v>39</v>
      </c>
      <c r="C54" s="41">
        <f t="shared" si="5"/>
        <v>26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108</v>
      </c>
      <c r="C59" s="41">
        <f t="shared" si="5"/>
        <v>91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</v>
      </c>
      <c r="C61" s="41">
        <f t="shared" si="5"/>
        <v>13</v>
      </c>
      <c r="D61" s="41">
        <f t="shared" si="6"/>
        <v>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</v>
      </c>
      <c r="C63" s="41">
        <f t="shared" si="5"/>
        <v>2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</v>
      </c>
      <c r="C64" s="41">
        <f t="shared" si="5"/>
        <v>1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E86349E9-A67E-4B8D-B73E-DCC41741A9E5}"/>
</file>

<file path=customXml/itemProps2.xml><?xml version="1.0" encoding="utf-8"?>
<ds:datastoreItem xmlns:ds="http://schemas.openxmlformats.org/officeDocument/2006/customXml" ds:itemID="{2CC39A5B-9F01-4960-B602-BC8C773058E7}"/>
</file>

<file path=customXml/itemProps3.xml><?xml version="1.0" encoding="utf-8"?>
<ds:datastoreItem xmlns:ds="http://schemas.openxmlformats.org/officeDocument/2006/customXml" ds:itemID="{2002355D-1BD2-4ACC-B5E1-C8CBB565C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