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8" l="1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<sst xmlns="http://schemas.openxmlformats.org/spreadsheetml/2006/main" count="721" uniqueCount="96">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</sst>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22361855</c:v>
                </c:pt>
                <c:pt idx="1">
                  <c:v>18019840</c:v>
                </c:pt>
                <c:pt idx="2">
                  <c:v>13370060</c:v>
                </c:pt>
                <c:pt idx="3">
                  <c:v>10842726</c:v>
                </c:pt>
                <c:pt idx="4">
                  <c:v>9324172</c:v>
                </c:pt>
                <c:pt idx="5">
                  <c:v>7725936</c:v>
                </c:pt>
                <c:pt idx="6">
                  <c:v>7004361</c:v>
                </c:pt>
                <c:pt idx="7">
                  <c:v>5499041</c:v>
                </c:pt>
                <c:pt idx="8">
                  <c:v>5341552</c:v>
                </c:pt>
                <c:pt idx="9">
                  <c:v>5116171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25434473</c:v>
                </c:pt>
                <c:pt idx="1">
                  <c:v>18796583</c:v>
                </c:pt>
                <c:pt idx="2">
                  <c:v>17211037</c:v>
                </c:pt>
                <c:pt idx="3">
                  <c:v>13037808</c:v>
                </c:pt>
                <c:pt idx="4">
                  <c:v>11571918</c:v>
                </c:pt>
                <c:pt idx="5">
                  <c:v>9532039</c:v>
                </c:pt>
                <c:pt idx="6">
                  <c:v>8689940</c:v>
                </c:pt>
                <c:pt idx="7">
                  <c:v>6903928</c:v>
                </c:pt>
                <c:pt idx="8">
                  <c:v>7155726</c:v>
                </c:pt>
                <c:pt idx="9">
                  <c:v>6469335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20511277</c:v>
                </c:pt>
                <c:pt idx="1">
                  <c:v>17922346</c:v>
                </c:pt>
                <c:pt idx="2">
                  <c:v>13265971</c:v>
                </c:pt>
                <c:pt idx="3">
                  <c:v>10676173</c:v>
                </c:pt>
                <c:pt idx="4">
                  <c:v>9265952</c:v>
                </c:pt>
                <c:pt idx="5">
                  <c:v>7704579</c:v>
                </c:pt>
                <c:pt idx="6">
                  <c:v>6248558</c:v>
                </c:pt>
                <c:pt idx="7">
                  <c:v>5455641</c:v>
                </c:pt>
                <c:pt idx="8">
                  <c:v>5327484</c:v>
                </c:pt>
                <c:pt idx="9">
                  <c:v>4775250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23913564</c:v>
                </c:pt>
                <c:pt idx="1">
                  <c:v>18718792</c:v>
                </c:pt>
                <c:pt idx="2">
                  <c:v>16869621</c:v>
                </c:pt>
                <c:pt idx="3">
                  <c:v>12758193</c:v>
                </c:pt>
                <c:pt idx="4">
                  <c:v>11500875</c:v>
                </c:pt>
                <c:pt idx="5">
                  <c:v>9499156</c:v>
                </c:pt>
                <c:pt idx="6">
                  <c:v>7930776</c:v>
                </c:pt>
                <c:pt idx="7">
                  <c:v>6866688</c:v>
                </c:pt>
                <c:pt idx="8">
                  <c:v>7135199</c:v>
                </c:pt>
                <c:pt idx="9">
                  <c:v>6026477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7527893</c:v>
                </c:pt>
                <c:pt idx="1">
                  <c:v>6758322</c:v>
                </c:pt>
                <c:pt idx="2">
                  <c:v>6447828</c:v>
                </c:pt>
                <c:pt idx="3">
                  <c:v>5418508</c:v>
                </c:pt>
                <c:pt idx="4">
                  <c:v>3966499</c:v>
                </c:pt>
                <c:pt idx="5">
                  <c:v>3932490</c:v>
                </c:pt>
                <c:pt idx="6">
                  <c:v>2706030</c:v>
                </c:pt>
                <c:pt idx="7">
                  <c:v>2650142</c:v>
                </c:pt>
                <c:pt idx="8">
                  <c:v>2231879</c:v>
                </c:pt>
                <c:pt idx="9">
                  <c:v>1920387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7628696</c:v>
                </c:pt>
                <c:pt idx="1">
                  <c:v>6716219</c:v>
                </c:pt>
                <c:pt idx="2">
                  <c:v>7233074</c:v>
                </c:pt>
                <c:pt idx="3">
                  <c:v>6365599</c:v>
                </c:pt>
                <c:pt idx="4">
                  <c:v>3993230</c:v>
                </c:pt>
                <c:pt idx="5">
                  <c:v>4698074</c:v>
                </c:pt>
                <c:pt idx="6">
                  <c:v>2896512</c:v>
                </c:pt>
                <c:pt idx="7">
                  <c:v>3128237</c:v>
                </c:pt>
                <c:pt idx="8">
                  <c:v>2506851</c:v>
                </c:pt>
                <c:pt idx="9">
                  <c:v>2019988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ALMERIA</c:v>
                </c:pt>
                <c:pt idx="5">
                  <c:v>VALENCIA</c:v>
                </c:pt>
                <c:pt idx="6">
                  <c:v>CARTAGENA</c:v>
                </c:pt>
                <c:pt idx="7">
                  <c:v>BARCELONA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4827141</c:v>
                </c:pt>
                <c:pt idx="1">
                  <c:v>3118376</c:v>
                </c:pt>
                <c:pt idx="2">
                  <c:v>2964124</c:v>
                </c:pt>
                <c:pt idx="3">
                  <c:v>1295559</c:v>
                </c:pt>
                <c:pt idx="4">
                  <c:v>1237587</c:v>
                </c:pt>
                <c:pt idx="5">
                  <c:v>1155798</c:v>
                </c:pt>
                <c:pt idx="6">
                  <c:v>1091642</c:v>
                </c:pt>
                <c:pt idx="7">
                  <c:v>1088259</c:v>
                </c:pt>
                <c:pt idx="8">
                  <c:v>989936</c:v>
                </c:pt>
                <c:pt idx="9">
                  <c:v>925612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ALMERIA</c:v>
                </c:pt>
                <c:pt idx="5">
                  <c:v>VALENCIA</c:v>
                </c:pt>
                <c:pt idx="6">
                  <c:v>CARTAGENA</c:v>
                </c:pt>
                <c:pt idx="7">
                  <c:v>BARCELONA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6112197</c:v>
                </c:pt>
                <c:pt idx="1">
                  <c:v>4550267</c:v>
                </c:pt>
                <c:pt idx="2">
                  <c:v>3271036</c:v>
                </c:pt>
                <c:pt idx="3">
                  <c:v>2275371</c:v>
                </c:pt>
                <c:pt idx="4">
                  <c:v>1736967</c:v>
                </c:pt>
                <c:pt idx="5">
                  <c:v>1791546</c:v>
                </c:pt>
                <c:pt idx="6">
                  <c:v>1985059</c:v>
                </c:pt>
                <c:pt idx="7">
                  <c:v>1074841</c:v>
                </c:pt>
                <c:pt idx="8">
                  <c:v>1885690</c:v>
                </c:pt>
                <c:pt idx="9">
                  <c:v>1236475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14846161</c:v>
                </c:pt>
                <c:pt idx="1">
                  <c:v>13091327</c:v>
                </c:pt>
                <c:pt idx="2">
                  <c:v>8211213</c:v>
                </c:pt>
                <c:pt idx="3">
                  <c:v>4383269</c:v>
                </c:pt>
                <c:pt idx="4">
                  <c:v>2448191</c:v>
                </c:pt>
                <c:pt idx="5">
                  <c:v>2158344</c:v>
                </c:pt>
                <c:pt idx="6">
                  <c:v>1863724</c:v>
                </c:pt>
                <c:pt idx="7">
                  <c:v>904869</c:v>
                </c:pt>
                <c:pt idx="8">
                  <c:v>729068</c:v>
                </c:pt>
                <c:pt idx="9">
                  <c:v>693013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14907258</c:v>
                </c:pt>
                <c:pt idx="1">
                  <c:v>16395449</c:v>
                </c:pt>
                <c:pt idx="2">
                  <c:v>11801550</c:v>
                </c:pt>
                <c:pt idx="3">
                  <c:v>5796750</c:v>
                </c:pt>
                <c:pt idx="4">
                  <c:v>3068070</c:v>
                </c:pt>
                <c:pt idx="5">
                  <c:v>3243807</c:v>
                </c:pt>
                <c:pt idx="6">
                  <c:v>2265038</c:v>
                </c:pt>
                <c:pt idx="7">
                  <c:v>1382293</c:v>
                </c:pt>
                <c:pt idx="8">
                  <c:v>585009</c:v>
                </c:pt>
                <c:pt idx="9">
                  <c:v>596495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BAHIA DE CADIZ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20777</c:v>
                </c:pt>
                <c:pt idx="1">
                  <c:v>12677</c:v>
                </c:pt>
                <c:pt idx="2">
                  <c:v>8676</c:v>
                </c:pt>
                <c:pt idx="3">
                  <c:v>8031</c:v>
                </c:pt>
                <c:pt idx="4">
                  <c:v>7372</c:v>
                </c:pt>
                <c:pt idx="5">
                  <c:v>5412</c:v>
                </c:pt>
                <c:pt idx="6">
                  <c:v>4755</c:v>
                </c:pt>
                <c:pt idx="7">
                  <c:v>1211</c:v>
                </c:pt>
                <c:pt idx="8">
                  <c:v>886</c:v>
                </c:pt>
                <c:pt idx="9">
                  <c:v>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BAHIA DE CADIZ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21724</c:v>
                </c:pt>
                <c:pt idx="1">
                  <c:v>9734</c:v>
                </c:pt>
                <c:pt idx="2">
                  <c:v>4829</c:v>
                </c:pt>
                <c:pt idx="3">
                  <c:v>6152</c:v>
                </c:pt>
                <c:pt idx="4">
                  <c:v>3535</c:v>
                </c:pt>
                <c:pt idx="5">
                  <c:v>4312</c:v>
                </c:pt>
                <c:pt idx="6">
                  <c:v>5472</c:v>
                </c:pt>
                <c:pt idx="7">
                  <c:v>1282</c:v>
                </c:pt>
                <c:pt idx="8">
                  <c:v>1215</c:v>
                </c:pt>
                <c:pt idx="9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VIGO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1195205</c:v>
                </c:pt>
                <c:pt idx="1">
                  <c:v>755160</c:v>
                </c:pt>
                <c:pt idx="2">
                  <c:v>339430</c:v>
                </c:pt>
                <c:pt idx="3">
                  <c:v>193368</c:v>
                </c:pt>
                <c:pt idx="4">
                  <c:v>117059</c:v>
                </c:pt>
                <c:pt idx="5">
                  <c:v>104089</c:v>
                </c:pt>
                <c:pt idx="6">
                  <c:v>97136</c:v>
                </c:pt>
                <c:pt idx="7">
                  <c:v>46718</c:v>
                </c:pt>
                <c:pt idx="8">
                  <c:v>41505</c:v>
                </c:pt>
                <c:pt idx="9">
                  <c:v>36028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VIGO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918287</c:v>
                </c:pt>
                <c:pt idx="1">
                  <c:v>758546</c:v>
                </c:pt>
                <c:pt idx="2">
                  <c:v>378678</c:v>
                </c:pt>
                <c:pt idx="3">
                  <c:v>169179</c:v>
                </c:pt>
                <c:pt idx="4">
                  <c:v>123223</c:v>
                </c:pt>
                <c:pt idx="5">
                  <c:v>340907</c:v>
                </c:pt>
                <c:pt idx="6">
                  <c:v>77367</c:v>
                </c:pt>
                <c:pt idx="7">
                  <c:v>70153</c:v>
                </c:pt>
                <c:pt idx="8">
                  <c:v>51645</c:v>
                </c:pt>
                <c:pt idx="9">
                  <c:v>33705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10886764</c:v>
                </c:pt>
                <c:pt idx="1">
                  <c:v>8604012</c:v>
                </c:pt>
                <c:pt idx="2">
                  <c:v>2553762</c:v>
                </c:pt>
                <c:pt idx="3">
                  <c:v>2459354</c:v>
                </c:pt>
                <c:pt idx="4">
                  <c:v>1400632</c:v>
                </c:pt>
                <c:pt idx="5">
                  <c:v>271952</c:v>
                </c:pt>
                <c:pt idx="6">
                  <c:v>251597</c:v>
                </c:pt>
                <c:pt idx="7">
                  <c:v>174156</c:v>
                </c:pt>
                <c:pt idx="8">
                  <c:v>99073</c:v>
                </c:pt>
                <c:pt idx="9">
                  <c:v>79084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13880049</c:v>
                </c:pt>
                <c:pt idx="1">
                  <c:v>6269599</c:v>
                </c:pt>
                <c:pt idx="2">
                  <c:v>3563958</c:v>
                </c:pt>
                <c:pt idx="3">
                  <c:v>4222018</c:v>
                </c:pt>
                <c:pt idx="4">
                  <c:v>1427513</c:v>
                </c:pt>
                <c:pt idx="5">
                  <c:v>316117</c:v>
                </c:pt>
                <c:pt idx="6">
                  <c:v>227727</c:v>
                </c:pt>
                <c:pt idx="7">
                  <c:v>1076611</c:v>
                </c:pt>
                <c:pt idx="8">
                  <c:v>200064</c:v>
                </c:pt>
                <c:pt idx="9">
                  <c:v>66595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10878273</c:v>
                </c:pt>
                <c:pt idx="1">
                  <c:v>8741353</c:v>
                </c:pt>
                <c:pt idx="2">
                  <c:v>2525087</c:v>
                </c:pt>
                <c:pt idx="3">
                  <c:v>2276035</c:v>
                </c:pt>
                <c:pt idx="4">
                  <c:v>174156</c:v>
                </c:pt>
                <c:pt idx="5">
                  <c:v>168333</c:v>
                </c:pt>
                <c:pt idx="6">
                  <c:v>61608</c:v>
                </c:pt>
                <c:pt idx="7">
                  <c:v>34195</c:v>
                </c:pt>
                <c:pt idx="8">
                  <c:v>22472</c:v>
                </c:pt>
                <c:pt idx="9">
                  <c:v>6917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13869415</c:v>
                </c:pt>
                <c:pt idx="1">
                  <c:v>6249592</c:v>
                </c:pt>
                <c:pt idx="2">
                  <c:v>3499542</c:v>
                </c:pt>
                <c:pt idx="3">
                  <c:v>4048897</c:v>
                </c:pt>
                <c:pt idx="4">
                  <c:v>1075040</c:v>
                </c:pt>
                <c:pt idx="5">
                  <c:v>259</c:v>
                </c:pt>
                <c:pt idx="6">
                  <c:v>47921</c:v>
                </c:pt>
                <c:pt idx="7">
                  <c:v>61616</c:v>
                </c:pt>
                <c:pt idx="8">
                  <c:v>14286</c:v>
                </c:pt>
                <c:pt idx="9">
                  <c:v>2480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13528534</c:v>
                </c:pt>
                <c:pt idx="1">
                  <c:v>11408436</c:v>
                </c:pt>
                <c:pt idx="2">
                  <c:v>5558333</c:v>
                </c:pt>
                <c:pt idx="3">
                  <c:v>3526002</c:v>
                </c:pt>
                <c:pt idx="4">
                  <c:v>1457672</c:v>
                </c:pt>
                <c:pt idx="5">
                  <c:v>875951</c:v>
                </c:pt>
                <c:pt idx="6">
                  <c:v>578534</c:v>
                </c:pt>
                <c:pt idx="7">
                  <c:v>522603</c:v>
                </c:pt>
                <c:pt idx="8">
                  <c:v>328784</c:v>
                </c:pt>
                <c:pt idx="9">
                  <c:v>298770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12234652</c:v>
                </c:pt>
                <c:pt idx="1">
                  <c:v>14534549</c:v>
                </c:pt>
                <c:pt idx="2">
                  <c:v>8496424</c:v>
                </c:pt>
                <c:pt idx="3">
                  <c:v>4743296</c:v>
                </c:pt>
                <c:pt idx="4">
                  <c:v>2037396</c:v>
                </c:pt>
                <c:pt idx="5">
                  <c:v>1091399</c:v>
                </c:pt>
                <c:pt idx="6">
                  <c:v>800961</c:v>
                </c:pt>
                <c:pt idx="7">
                  <c:v>163184</c:v>
                </c:pt>
                <c:pt idx="8">
                  <c:v>455757</c:v>
                </c:pt>
                <c:pt idx="9">
                  <c:v>302244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2583593</c:v>
                </c:pt>
                <c:pt idx="1">
                  <c:v>2413008</c:v>
                </c:pt>
                <c:pt idx="2">
                  <c:v>1645381</c:v>
                </c:pt>
                <c:pt idx="3">
                  <c:v>1110754</c:v>
                </c:pt>
                <c:pt idx="4">
                  <c:v>1065360</c:v>
                </c:pt>
                <c:pt idx="5">
                  <c:v>713052</c:v>
                </c:pt>
                <c:pt idx="6">
                  <c:v>395504</c:v>
                </c:pt>
                <c:pt idx="7">
                  <c:v>296347</c:v>
                </c:pt>
                <c:pt idx="8">
                  <c:v>284165</c:v>
                </c:pt>
                <c:pt idx="9">
                  <c:v>213350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3528883</c:v>
                </c:pt>
                <c:pt idx="1">
                  <c:v>3024778</c:v>
                </c:pt>
                <c:pt idx="2">
                  <c:v>1739204</c:v>
                </c:pt>
                <c:pt idx="3">
                  <c:v>1633147</c:v>
                </c:pt>
                <c:pt idx="4">
                  <c:v>1226400</c:v>
                </c:pt>
                <c:pt idx="5">
                  <c:v>857879</c:v>
                </c:pt>
                <c:pt idx="6">
                  <c:v>479317</c:v>
                </c:pt>
                <c:pt idx="7">
                  <c:v>310662</c:v>
                </c:pt>
                <c:pt idx="8">
                  <c:v>493960</c:v>
                </c:pt>
                <c:pt idx="9">
                  <c:v>188384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1169043</c:v>
                </c:pt>
                <c:pt idx="1">
                  <c:v>946278</c:v>
                </c:pt>
                <c:pt idx="2">
                  <c:v>578889</c:v>
                </c:pt>
                <c:pt idx="3">
                  <c:v>334370</c:v>
                </c:pt>
                <c:pt idx="4">
                  <c:v>136278.75</c:v>
                </c:pt>
                <c:pt idx="5">
                  <c:v>108476</c:v>
                </c:pt>
                <c:pt idx="6">
                  <c:v>70909</c:v>
                </c:pt>
                <c:pt idx="7">
                  <c:v>57672</c:v>
                </c:pt>
                <c:pt idx="8">
                  <c:v>44236</c:v>
                </c:pt>
                <c:pt idx="9">
                  <c:v>43374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1098926</c:v>
                </c:pt>
                <c:pt idx="1">
                  <c:v>1085701</c:v>
                </c:pt>
                <c:pt idx="2">
                  <c:v>848096</c:v>
                </c:pt>
                <c:pt idx="3">
                  <c:v>421947</c:v>
                </c:pt>
                <c:pt idx="4">
                  <c:v>188647</c:v>
                </c:pt>
                <c:pt idx="5">
                  <c:v>143610</c:v>
                </c:pt>
                <c:pt idx="6">
                  <c:v>124082</c:v>
                </c:pt>
                <c:pt idx="7">
                  <c:v>87428</c:v>
                </c:pt>
                <c:pt idx="8">
                  <c:v>17026</c:v>
                </c:pt>
                <c:pt idx="9">
                  <c:v>58003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902402</c:v>
                </c:pt>
                <c:pt idx="1">
                  <c:v>587083</c:v>
                </c:pt>
                <c:pt idx="2">
                  <c:v>198273</c:v>
                </c:pt>
                <c:pt idx="3">
                  <c:v>197340.5</c:v>
                </c:pt>
                <c:pt idx="4">
                  <c:v>65655</c:v>
                </c:pt>
                <c:pt idx="5">
                  <c:v>13515</c:v>
                </c:pt>
                <c:pt idx="6">
                  <c:v>4326</c:v>
                </c:pt>
                <c:pt idx="7">
                  <c:v>1990</c:v>
                </c:pt>
                <c:pt idx="8">
                  <c:v>1470</c:v>
                </c:pt>
                <c:pt idx="9">
                  <c:v>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1033653</c:v>
                </c:pt>
                <c:pt idx="1">
                  <c:v>424825</c:v>
                </c:pt>
                <c:pt idx="2">
                  <c:v>251384</c:v>
                </c:pt>
                <c:pt idx="3">
                  <c:v>332756.5</c:v>
                </c:pt>
                <c:pt idx="4">
                  <c:v>120249</c:v>
                </c:pt>
                <c:pt idx="5">
                  <c:v>98</c:v>
                </c:pt>
                <c:pt idx="6">
                  <c:v>3892</c:v>
                </c:pt>
                <c:pt idx="7">
                  <c:v>3608</c:v>
                </c:pt>
                <c:pt idx="8">
                  <c:v>1050</c:v>
                </c:pt>
                <c:pt idx="9">
                  <c:v>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104731</c:v>
                </c:pt>
                <c:pt idx="1">
                  <c:v>91224</c:v>
                </c:pt>
                <c:pt idx="2">
                  <c:v>75082</c:v>
                </c:pt>
                <c:pt idx="3">
                  <c:v>46366</c:v>
                </c:pt>
                <c:pt idx="4">
                  <c:v>43245</c:v>
                </c:pt>
                <c:pt idx="5">
                  <c:v>35445</c:v>
                </c:pt>
                <c:pt idx="6">
                  <c:v>34560</c:v>
                </c:pt>
                <c:pt idx="7">
                  <c:v>18980</c:v>
                </c:pt>
                <c:pt idx="8">
                  <c:v>16871</c:v>
                </c:pt>
                <c:pt idx="9">
                  <c:v>11240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136324</c:v>
                </c:pt>
                <c:pt idx="1">
                  <c:v>122933</c:v>
                </c:pt>
                <c:pt idx="2">
                  <c:v>102872.5</c:v>
                </c:pt>
                <c:pt idx="3">
                  <c:v>59554</c:v>
                </c:pt>
                <c:pt idx="4">
                  <c:v>57930</c:v>
                </c:pt>
                <c:pt idx="5">
                  <c:v>47352</c:v>
                </c:pt>
                <c:pt idx="6">
                  <c:v>35727</c:v>
                </c:pt>
                <c:pt idx="7">
                  <c:v>27172.5</c:v>
                </c:pt>
                <c:pt idx="8">
                  <c:v>22152</c:v>
                </c:pt>
                <c:pt idx="9">
                  <c:v>18255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535594</c:v>
                </c:pt>
                <c:pt idx="1">
                  <c:v>306466.5</c:v>
                </c:pt>
                <c:pt idx="2">
                  <c:v>115308.75</c:v>
                </c:pt>
                <c:pt idx="3">
                  <c:v>44962</c:v>
                </c:pt>
                <c:pt idx="4">
                  <c:v>40899</c:v>
                </c:pt>
                <c:pt idx="5">
                  <c:v>31366</c:v>
                </c:pt>
                <c:pt idx="6">
                  <c:v>28198</c:v>
                </c:pt>
                <c:pt idx="7">
                  <c:v>17268</c:v>
                </c:pt>
                <c:pt idx="8">
                  <c:v>15340</c:v>
                </c:pt>
                <c:pt idx="9">
                  <c:v>12926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614547</c:v>
                </c:pt>
                <c:pt idx="1">
                  <c:v>412467</c:v>
                </c:pt>
                <c:pt idx="2">
                  <c:v>157866.5</c:v>
                </c:pt>
                <c:pt idx="3">
                  <c:v>68123</c:v>
                </c:pt>
                <c:pt idx="4">
                  <c:v>47908</c:v>
                </c:pt>
                <c:pt idx="5">
                  <c:v>34152</c:v>
                </c:pt>
                <c:pt idx="6">
                  <c:v>8622</c:v>
                </c:pt>
                <c:pt idx="7">
                  <c:v>27730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1340008</c:v>
                </c:pt>
                <c:pt idx="1">
                  <c:v>1338266</c:v>
                </c:pt>
                <c:pt idx="2">
                  <c:v>754379</c:v>
                </c:pt>
                <c:pt idx="3">
                  <c:v>623023</c:v>
                </c:pt>
                <c:pt idx="4">
                  <c:v>586699</c:v>
                </c:pt>
                <c:pt idx="5">
                  <c:v>482500</c:v>
                </c:pt>
                <c:pt idx="6">
                  <c:v>245311</c:v>
                </c:pt>
                <c:pt idx="7">
                  <c:v>186434</c:v>
                </c:pt>
                <c:pt idx="8">
                  <c:v>183588</c:v>
                </c:pt>
                <c:pt idx="9">
                  <c:v>130028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1287843</c:v>
                </c:pt>
                <c:pt idx="1">
                  <c:v>1588816</c:v>
                </c:pt>
                <c:pt idx="2">
                  <c:v>900972</c:v>
                </c:pt>
                <c:pt idx="3">
                  <c:v>722159</c:v>
                </c:pt>
                <c:pt idx="4">
                  <c:v>483458</c:v>
                </c:pt>
                <c:pt idx="5">
                  <c:v>397784</c:v>
                </c:pt>
                <c:pt idx="6">
                  <c:v>254994</c:v>
                </c:pt>
                <c:pt idx="7">
                  <c:v>164516</c:v>
                </c:pt>
                <c:pt idx="8">
                  <c:v>182712</c:v>
                </c:pt>
                <c:pt idx="9">
                  <c:v>123537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332809</c:v>
                </c:pt>
                <c:pt idx="1">
                  <c:v>286695</c:v>
                </c:pt>
                <c:pt idx="2">
                  <c:v>246889</c:v>
                </c:pt>
                <c:pt idx="3">
                  <c:v>130762</c:v>
                </c:pt>
                <c:pt idx="4">
                  <c:v>122553</c:v>
                </c:pt>
                <c:pt idx="5">
                  <c:v>53579</c:v>
                </c:pt>
                <c:pt idx="6">
                  <c:v>37514</c:v>
                </c:pt>
                <c:pt idx="7">
                  <c:v>23939</c:v>
                </c:pt>
                <c:pt idx="8">
                  <c:v>10526</c:v>
                </c:pt>
                <c:pt idx="9">
                  <c:v>8546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227219</c:v>
                </c:pt>
                <c:pt idx="1">
                  <c:v>225645</c:v>
                </c:pt>
                <c:pt idx="2">
                  <c:v>264164</c:v>
                </c:pt>
                <c:pt idx="3">
                  <c:v>142101</c:v>
                </c:pt>
                <c:pt idx="4">
                  <c:v>95298</c:v>
                </c:pt>
                <c:pt idx="5">
                  <c:v>48190</c:v>
                </c:pt>
                <c:pt idx="6">
                  <c:v>19710</c:v>
                </c:pt>
                <c:pt idx="7">
                  <c:v>27233</c:v>
                </c:pt>
                <c:pt idx="8">
                  <c:v>9207</c:v>
                </c:pt>
                <c:pt idx="9">
                  <c:v>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323366</c:v>
                </c:pt>
                <c:pt idx="1">
                  <c:v>183614</c:v>
                </c:pt>
                <c:pt idx="2">
                  <c:v>139394</c:v>
                </c:pt>
                <c:pt idx="3">
                  <c:v>84337</c:v>
                </c:pt>
                <c:pt idx="4">
                  <c:v>54022</c:v>
                </c:pt>
                <c:pt idx="5">
                  <c:v>47500</c:v>
                </c:pt>
                <c:pt idx="6">
                  <c:v>38719</c:v>
                </c:pt>
                <c:pt idx="7">
                  <c:v>20785</c:v>
                </c:pt>
                <c:pt idx="8">
                  <c:v>13018</c:v>
                </c:pt>
                <c:pt idx="9">
                  <c:v>9644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325500</c:v>
                </c:pt>
                <c:pt idx="1">
                  <c:v>210375</c:v>
                </c:pt>
                <c:pt idx="2">
                  <c:v>206148</c:v>
                </c:pt>
                <c:pt idx="3">
                  <c:v>113649</c:v>
                </c:pt>
                <c:pt idx="4">
                  <c:v>61591</c:v>
                </c:pt>
                <c:pt idx="5">
                  <c:v>50384</c:v>
                </c:pt>
                <c:pt idx="6">
                  <c:v>35203</c:v>
                </c:pt>
                <c:pt idx="7">
                  <c:v>20273</c:v>
                </c:pt>
                <c:pt idx="8">
                  <c:v>19536</c:v>
                </c:pt>
                <c:pt idx="9">
                  <c:v>9003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8113</c:v>
                </c:pt>
                <c:pt idx="1">
                  <c:v>4593</c:v>
                </c:pt>
                <c:pt idx="2">
                  <c:v>4018</c:v>
                </c:pt>
                <c:pt idx="3">
                  <c:v>3414</c:v>
                </c:pt>
                <c:pt idx="4">
                  <c:v>2527</c:v>
                </c:pt>
                <c:pt idx="5">
                  <c:v>2208</c:v>
                </c:pt>
                <c:pt idx="6">
                  <c:v>2089</c:v>
                </c:pt>
                <c:pt idx="7">
                  <c:v>971</c:v>
                </c:pt>
                <c:pt idx="8">
                  <c:v>885</c:v>
                </c:pt>
                <c:pt idx="9">
                  <c:v>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7542</c:v>
                </c:pt>
                <c:pt idx="1">
                  <c:v>6017</c:v>
                </c:pt>
                <c:pt idx="2">
                  <c:v>4032</c:v>
                </c:pt>
                <c:pt idx="3">
                  <c:v>3801</c:v>
                </c:pt>
                <c:pt idx="4">
                  <c:v>2980</c:v>
                </c:pt>
                <c:pt idx="5">
                  <c:v>3062</c:v>
                </c:pt>
                <c:pt idx="6">
                  <c:v>2304</c:v>
                </c:pt>
                <c:pt idx="7">
                  <c:v>1240</c:v>
                </c:pt>
                <c:pt idx="8">
                  <c:v>930</c:v>
                </c:pt>
                <c:pt idx="9">
                  <c:v>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91847885</c:v>
                </c:pt>
                <c:pt idx="1">
                  <c:v>70280019</c:v>
                </c:pt>
                <c:pt idx="2">
                  <c:v>59834617</c:v>
                </c:pt>
                <c:pt idx="3">
                  <c:v>58659804</c:v>
                </c:pt>
                <c:pt idx="4">
                  <c:v>54805013</c:v>
                </c:pt>
                <c:pt idx="5">
                  <c:v>36456067</c:v>
                </c:pt>
                <c:pt idx="6">
                  <c:v>20306977</c:v>
                </c:pt>
                <c:pt idx="7">
                  <c:v>14249999</c:v>
                </c:pt>
                <c:pt idx="8">
                  <c:v>12906480</c:v>
                </c:pt>
                <c:pt idx="9">
                  <c:v>10577596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83205436</c:v>
                </c:pt>
                <c:pt idx="1">
                  <c:v>73161924</c:v>
                </c:pt>
                <c:pt idx="2">
                  <c:v>60680178</c:v>
                </c:pt>
                <c:pt idx="3">
                  <c:v>55122688</c:v>
                </c:pt>
                <c:pt idx="4">
                  <c:v>50669098</c:v>
                </c:pt>
                <c:pt idx="5">
                  <c:v>38068919</c:v>
                </c:pt>
                <c:pt idx="6">
                  <c:v>21380390</c:v>
                </c:pt>
                <c:pt idx="7">
                  <c:v>15762692</c:v>
                </c:pt>
                <c:pt idx="8">
                  <c:v>13308076</c:v>
                </c:pt>
                <c:pt idx="9">
                  <c:v>11157992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SEVILLA</c:v>
                </c:pt>
                <c:pt idx="7">
                  <c:v>VALENCIA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171</c:v>
                </c:pt>
                <c:pt idx="1">
                  <c:v>156</c:v>
                </c:pt>
                <c:pt idx="2">
                  <c:v>141</c:v>
                </c:pt>
                <c:pt idx="3">
                  <c:v>75</c:v>
                </c:pt>
                <c:pt idx="4">
                  <c:v>74</c:v>
                </c:pt>
                <c:pt idx="5">
                  <c:v>55</c:v>
                </c:pt>
                <c:pt idx="6">
                  <c:v>25</c:v>
                </c:pt>
                <c:pt idx="7">
                  <c:v>20</c:v>
                </c:pt>
                <c:pt idx="8">
                  <c:v>17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SEVILLA</c:v>
                </c:pt>
                <c:pt idx="7">
                  <c:v>VALENCIA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200</c:v>
                </c:pt>
                <c:pt idx="1">
                  <c:v>134</c:v>
                </c:pt>
                <c:pt idx="2">
                  <c:v>126</c:v>
                </c:pt>
                <c:pt idx="3">
                  <c:v>85</c:v>
                </c:pt>
                <c:pt idx="4">
                  <c:v>66</c:v>
                </c:pt>
                <c:pt idx="5">
                  <c:v>60</c:v>
                </c:pt>
                <c:pt idx="6">
                  <c:v>23</c:v>
                </c:pt>
                <c:pt idx="7">
                  <c:v>20</c:v>
                </c:pt>
                <c:pt idx="8">
                  <c:v>14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D7" sqref="D7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39966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13681886</v>
      </c>
      <c r="E8" s="61">
        <v>11918237</v>
      </c>
      <c r="F8" s="61">
        <v>52050155</v>
      </c>
      <c r="G8" s="61">
        <v>48346796</v>
      </c>
      <c r="H8" s="61">
        <v>-3703359</v>
      </c>
      <c r="I8" s="62">
        <f>((G8*100/F8)-100)</f>
        <v>-7.1149816940987023</v>
      </c>
    </row>
    <row r="9" spans="1:9" x14ac:dyDescent="0.25">
      <c r="A9" s="63"/>
      <c r="B9" s="64"/>
      <c r="C9" s="60" t="s">
        <v>15</v>
      </c>
      <c r="D9" s="61">
        <v>9862782</v>
      </c>
      <c r="E9" s="61">
        <v>6710511</v>
      </c>
      <c r="F9" s="61">
        <v>36657782</v>
      </c>
      <c r="G9" s="61">
        <v>25540943</v>
      </c>
      <c r="H9" s="61">
        <v>-11116839</v>
      </c>
      <c r="I9" s="62">
        <f t="shared" ref="I9:I19" si="0">((G9*100/F9)-100)</f>
        <v>-30.326000083693003</v>
      </c>
    </row>
    <row r="10" spans="1:9" x14ac:dyDescent="0.25">
      <c r="A10" s="63"/>
      <c r="B10" s="59" t="s">
        <v>16</v>
      </c>
      <c r="C10" s="60" t="s">
        <v>17</v>
      </c>
      <c r="D10" s="61">
        <v>5599577</v>
      </c>
      <c r="E10" s="61">
        <v>4028296</v>
      </c>
      <c r="F10" s="61">
        <v>20141731</v>
      </c>
      <c r="G10" s="61">
        <v>15112043</v>
      </c>
      <c r="H10" s="61">
        <v>-5029688</v>
      </c>
      <c r="I10" s="62">
        <f t="shared" si="0"/>
        <v>-24.971478369957381</v>
      </c>
    </row>
    <row r="11" spans="1:9" x14ac:dyDescent="0.25">
      <c r="A11" s="63"/>
      <c r="B11" s="63"/>
      <c r="C11" s="60" t="s">
        <v>18</v>
      </c>
      <c r="D11" s="61">
        <v>12458130</v>
      </c>
      <c r="E11" s="61">
        <v>10554865</v>
      </c>
      <c r="F11" s="61">
        <v>47528352</v>
      </c>
      <c r="G11" s="61">
        <v>39469230</v>
      </c>
      <c r="H11" s="61">
        <v>-8059122</v>
      </c>
      <c r="I11" s="62">
        <f t="shared" si="0"/>
        <v>-16.95645159335632</v>
      </c>
    </row>
    <row r="12" spans="1:9" x14ac:dyDescent="0.25">
      <c r="A12" s="64"/>
      <c r="B12" s="64"/>
      <c r="C12" s="60" t="s">
        <v>2</v>
      </c>
      <c r="D12" s="61">
        <v>18057707</v>
      </c>
      <c r="E12" s="61">
        <v>14583161</v>
      </c>
      <c r="F12" s="61">
        <v>67670083</v>
      </c>
      <c r="G12" s="61">
        <v>54581273</v>
      </c>
      <c r="H12" s="61">
        <v>-13088810</v>
      </c>
      <c r="I12" s="62">
        <f t="shared" si="0"/>
        <v>-19.342092428052737</v>
      </c>
    </row>
    <row r="13" spans="1:9" x14ac:dyDescent="0.25">
      <c r="A13" s="65"/>
      <c r="B13" s="65"/>
      <c r="C13" s="66" t="s">
        <v>2</v>
      </c>
      <c r="D13" s="67">
        <v>41602375</v>
      </c>
      <c r="E13" s="67">
        <v>33211909</v>
      </c>
      <c r="F13" s="67">
        <v>156378020</v>
      </c>
      <c r="G13" s="67">
        <v>128469012</v>
      </c>
      <c r="H13" s="67">
        <v>-27909008</v>
      </c>
      <c r="I13" s="68">
        <f t="shared" si="0"/>
        <v>-17.847142456465434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18325</v>
      </c>
      <c r="E14" s="61">
        <v>20016</v>
      </c>
      <c r="F14" s="61">
        <v>67318</v>
      </c>
      <c r="G14" s="61">
        <v>76212</v>
      </c>
      <c r="H14" s="61">
        <v>8894</v>
      </c>
      <c r="I14" s="62">
        <f t="shared" si="0"/>
        <v>13.211919546035233</v>
      </c>
    </row>
    <row r="15" spans="1:9" x14ac:dyDescent="0.25">
      <c r="A15" s="63"/>
      <c r="B15" s="59" t="s">
        <v>7</v>
      </c>
      <c r="C15" s="60" t="s">
        <v>8</v>
      </c>
      <c r="D15" s="61">
        <v>572815</v>
      </c>
      <c r="E15" s="61">
        <v>510579</v>
      </c>
      <c r="F15" s="61">
        <v>2330560</v>
      </c>
      <c r="G15" s="61">
        <v>2410644</v>
      </c>
      <c r="H15" s="61">
        <v>80084</v>
      </c>
      <c r="I15" s="62">
        <f t="shared" si="0"/>
        <v>3.4362556638747748</v>
      </c>
    </row>
    <row r="16" spans="1:9" x14ac:dyDescent="0.25">
      <c r="A16" s="63"/>
      <c r="B16" s="64"/>
      <c r="C16" s="60" t="s">
        <v>9</v>
      </c>
      <c r="D16" s="61">
        <v>262560</v>
      </c>
      <c r="E16" s="61">
        <v>184069</v>
      </c>
      <c r="F16" s="61">
        <v>888264</v>
      </c>
      <c r="G16" s="61">
        <v>750922</v>
      </c>
      <c r="H16" s="61">
        <v>-137342</v>
      </c>
      <c r="I16" s="62">
        <f t="shared" si="0"/>
        <v>-15.4618446768078</v>
      </c>
    </row>
    <row r="17" spans="1:9" x14ac:dyDescent="0.25">
      <c r="A17" s="64"/>
      <c r="B17" s="69" t="s">
        <v>10</v>
      </c>
      <c r="C17" s="60" t="s">
        <v>11</v>
      </c>
      <c r="D17" s="61">
        <v>303589</v>
      </c>
      <c r="E17" s="61">
        <v>219770</v>
      </c>
      <c r="F17" s="61">
        <v>996880</v>
      </c>
      <c r="G17" s="61">
        <v>891718</v>
      </c>
      <c r="H17" s="61">
        <v>-105162</v>
      </c>
      <c r="I17" s="62">
        <f t="shared" si="0"/>
        <v>-10.549113233287855</v>
      </c>
    </row>
    <row r="18" spans="1:9" x14ac:dyDescent="0.25">
      <c r="A18" s="70"/>
      <c r="B18" s="70"/>
      <c r="C18" s="66" t="s">
        <v>2</v>
      </c>
      <c r="D18" s="67">
        <v>1157289</v>
      </c>
      <c r="E18" s="67">
        <v>934434</v>
      </c>
      <c r="F18" s="67">
        <v>4283022</v>
      </c>
      <c r="G18" s="67">
        <v>4129496</v>
      </c>
      <c r="H18" s="67">
        <v>-153526</v>
      </c>
      <c r="I18" s="68">
        <f t="shared" si="0"/>
        <v>-3.5845251320212697</v>
      </c>
    </row>
    <row r="19" spans="1:9" x14ac:dyDescent="0.25">
      <c r="A19" s="71"/>
      <c r="B19" s="71"/>
      <c r="C19" s="72" t="s">
        <v>1</v>
      </c>
      <c r="D19" s="73">
        <f>+D13+D18</f>
        <v>42759664</v>
      </c>
      <c r="E19" s="73">
        <f t="shared" ref="E19:G19" si="1">+E13+E18</f>
        <v>34146343</v>
      </c>
      <c r="F19" s="73">
        <f t="shared" si="1"/>
        <v>160661042</v>
      </c>
      <c r="G19" s="73">
        <f t="shared" si="1"/>
        <v>132598508</v>
      </c>
      <c r="H19" s="73">
        <f t="shared" ref="H19" si="2">G19-F19</f>
        <v>-28062534</v>
      </c>
      <c r="I19" s="74">
        <f t="shared" si="0"/>
        <v>-17.466918955996817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8119797</v>
      </c>
      <c r="E21" s="61">
        <v>7197100</v>
      </c>
      <c r="F21" s="61">
        <v>31571789</v>
      </c>
      <c r="G21" s="61">
        <v>26920538</v>
      </c>
      <c r="H21" s="61">
        <v>-4651251</v>
      </c>
      <c r="I21" s="62">
        <f t="shared" ref="I21:I33" si="3">((G21*100/F21)-100)</f>
        <v>-14.732301042554155</v>
      </c>
    </row>
    <row r="22" spans="1:9" x14ac:dyDescent="0.25">
      <c r="A22" s="63"/>
      <c r="B22" s="64"/>
      <c r="C22" s="60" t="s">
        <v>22</v>
      </c>
      <c r="D22" s="61">
        <v>7367505</v>
      </c>
      <c r="E22" s="61">
        <v>6556071</v>
      </c>
      <c r="F22" s="61">
        <v>28876207</v>
      </c>
      <c r="G22" s="61">
        <v>24895333</v>
      </c>
      <c r="H22" s="61">
        <v>-3980874</v>
      </c>
      <c r="I22" s="62">
        <f t="shared" si="3"/>
        <v>-13.786000356625792</v>
      </c>
    </row>
    <row r="23" spans="1:9" x14ac:dyDescent="0.25">
      <c r="A23" s="63"/>
      <c r="B23" s="69" t="s">
        <v>23</v>
      </c>
      <c r="C23" s="60" t="s">
        <v>24</v>
      </c>
      <c r="D23" s="61">
        <v>4133467</v>
      </c>
      <c r="E23" s="61">
        <v>3106096</v>
      </c>
      <c r="F23" s="61">
        <v>15012988</v>
      </c>
      <c r="G23" s="61">
        <v>11876949</v>
      </c>
      <c r="H23" s="61">
        <v>-3136039</v>
      </c>
      <c r="I23" s="62">
        <f t="shared" si="3"/>
        <v>-20.888839716650679</v>
      </c>
    </row>
    <row r="24" spans="1:9" x14ac:dyDescent="0.25">
      <c r="A24" s="63"/>
      <c r="B24" s="59" t="s">
        <v>25</v>
      </c>
      <c r="C24" s="60" t="s">
        <v>26</v>
      </c>
      <c r="D24" s="61">
        <v>1114736</v>
      </c>
      <c r="E24" s="61">
        <v>954741.25</v>
      </c>
      <c r="F24" s="61">
        <v>4297044</v>
      </c>
      <c r="G24" s="61">
        <v>3672654.25</v>
      </c>
      <c r="H24" s="61">
        <v>-624389.75</v>
      </c>
      <c r="I24" s="62">
        <f t="shared" si="3"/>
        <v>-14.530680858748482</v>
      </c>
    </row>
    <row r="25" spans="1:9" x14ac:dyDescent="0.25">
      <c r="A25" s="63"/>
      <c r="B25" s="76"/>
      <c r="C25" s="60" t="s">
        <v>21</v>
      </c>
      <c r="D25" s="61">
        <v>554697</v>
      </c>
      <c r="E25" s="61">
        <v>502801</v>
      </c>
      <c r="F25" s="61">
        <v>2172677.5</v>
      </c>
      <c r="G25" s="61">
        <v>1973273.5</v>
      </c>
      <c r="H25" s="61">
        <v>-199404</v>
      </c>
      <c r="I25" s="62">
        <f t="shared" si="3"/>
        <v>-9.1778002027452317</v>
      </c>
    </row>
    <row r="26" spans="1:9" x14ac:dyDescent="0.25">
      <c r="A26" s="63"/>
      <c r="B26" s="76"/>
      <c r="C26" s="60" t="s">
        <v>27</v>
      </c>
      <c r="D26" s="61">
        <v>183627.5</v>
      </c>
      <c r="E26" s="61">
        <v>133985.5</v>
      </c>
      <c r="F26" s="61">
        <v>682183</v>
      </c>
      <c r="G26" s="61">
        <v>516991</v>
      </c>
      <c r="H26" s="61">
        <v>-165192</v>
      </c>
      <c r="I26" s="62">
        <f t="shared" si="3"/>
        <v>-24.215203251913337</v>
      </c>
    </row>
    <row r="27" spans="1:9" x14ac:dyDescent="0.25">
      <c r="A27" s="63"/>
      <c r="B27" s="77"/>
      <c r="C27" s="60" t="s">
        <v>28</v>
      </c>
      <c r="D27" s="61">
        <v>376325.5</v>
      </c>
      <c r="E27" s="61">
        <v>317954.75</v>
      </c>
      <c r="F27" s="61">
        <v>1442096.5</v>
      </c>
      <c r="G27" s="61">
        <v>1182389.75</v>
      </c>
      <c r="H27" s="61">
        <v>-259706.75</v>
      </c>
      <c r="I27" s="62">
        <f t="shared" si="3"/>
        <v>-18.008971660356991</v>
      </c>
    </row>
    <row r="28" spans="1:9" x14ac:dyDescent="0.25">
      <c r="A28" s="63"/>
      <c r="B28" s="59" t="s">
        <v>29</v>
      </c>
      <c r="C28" s="60" t="s">
        <v>30</v>
      </c>
      <c r="D28" s="61">
        <v>1857721</v>
      </c>
      <c r="E28" s="61">
        <v>2118729</v>
      </c>
      <c r="F28" s="61">
        <v>6399428</v>
      </c>
      <c r="G28" s="61">
        <v>6160857</v>
      </c>
      <c r="H28" s="61">
        <v>-238571</v>
      </c>
      <c r="I28" s="62">
        <f t="shared" si="3"/>
        <v>-3.7280050654527201</v>
      </c>
    </row>
    <row r="29" spans="1:9" x14ac:dyDescent="0.25">
      <c r="A29" s="63"/>
      <c r="B29" s="64"/>
      <c r="C29" s="60" t="s">
        <v>31</v>
      </c>
      <c r="D29" s="61">
        <v>521272</v>
      </c>
      <c r="E29" s="61">
        <v>534940</v>
      </c>
      <c r="F29" s="61">
        <v>1111026</v>
      </c>
      <c r="G29" s="61">
        <v>1287266</v>
      </c>
      <c r="H29" s="61">
        <v>176240</v>
      </c>
      <c r="I29" s="62">
        <f t="shared" si="3"/>
        <v>15.862815091636023</v>
      </c>
    </row>
    <row r="30" spans="1:9" x14ac:dyDescent="0.25">
      <c r="A30" s="63"/>
      <c r="B30" s="69" t="s">
        <v>32</v>
      </c>
      <c r="C30" s="60" t="s">
        <v>33</v>
      </c>
      <c r="D30" s="61">
        <v>250304</v>
      </c>
      <c r="E30" s="61">
        <v>294734</v>
      </c>
      <c r="F30" s="61">
        <v>1081911</v>
      </c>
      <c r="G30" s="61">
        <v>942101</v>
      </c>
      <c r="H30" s="61">
        <v>-139810</v>
      </c>
      <c r="I30" s="62">
        <f t="shared" si="3"/>
        <v>-12.922504716191995</v>
      </c>
    </row>
    <row r="31" spans="1:9" x14ac:dyDescent="0.25">
      <c r="A31" s="63"/>
      <c r="B31" s="59" t="s">
        <v>34</v>
      </c>
      <c r="C31" s="60" t="s">
        <v>35</v>
      </c>
      <c r="D31" s="61">
        <v>10812</v>
      </c>
      <c r="E31" s="61">
        <v>9789</v>
      </c>
      <c r="F31" s="61">
        <v>40260</v>
      </c>
      <c r="G31" s="61">
        <v>35817</v>
      </c>
      <c r="H31" s="61">
        <v>-4443</v>
      </c>
      <c r="I31" s="62">
        <f t="shared" si="3"/>
        <v>-11.03576751117734</v>
      </c>
    </row>
    <row r="32" spans="1:9" x14ac:dyDescent="0.25">
      <c r="A32" s="63"/>
      <c r="B32" s="63"/>
      <c r="C32" s="60" t="s">
        <v>36</v>
      </c>
      <c r="D32" s="61">
        <v>138824658</v>
      </c>
      <c r="E32" s="61">
        <v>138709732</v>
      </c>
      <c r="F32" s="61">
        <v>511617139</v>
      </c>
      <c r="G32" s="61">
        <v>506120670</v>
      </c>
      <c r="H32" s="61">
        <v>-5496469</v>
      </c>
      <c r="I32" s="62">
        <f t="shared" si="3"/>
        <v>-1.0743324609381375</v>
      </c>
    </row>
    <row r="33" spans="1:9" x14ac:dyDescent="0.25">
      <c r="A33" s="78"/>
      <c r="B33" s="79"/>
      <c r="C33" s="60" t="s">
        <v>37</v>
      </c>
      <c r="D33" s="61">
        <v>401</v>
      </c>
      <c r="E33" s="61">
        <v>381</v>
      </c>
      <c r="F33" s="61">
        <v>794</v>
      </c>
      <c r="G33" s="61">
        <v>790</v>
      </c>
      <c r="H33" s="61">
        <v>-4</v>
      </c>
      <c r="I33" s="62">
        <f t="shared" si="3"/>
        <v>-0.50377833753148593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3"/>
    <mergeCell ref="B21:B22"/>
    <mergeCell ref="B28:B29"/>
    <mergeCell ref="B31:B33"/>
    <mergeCell ref="B24:B27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1168049</v>
      </c>
      <c r="C7" s="37">
        <v>778370</v>
      </c>
      <c r="D7" s="37">
        <v>4364924</v>
      </c>
      <c r="E7" s="37">
        <v>3769966</v>
      </c>
      <c r="F7" s="10">
        <f>((E7*100)/D7)-100</f>
        <v>-13.630432053341593</v>
      </c>
      <c r="G7" s="1"/>
      <c r="H7" s="1"/>
      <c r="I7" s="1"/>
    </row>
    <row r="8" spans="1:12" x14ac:dyDescent="0.25">
      <c r="A8" s="11" t="s">
        <v>44</v>
      </c>
      <c r="B8" s="38">
        <v>265706</v>
      </c>
      <c r="C8" s="38">
        <v>177261</v>
      </c>
      <c r="D8" s="38">
        <v>1007099</v>
      </c>
      <c r="E8" s="38">
        <v>809616</v>
      </c>
      <c r="F8" s="13">
        <f t="shared" ref="F8:F35" si="0">((E8*100)/D8)-100</f>
        <v>-19.609095034351142</v>
      </c>
      <c r="G8" s="1"/>
      <c r="H8" s="1"/>
      <c r="I8" s="1"/>
    </row>
    <row r="9" spans="1:12" x14ac:dyDescent="0.25">
      <c r="A9" s="8" t="s">
        <v>45</v>
      </c>
      <c r="B9" s="37">
        <v>443580</v>
      </c>
      <c r="C9" s="37">
        <v>139413</v>
      </c>
      <c r="D9" s="37">
        <v>1991079</v>
      </c>
      <c r="E9" s="37">
        <v>1450552</v>
      </c>
      <c r="F9" s="10">
        <f t="shared" si="0"/>
        <v>-27.14744116129998</v>
      </c>
      <c r="G9" s="1"/>
      <c r="H9" s="1"/>
      <c r="I9" s="1"/>
    </row>
    <row r="10" spans="1:12" x14ac:dyDescent="0.25">
      <c r="A10" s="11" t="s">
        <v>46</v>
      </c>
      <c r="B10" s="38">
        <v>389976</v>
      </c>
      <c r="C10" s="38">
        <v>298108</v>
      </c>
      <c r="D10" s="38">
        <v>1659971</v>
      </c>
      <c r="E10" s="38">
        <v>1267018</v>
      </c>
      <c r="F10" s="13">
        <f t="shared" si="0"/>
        <v>-23.672281021776882</v>
      </c>
      <c r="G10" s="1"/>
      <c r="H10" s="1"/>
      <c r="I10" s="1"/>
    </row>
    <row r="11" spans="1:12" x14ac:dyDescent="0.25">
      <c r="A11" s="8" t="s">
        <v>47</v>
      </c>
      <c r="B11" s="37">
        <v>6891489</v>
      </c>
      <c r="C11" s="37">
        <v>5647778</v>
      </c>
      <c r="D11" s="37">
        <v>25434473</v>
      </c>
      <c r="E11" s="37">
        <v>22361855</v>
      </c>
      <c r="F11" s="10">
        <f t="shared" si="0"/>
        <v>-12.080525513542185</v>
      </c>
      <c r="G11" s="1"/>
      <c r="H11" s="1"/>
      <c r="I11" s="1"/>
    </row>
    <row r="12" spans="1:12" x14ac:dyDescent="0.25">
      <c r="A12" s="11" t="s">
        <v>48</v>
      </c>
      <c r="B12" s="38">
        <v>445457</v>
      </c>
      <c r="C12" s="38">
        <v>402874</v>
      </c>
      <c r="D12" s="38">
        <v>1791649</v>
      </c>
      <c r="E12" s="38">
        <v>1297651</v>
      </c>
      <c r="F12" s="13">
        <f t="shared" si="0"/>
        <v>-27.572253270590394</v>
      </c>
      <c r="G12" s="1"/>
      <c r="H12" s="1"/>
      <c r="I12" s="1"/>
    </row>
    <row r="13" spans="1:12" x14ac:dyDescent="0.25">
      <c r="A13" s="8" t="s">
        <v>49</v>
      </c>
      <c r="B13" s="37">
        <v>1321451</v>
      </c>
      <c r="C13" s="37">
        <v>1049566</v>
      </c>
      <c r="D13" s="37">
        <v>4411682</v>
      </c>
      <c r="E13" s="37">
        <v>3622561</v>
      </c>
      <c r="F13" s="10">
        <f t="shared" si="0"/>
        <v>-17.887077989755383</v>
      </c>
      <c r="G13" s="1"/>
      <c r="H13" s="1"/>
      <c r="I13" s="1"/>
    </row>
    <row r="14" spans="1:12" x14ac:dyDescent="0.25">
      <c r="A14" s="11" t="s">
        <v>50</v>
      </c>
      <c r="B14" s="38">
        <v>4536775</v>
      </c>
      <c r="C14" s="38">
        <v>3475293</v>
      </c>
      <c r="D14" s="38">
        <v>17211037</v>
      </c>
      <c r="E14" s="38">
        <v>13370060</v>
      </c>
      <c r="F14" s="13">
        <f t="shared" si="0"/>
        <v>-22.316941158164965</v>
      </c>
      <c r="G14" s="1"/>
      <c r="H14" s="1"/>
      <c r="I14" s="1"/>
    </row>
    <row r="15" spans="1:12" x14ac:dyDescent="0.25">
      <c r="A15" s="8" t="s">
        <v>51</v>
      </c>
      <c r="B15" s="37">
        <v>3874591</v>
      </c>
      <c r="C15" s="37">
        <v>2866443</v>
      </c>
      <c r="D15" s="37">
        <v>13037808</v>
      </c>
      <c r="E15" s="37">
        <v>10842726</v>
      </c>
      <c r="F15" s="10">
        <f t="shared" si="0"/>
        <v>-16.836281068105933</v>
      </c>
      <c r="G15" s="1"/>
      <c r="H15" s="1"/>
      <c r="I15" s="1"/>
    </row>
    <row r="16" spans="1:12" x14ac:dyDescent="0.25">
      <c r="A16" s="11" t="s">
        <v>52</v>
      </c>
      <c r="B16" s="38">
        <v>2098160</v>
      </c>
      <c r="C16" s="38">
        <v>1997250</v>
      </c>
      <c r="D16" s="38">
        <v>9532039</v>
      </c>
      <c r="E16" s="38">
        <v>7725936</v>
      </c>
      <c r="F16" s="13">
        <f t="shared" si="0"/>
        <v>-18.947708879495778</v>
      </c>
      <c r="G16" s="1"/>
      <c r="H16" s="1"/>
      <c r="I16" s="1"/>
    </row>
    <row r="17" spans="1:9" x14ac:dyDescent="0.25">
      <c r="A17" s="8" t="s">
        <v>53</v>
      </c>
      <c r="B17" s="37">
        <v>1481479</v>
      </c>
      <c r="C17" s="37">
        <v>854478</v>
      </c>
      <c r="D17" s="37">
        <v>4941639</v>
      </c>
      <c r="E17" s="37">
        <v>3643901</v>
      </c>
      <c r="F17" s="10">
        <f t="shared" si="0"/>
        <v>-26.261286994051972</v>
      </c>
      <c r="G17" s="1"/>
      <c r="H17" s="1"/>
      <c r="I17" s="1"/>
    </row>
    <row r="18" spans="1:9" x14ac:dyDescent="0.25">
      <c r="A18" s="11" t="s">
        <v>54</v>
      </c>
      <c r="B18" s="38">
        <v>215509</v>
      </c>
      <c r="C18" s="38">
        <v>199173</v>
      </c>
      <c r="D18" s="38">
        <v>851104</v>
      </c>
      <c r="E18" s="38">
        <v>809250</v>
      </c>
      <c r="F18" s="13">
        <f t="shared" si="0"/>
        <v>-4.9176128886716555</v>
      </c>
      <c r="G18" s="1"/>
      <c r="H18" s="1"/>
      <c r="I18" s="1"/>
    </row>
    <row r="19" spans="1:9" x14ac:dyDescent="0.25">
      <c r="A19" s="8" t="s">
        <v>55</v>
      </c>
      <c r="B19" s="37">
        <v>1090739</v>
      </c>
      <c r="C19" s="37">
        <v>1202846</v>
      </c>
      <c r="D19" s="37">
        <v>4210371</v>
      </c>
      <c r="E19" s="37">
        <v>3861256</v>
      </c>
      <c r="F19" s="10">
        <f t="shared" si="0"/>
        <v>-8.291787113297147</v>
      </c>
      <c r="G19" s="1"/>
      <c r="H19" s="1"/>
      <c r="I19" s="1"/>
    </row>
    <row r="20" spans="1:9" x14ac:dyDescent="0.25">
      <c r="A20" s="11" t="s">
        <v>56</v>
      </c>
      <c r="B20" s="38">
        <v>1967733</v>
      </c>
      <c r="C20" s="38">
        <v>1545879</v>
      </c>
      <c r="D20" s="38">
        <v>6903928</v>
      </c>
      <c r="E20" s="38">
        <v>5499041</v>
      </c>
      <c r="F20" s="13">
        <f t="shared" si="0"/>
        <v>-20.349096919898358</v>
      </c>
      <c r="G20" s="1"/>
      <c r="H20" s="1"/>
      <c r="I20" s="1"/>
    </row>
    <row r="21" spans="1:9" x14ac:dyDescent="0.25">
      <c r="A21" s="8" t="s">
        <v>57</v>
      </c>
      <c r="B21" s="37">
        <v>2632236</v>
      </c>
      <c r="C21" s="37">
        <v>1421136</v>
      </c>
      <c r="D21" s="37">
        <v>7155726</v>
      </c>
      <c r="E21" s="37">
        <v>5341552</v>
      </c>
      <c r="F21" s="10">
        <f t="shared" si="0"/>
        <v>-25.352759454456475</v>
      </c>
      <c r="G21" s="1"/>
      <c r="H21" s="1"/>
      <c r="I21" s="1"/>
    </row>
    <row r="22" spans="1:9" x14ac:dyDescent="0.25">
      <c r="A22" s="11" t="s">
        <v>58</v>
      </c>
      <c r="B22" s="38">
        <v>2176569</v>
      </c>
      <c r="C22" s="38">
        <v>1665081</v>
      </c>
      <c r="D22" s="38">
        <v>8689940</v>
      </c>
      <c r="E22" s="38">
        <v>7004361</v>
      </c>
      <c r="F22" s="13">
        <f t="shared" si="0"/>
        <v>-19.39690032382272</v>
      </c>
      <c r="G22" s="1"/>
      <c r="H22" s="1"/>
      <c r="I22" s="1"/>
    </row>
    <row r="23" spans="1:9" x14ac:dyDescent="0.25">
      <c r="A23" s="8" t="s">
        <v>59</v>
      </c>
      <c r="B23" s="37">
        <v>318278</v>
      </c>
      <c r="C23" s="37">
        <v>176540</v>
      </c>
      <c r="D23" s="37">
        <v>1972900</v>
      </c>
      <c r="E23" s="37">
        <v>715462</v>
      </c>
      <c r="F23" s="10">
        <f t="shared" si="0"/>
        <v>-63.735516245121396</v>
      </c>
      <c r="G23" s="1"/>
      <c r="H23" s="1"/>
      <c r="I23" s="1"/>
    </row>
    <row r="24" spans="1:9" x14ac:dyDescent="0.25">
      <c r="A24" s="11" t="s">
        <v>60</v>
      </c>
      <c r="B24" s="38">
        <v>161434</v>
      </c>
      <c r="C24" s="38">
        <v>130208</v>
      </c>
      <c r="D24" s="38">
        <v>512738</v>
      </c>
      <c r="E24" s="38">
        <v>453701</v>
      </c>
      <c r="F24" s="13">
        <f t="shared" si="0"/>
        <v>-11.514067613479014</v>
      </c>
      <c r="G24" s="1"/>
      <c r="H24" s="1"/>
      <c r="I24" s="1"/>
    </row>
    <row r="25" spans="1:9" x14ac:dyDescent="0.25">
      <c r="A25" s="8" t="s">
        <v>61</v>
      </c>
      <c r="B25" s="37">
        <v>74675</v>
      </c>
      <c r="C25" s="37">
        <v>66722</v>
      </c>
      <c r="D25" s="37">
        <v>260944</v>
      </c>
      <c r="E25" s="37">
        <v>255224</v>
      </c>
      <c r="F25" s="10">
        <f t="shared" si="0"/>
        <v>-2.1920412042430542</v>
      </c>
      <c r="G25" s="1"/>
      <c r="H25" s="1"/>
      <c r="I25" s="1"/>
    </row>
    <row r="26" spans="1:9" x14ac:dyDescent="0.25">
      <c r="A26" s="11" t="s">
        <v>62</v>
      </c>
      <c r="B26" s="38">
        <v>208682</v>
      </c>
      <c r="C26" s="38">
        <v>140313</v>
      </c>
      <c r="D26" s="38">
        <v>874566</v>
      </c>
      <c r="E26" s="38">
        <v>662658</v>
      </c>
      <c r="F26" s="13">
        <f t="shared" si="0"/>
        <v>-24.230075260186197</v>
      </c>
      <c r="G26" s="1"/>
      <c r="H26" s="1"/>
      <c r="I26" s="1"/>
    </row>
    <row r="27" spans="1:9" x14ac:dyDescent="0.25">
      <c r="A27" s="8" t="s">
        <v>63</v>
      </c>
      <c r="B27" s="37">
        <v>478397</v>
      </c>
      <c r="C27" s="37">
        <v>268934</v>
      </c>
      <c r="D27" s="37">
        <v>1605961</v>
      </c>
      <c r="E27" s="37">
        <v>982252</v>
      </c>
      <c r="F27" s="10">
        <f t="shared" si="0"/>
        <v>-38.837119954967775</v>
      </c>
      <c r="G27" s="1"/>
      <c r="H27" s="1"/>
      <c r="I27" s="1"/>
    </row>
    <row r="28" spans="1:9" x14ac:dyDescent="0.25">
      <c r="A28" s="11" t="s">
        <v>64</v>
      </c>
      <c r="B28" s="38">
        <v>1611307</v>
      </c>
      <c r="C28" s="38">
        <v>1327240</v>
      </c>
      <c r="D28" s="38">
        <v>6469335</v>
      </c>
      <c r="E28" s="38">
        <v>5116171</v>
      </c>
      <c r="F28" s="13">
        <f t="shared" si="0"/>
        <v>-20.916585707804586</v>
      </c>
      <c r="G28" s="1"/>
      <c r="H28" s="1"/>
      <c r="I28" s="1"/>
    </row>
    <row r="29" spans="1:9" x14ac:dyDescent="0.25">
      <c r="A29" s="8" t="s">
        <v>65</v>
      </c>
      <c r="B29" s="37">
        <v>487105</v>
      </c>
      <c r="C29" s="37">
        <v>355434</v>
      </c>
      <c r="D29" s="37">
        <v>1880975</v>
      </c>
      <c r="E29" s="37">
        <v>1381387</v>
      </c>
      <c r="F29" s="10">
        <f t="shared" si="0"/>
        <v>-26.560055290474352</v>
      </c>
      <c r="G29" s="1"/>
      <c r="H29" s="1"/>
      <c r="I29" s="1"/>
    </row>
    <row r="30" spans="1:9" x14ac:dyDescent="0.25">
      <c r="A30" s="11" t="s">
        <v>66</v>
      </c>
      <c r="B30" s="38">
        <v>369263</v>
      </c>
      <c r="C30" s="38">
        <v>396516</v>
      </c>
      <c r="D30" s="38">
        <v>1493081</v>
      </c>
      <c r="E30" s="38">
        <v>1522231</v>
      </c>
      <c r="F30" s="13">
        <f t="shared" si="0"/>
        <v>1.9523388215374808</v>
      </c>
      <c r="G30" s="1"/>
      <c r="H30" s="1"/>
      <c r="I30" s="1"/>
    </row>
    <row r="31" spans="1:9" x14ac:dyDescent="0.25">
      <c r="A31" s="8" t="s">
        <v>67</v>
      </c>
      <c r="B31" s="37">
        <v>2496821</v>
      </c>
      <c r="C31" s="37">
        <v>2548008</v>
      </c>
      <c r="D31" s="37">
        <v>11571918</v>
      </c>
      <c r="E31" s="37">
        <v>9324172</v>
      </c>
      <c r="F31" s="10">
        <f t="shared" si="0"/>
        <v>-19.424143862754647</v>
      </c>
      <c r="G31" s="1"/>
      <c r="H31" s="1"/>
      <c r="I31" s="1"/>
    </row>
    <row r="32" spans="1:9" x14ac:dyDescent="0.25">
      <c r="A32" s="11" t="s">
        <v>68</v>
      </c>
      <c r="B32" s="38">
        <v>4996982</v>
      </c>
      <c r="C32" s="38">
        <v>4622381</v>
      </c>
      <c r="D32" s="38">
        <v>18796583</v>
      </c>
      <c r="E32" s="38">
        <v>18019840</v>
      </c>
      <c r="F32" s="13">
        <f t="shared" si="0"/>
        <v>-4.1323627810437671</v>
      </c>
      <c r="G32" s="1"/>
      <c r="H32" s="1"/>
      <c r="I32" s="1"/>
    </row>
    <row r="33" spans="1:9" x14ac:dyDescent="0.25">
      <c r="A33" s="8" t="s">
        <v>69</v>
      </c>
      <c r="B33" s="37">
        <v>440357</v>
      </c>
      <c r="C33" s="37">
        <v>331789</v>
      </c>
      <c r="D33" s="37">
        <v>1705764</v>
      </c>
      <c r="E33" s="37">
        <v>1194314</v>
      </c>
      <c r="F33" s="10">
        <f t="shared" si="0"/>
        <v>-29.983631967845497</v>
      </c>
      <c r="G33" s="1"/>
      <c r="H33" s="1"/>
      <c r="I33" s="1"/>
    </row>
    <row r="34" spans="1:9" x14ac:dyDescent="0.25">
      <c r="A34" s="11" t="s">
        <v>70</v>
      </c>
      <c r="B34" s="38">
        <v>116864</v>
      </c>
      <c r="C34" s="38">
        <v>61309</v>
      </c>
      <c r="D34" s="38">
        <v>321808</v>
      </c>
      <c r="E34" s="38">
        <v>293794</v>
      </c>
      <c r="F34" s="13">
        <f t="shared" si="0"/>
        <v>-8.7051906726992456</v>
      </c>
      <c r="G34" s="1"/>
      <c r="H34" s="1"/>
      <c r="I34" s="1"/>
    </row>
    <row r="35" spans="1:9" x14ac:dyDescent="0.25">
      <c r="A35" s="14" t="s">
        <v>71</v>
      </c>
      <c r="B35" s="15">
        <f>SUM(B7:B34)</f>
        <v>42759664</v>
      </c>
      <c r="C35" s="15">
        <f t="shared" ref="C35:E35" si="1">SUM(C7:C34)</f>
        <v>34146343</v>
      </c>
      <c r="D35" s="15">
        <f t="shared" si="1"/>
        <v>160661042</v>
      </c>
      <c r="E35" s="15">
        <f t="shared" si="1"/>
        <v>132598508</v>
      </c>
      <c r="F35" s="16">
        <f t="shared" si="0"/>
        <v>-17.466918955996817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3769966</v>
      </c>
      <c r="C38" s="41">
        <f>D7</f>
        <v>4364924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22361855</v>
      </c>
      <c r="G38" s="42">
        <f>LOOKUP(E38,$A$38:$A$65,$C$38:$C$65)</f>
        <v>25434473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809616</v>
      </c>
      <c r="C39" s="41">
        <f t="shared" ref="C39:C65" si="5">D8</f>
        <v>1007099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65" si="7">LOOKUP(E39,$A$38:$A$65,$B$38:$B$65)</f>
        <v>18019840</v>
      </c>
      <c r="G39" s="42">
        <f t="shared" ref="G39:G65" si="8">LOOKUP(E39,$A$38:$A$65,$C$38:$C$65)</f>
        <v>18796583</v>
      </c>
    </row>
    <row r="40" spans="1:9" x14ac:dyDescent="0.25">
      <c r="A40" s="42" t="str">
        <f t="shared" si="3"/>
        <v>ALMERIA</v>
      </c>
      <c r="B40" s="41">
        <f t="shared" si="4"/>
        <v>1450552</v>
      </c>
      <c r="C40" s="41">
        <f t="shared" si="5"/>
        <v>1991079</v>
      </c>
      <c r="D40" s="41">
        <f t="shared" si="6"/>
        <v>16</v>
      </c>
      <c r="E40" s="42" t="str">
        <f t="shared" si="2"/>
        <v>BARCELONA</v>
      </c>
      <c r="F40" s="42">
        <f t="shared" si="7"/>
        <v>13370060</v>
      </c>
      <c r="G40" s="42">
        <f t="shared" si="8"/>
        <v>17211037</v>
      </c>
    </row>
    <row r="41" spans="1:9" x14ac:dyDescent="0.25">
      <c r="A41" s="42" t="str">
        <f t="shared" si="3"/>
        <v>AVILES</v>
      </c>
      <c r="B41" s="41">
        <f t="shared" si="4"/>
        <v>1267018</v>
      </c>
      <c r="C41" s="41">
        <f t="shared" si="5"/>
        <v>1659971</v>
      </c>
      <c r="D41" s="41">
        <f t="shared" si="6"/>
        <v>19</v>
      </c>
      <c r="E41" s="42" t="str">
        <f t="shared" si="2"/>
        <v>BILBAO</v>
      </c>
      <c r="F41" s="42">
        <f t="shared" si="7"/>
        <v>10842726</v>
      </c>
      <c r="G41" s="42">
        <f t="shared" si="8"/>
        <v>13037808</v>
      </c>
    </row>
    <row r="42" spans="1:9" x14ac:dyDescent="0.25">
      <c r="A42" s="42" t="str">
        <f t="shared" si="3"/>
        <v>BAHIA DE ALGECIRAS</v>
      </c>
      <c r="B42" s="41">
        <f t="shared" si="4"/>
        <v>22361855</v>
      </c>
      <c r="C42" s="41">
        <f t="shared" si="5"/>
        <v>25434473</v>
      </c>
      <c r="D42" s="41">
        <f t="shared" si="6"/>
        <v>1</v>
      </c>
      <c r="E42" s="42" t="str">
        <f t="shared" si="2"/>
        <v>TARRAGONA</v>
      </c>
      <c r="F42" s="42">
        <f t="shared" si="7"/>
        <v>9324172</v>
      </c>
      <c r="G42" s="42">
        <f t="shared" si="8"/>
        <v>11571918</v>
      </c>
    </row>
    <row r="43" spans="1:9" x14ac:dyDescent="0.25">
      <c r="A43" s="42" t="str">
        <f t="shared" si="3"/>
        <v>BAHIA DE CADIZ</v>
      </c>
      <c r="B43" s="41">
        <f t="shared" si="4"/>
        <v>1297651</v>
      </c>
      <c r="C43" s="41">
        <f t="shared" si="5"/>
        <v>1791649</v>
      </c>
      <c r="D43" s="41">
        <f t="shared" si="6"/>
        <v>18</v>
      </c>
      <c r="E43" s="42" t="str">
        <f t="shared" si="2"/>
        <v>CARTAGENA</v>
      </c>
      <c r="F43" s="42">
        <f t="shared" si="7"/>
        <v>7725936</v>
      </c>
      <c r="G43" s="42">
        <f t="shared" si="8"/>
        <v>9532039</v>
      </c>
    </row>
    <row r="44" spans="1:9" x14ac:dyDescent="0.25">
      <c r="A44" s="42" t="str">
        <f t="shared" si="3"/>
        <v>BALEARES</v>
      </c>
      <c r="B44" s="41">
        <f t="shared" si="4"/>
        <v>3622561</v>
      </c>
      <c r="C44" s="41">
        <f t="shared" si="5"/>
        <v>4411682</v>
      </c>
      <c r="D44" s="41">
        <f t="shared" si="6"/>
        <v>14</v>
      </c>
      <c r="E44" s="42" t="str">
        <f t="shared" si="2"/>
        <v>LAS PALMAS</v>
      </c>
      <c r="F44" s="42">
        <f t="shared" si="7"/>
        <v>7004361</v>
      </c>
      <c r="G44" s="42">
        <f t="shared" si="8"/>
        <v>8689940</v>
      </c>
    </row>
    <row r="45" spans="1:9" x14ac:dyDescent="0.25">
      <c r="A45" s="42" t="str">
        <f t="shared" si="3"/>
        <v>BARCELONA</v>
      </c>
      <c r="B45" s="41">
        <f t="shared" si="4"/>
        <v>13370060</v>
      </c>
      <c r="C45" s="41">
        <f t="shared" si="5"/>
        <v>17211037</v>
      </c>
      <c r="D45" s="41">
        <f t="shared" si="6"/>
        <v>3</v>
      </c>
      <c r="E45" s="42" t="str">
        <f t="shared" si="2"/>
        <v>GIJON</v>
      </c>
      <c r="F45" s="42">
        <f t="shared" si="7"/>
        <v>5499041</v>
      </c>
      <c r="G45" s="42">
        <f t="shared" si="8"/>
        <v>6903928</v>
      </c>
    </row>
    <row r="46" spans="1:9" x14ac:dyDescent="0.25">
      <c r="A46" s="42" t="str">
        <f t="shared" si="3"/>
        <v>BILBAO</v>
      </c>
      <c r="B46" s="41">
        <f t="shared" si="4"/>
        <v>10842726</v>
      </c>
      <c r="C46" s="41">
        <f t="shared" si="5"/>
        <v>13037808</v>
      </c>
      <c r="D46" s="41">
        <f t="shared" si="6"/>
        <v>4</v>
      </c>
      <c r="E46" s="42" t="str">
        <f t="shared" si="2"/>
        <v>HUELVA</v>
      </c>
      <c r="F46" s="42">
        <f t="shared" si="7"/>
        <v>5341552</v>
      </c>
      <c r="G46" s="42">
        <f t="shared" si="8"/>
        <v>7155726</v>
      </c>
    </row>
    <row r="47" spans="1:9" x14ac:dyDescent="0.25">
      <c r="A47" s="42" t="str">
        <f t="shared" si="3"/>
        <v>CARTAGENA</v>
      </c>
      <c r="B47" s="41">
        <f t="shared" si="4"/>
        <v>7725936</v>
      </c>
      <c r="C47" s="41">
        <f t="shared" si="5"/>
        <v>9532039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5116171</v>
      </c>
      <c r="G47" s="42">
        <f t="shared" si="8"/>
        <v>6469335</v>
      </c>
    </row>
    <row r="48" spans="1:9" x14ac:dyDescent="0.25">
      <c r="A48" s="42" t="str">
        <f t="shared" si="3"/>
        <v>CASTELLON</v>
      </c>
      <c r="B48" s="41">
        <f t="shared" si="4"/>
        <v>3643901</v>
      </c>
      <c r="C48" s="41">
        <f t="shared" si="5"/>
        <v>4941639</v>
      </c>
      <c r="D48" s="41">
        <f t="shared" si="6"/>
        <v>13</v>
      </c>
      <c r="E48" s="42" t="str">
        <f t="shared" si="2"/>
        <v>FERROL-SAN CIBRAO</v>
      </c>
      <c r="F48" s="42">
        <f t="shared" si="7"/>
        <v>3861256</v>
      </c>
      <c r="G48" s="42">
        <f t="shared" si="8"/>
        <v>4210371</v>
      </c>
    </row>
    <row r="49" spans="1:7" x14ac:dyDescent="0.25">
      <c r="A49" s="42" t="str">
        <f t="shared" si="3"/>
        <v>CEUTA</v>
      </c>
      <c r="B49" s="41">
        <f t="shared" si="4"/>
        <v>809250</v>
      </c>
      <c r="C49" s="41">
        <f t="shared" si="5"/>
        <v>851104</v>
      </c>
      <c r="D49" s="41">
        <f t="shared" si="6"/>
        <v>23</v>
      </c>
      <c r="E49" s="42" t="str">
        <f t="shared" si="2"/>
        <v>A CORUÑA</v>
      </c>
      <c r="F49" s="42">
        <f t="shared" si="7"/>
        <v>3769966</v>
      </c>
      <c r="G49" s="42">
        <f t="shared" si="8"/>
        <v>4364924</v>
      </c>
    </row>
    <row r="50" spans="1:7" x14ac:dyDescent="0.25">
      <c r="A50" s="42" t="str">
        <f t="shared" si="3"/>
        <v>FERROL-SAN CIBRAO</v>
      </c>
      <c r="B50" s="41">
        <f t="shared" si="4"/>
        <v>3861256</v>
      </c>
      <c r="C50" s="41">
        <f t="shared" si="5"/>
        <v>4210371</v>
      </c>
      <c r="D50" s="41">
        <f t="shared" si="6"/>
        <v>11</v>
      </c>
      <c r="E50" s="42" t="str">
        <f t="shared" si="2"/>
        <v>CASTELLON</v>
      </c>
      <c r="F50" s="42">
        <f t="shared" si="7"/>
        <v>3643901</v>
      </c>
      <c r="G50" s="42">
        <f t="shared" si="8"/>
        <v>4941639</v>
      </c>
    </row>
    <row r="51" spans="1:7" x14ac:dyDescent="0.25">
      <c r="A51" s="42" t="str">
        <f t="shared" si="3"/>
        <v>GIJON</v>
      </c>
      <c r="B51" s="41">
        <f t="shared" si="4"/>
        <v>5499041</v>
      </c>
      <c r="C51" s="41">
        <f t="shared" si="5"/>
        <v>6903928</v>
      </c>
      <c r="D51" s="41">
        <f t="shared" si="6"/>
        <v>8</v>
      </c>
      <c r="E51" s="42" t="str">
        <f t="shared" si="2"/>
        <v>BALEARES</v>
      </c>
      <c r="F51" s="42">
        <f t="shared" si="7"/>
        <v>3622561</v>
      </c>
      <c r="G51" s="42">
        <f t="shared" si="8"/>
        <v>4411682</v>
      </c>
    </row>
    <row r="52" spans="1:7" x14ac:dyDescent="0.25">
      <c r="A52" s="42" t="str">
        <f t="shared" si="3"/>
        <v>HUELVA</v>
      </c>
      <c r="B52" s="41">
        <f t="shared" si="4"/>
        <v>5341552</v>
      </c>
      <c r="C52" s="41">
        <f t="shared" si="5"/>
        <v>7155726</v>
      </c>
      <c r="D52" s="41">
        <f t="shared" si="6"/>
        <v>9</v>
      </c>
      <c r="E52" s="42" t="str">
        <f t="shared" si="2"/>
        <v>SEVILLA</v>
      </c>
      <c r="F52" s="42">
        <f t="shared" si="7"/>
        <v>1522231</v>
      </c>
      <c r="G52" s="42">
        <f t="shared" si="8"/>
        <v>1493081</v>
      </c>
    </row>
    <row r="53" spans="1:7" x14ac:dyDescent="0.25">
      <c r="A53" s="42" t="str">
        <f t="shared" si="3"/>
        <v>LAS PALMAS</v>
      </c>
      <c r="B53" s="41">
        <f t="shared" si="4"/>
        <v>7004361</v>
      </c>
      <c r="C53" s="41">
        <f t="shared" si="5"/>
        <v>8689940</v>
      </c>
      <c r="D53" s="41">
        <f t="shared" si="6"/>
        <v>7</v>
      </c>
      <c r="E53" s="42" t="str">
        <f t="shared" si="2"/>
        <v>ALMERIA</v>
      </c>
      <c r="F53" s="42">
        <f t="shared" si="7"/>
        <v>1450552</v>
      </c>
      <c r="G53" s="42">
        <f t="shared" si="8"/>
        <v>1991079</v>
      </c>
    </row>
    <row r="54" spans="1:7" x14ac:dyDescent="0.25">
      <c r="A54" s="42" t="str">
        <f t="shared" si="3"/>
        <v>MALAGA</v>
      </c>
      <c r="B54" s="41">
        <f t="shared" si="4"/>
        <v>715462</v>
      </c>
      <c r="C54" s="41">
        <f t="shared" si="5"/>
        <v>1972900</v>
      </c>
      <c r="D54" s="41">
        <f t="shared" si="6"/>
        <v>24</v>
      </c>
      <c r="E54" s="42" t="str">
        <f t="shared" si="2"/>
        <v>SANTANDER</v>
      </c>
      <c r="F54" s="42">
        <f t="shared" si="7"/>
        <v>1381387</v>
      </c>
      <c r="G54" s="42">
        <f t="shared" si="8"/>
        <v>1880975</v>
      </c>
    </row>
    <row r="55" spans="1:7" x14ac:dyDescent="0.25">
      <c r="A55" s="42" t="str">
        <f t="shared" si="3"/>
        <v>MARIN Y RIA DE PONTEVEDRA</v>
      </c>
      <c r="B55" s="41">
        <f t="shared" si="4"/>
        <v>453701</v>
      </c>
      <c r="C55" s="41">
        <f t="shared" si="5"/>
        <v>512738</v>
      </c>
      <c r="D55" s="41">
        <f t="shared" si="6"/>
        <v>26</v>
      </c>
      <c r="E55" s="42" t="str">
        <f t="shared" si="2"/>
        <v>BAHIA DE CADIZ</v>
      </c>
      <c r="F55" s="42">
        <f t="shared" si="7"/>
        <v>1297651</v>
      </c>
      <c r="G55" s="42">
        <f t="shared" si="8"/>
        <v>1791649</v>
      </c>
    </row>
    <row r="56" spans="1:7" x14ac:dyDescent="0.25">
      <c r="A56" s="42" t="str">
        <f t="shared" si="3"/>
        <v>MELILLA</v>
      </c>
      <c r="B56" s="41">
        <f t="shared" si="4"/>
        <v>255224</v>
      </c>
      <c r="C56" s="41">
        <f t="shared" si="5"/>
        <v>260944</v>
      </c>
      <c r="D56" s="41">
        <f t="shared" si="6"/>
        <v>28</v>
      </c>
      <c r="E56" s="42" t="str">
        <f t="shared" si="2"/>
        <v>AVILES</v>
      </c>
      <c r="F56" s="42">
        <f t="shared" si="7"/>
        <v>1267018</v>
      </c>
      <c r="G56" s="42">
        <f t="shared" si="8"/>
        <v>1659971</v>
      </c>
    </row>
    <row r="57" spans="1:7" x14ac:dyDescent="0.25">
      <c r="A57" s="42" t="str">
        <f t="shared" si="3"/>
        <v>MOTRIL</v>
      </c>
      <c r="B57" s="41">
        <f t="shared" si="4"/>
        <v>662658</v>
      </c>
      <c r="C57" s="41">
        <f t="shared" si="5"/>
        <v>874566</v>
      </c>
      <c r="D57" s="41">
        <f t="shared" si="6"/>
        <v>25</v>
      </c>
      <c r="E57" s="42" t="str">
        <f t="shared" si="2"/>
        <v>VIGO</v>
      </c>
      <c r="F57" s="42">
        <f t="shared" si="7"/>
        <v>1194314</v>
      </c>
      <c r="G57" s="42">
        <f t="shared" si="8"/>
        <v>1705764</v>
      </c>
    </row>
    <row r="58" spans="1:7" x14ac:dyDescent="0.25">
      <c r="A58" s="42" t="str">
        <f t="shared" si="3"/>
        <v>PASAIA</v>
      </c>
      <c r="B58" s="41">
        <f t="shared" si="4"/>
        <v>982252</v>
      </c>
      <c r="C58" s="41">
        <f t="shared" si="5"/>
        <v>1605961</v>
      </c>
      <c r="D58" s="41">
        <f t="shared" si="6"/>
        <v>21</v>
      </c>
      <c r="E58" s="42" t="str">
        <f t="shared" si="2"/>
        <v>PASAIA</v>
      </c>
      <c r="F58" s="42">
        <f t="shared" si="7"/>
        <v>982252</v>
      </c>
      <c r="G58" s="42">
        <f t="shared" si="8"/>
        <v>1605961</v>
      </c>
    </row>
    <row r="59" spans="1:7" x14ac:dyDescent="0.25">
      <c r="A59" s="42" t="str">
        <f t="shared" si="3"/>
        <v>SANTA CRUZ DE TENERIFE</v>
      </c>
      <c r="B59" s="41">
        <f t="shared" si="4"/>
        <v>5116171</v>
      </c>
      <c r="C59" s="41">
        <f t="shared" si="5"/>
        <v>6469335</v>
      </c>
      <c r="D59" s="41">
        <f t="shared" si="6"/>
        <v>10</v>
      </c>
      <c r="E59" s="42" t="str">
        <f t="shared" si="2"/>
        <v>ALICANTE</v>
      </c>
      <c r="F59" s="42">
        <f t="shared" si="7"/>
        <v>809616</v>
      </c>
      <c r="G59" s="42">
        <f t="shared" si="8"/>
        <v>1007099</v>
      </c>
    </row>
    <row r="60" spans="1:7" x14ac:dyDescent="0.25">
      <c r="A60" s="42" t="str">
        <f t="shared" si="3"/>
        <v>SANTANDER</v>
      </c>
      <c r="B60" s="41">
        <f t="shared" si="4"/>
        <v>1381387</v>
      </c>
      <c r="C60" s="41">
        <f t="shared" si="5"/>
        <v>1880975</v>
      </c>
      <c r="D60" s="41">
        <f t="shared" si="6"/>
        <v>17</v>
      </c>
      <c r="E60" s="42" t="str">
        <f t="shared" si="2"/>
        <v>CEUTA</v>
      </c>
      <c r="F60" s="42">
        <f t="shared" si="7"/>
        <v>809250</v>
      </c>
      <c r="G60" s="42">
        <f t="shared" si="8"/>
        <v>851104</v>
      </c>
    </row>
    <row r="61" spans="1:7" x14ac:dyDescent="0.25">
      <c r="A61" s="42" t="str">
        <f t="shared" si="3"/>
        <v>SEVILLA</v>
      </c>
      <c r="B61" s="41">
        <f t="shared" si="4"/>
        <v>1522231</v>
      </c>
      <c r="C61" s="41">
        <f t="shared" si="5"/>
        <v>1493081</v>
      </c>
      <c r="D61" s="41">
        <f t="shared" si="6"/>
        <v>15</v>
      </c>
      <c r="E61" s="42" t="str">
        <f t="shared" si="2"/>
        <v>MALAGA</v>
      </c>
      <c r="F61" s="42">
        <f t="shared" si="7"/>
        <v>715462</v>
      </c>
      <c r="G61" s="42">
        <f t="shared" si="8"/>
        <v>1972900</v>
      </c>
    </row>
    <row r="62" spans="1:7" x14ac:dyDescent="0.25">
      <c r="A62" s="42" t="str">
        <f t="shared" si="3"/>
        <v>TARRAGONA</v>
      </c>
      <c r="B62" s="41">
        <f t="shared" si="4"/>
        <v>9324172</v>
      </c>
      <c r="C62" s="41">
        <f t="shared" si="5"/>
        <v>11571918</v>
      </c>
      <c r="D62" s="41">
        <f t="shared" si="6"/>
        <v>5</v>
      </c>
      <c r="E62" s="42" t="str">
        <f t="shared" si="2"/>
        <v>MOTRIL</v>
      </c>
      <c r="F62" s="42">
        <f t="shared" si="7"/>
        <v>662658</v>
      </c>
      <c r="G62" s="42">
        <f t="shared" si="8"/>
        <v>874566</v>
      </c>
    </row>
    <row r="63" spans="1:7" x14ac:dyDescent="0.25">
      <c r="A63" s="42" t="str">
        <f t="shared" si="3"/>
        <v>VALENCIA</v>
      </c>
      <c r="B63" s="41">
        <f t="shared" si="4"/>
        <v>18019840</v>
      </c>
      <c r="C63" s="41">
        <f t="shared" si="5"/>
        <v>18796583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453701</v>
      </c>
      <c r="G63" s="42">
        <f t="shared" si="8"/>
        <v>512738</v>
      </c>
    </row>
    <row r="64" spans="1:7" x14ac:dyDescent="0.25">
      <c r="A64" s="42" t="str">
        <f t="shared" si="3"/>
        <v>VIGO</v>
      </c>
      <c r="B64" s="41">
        <f t="shared" si="4"/>
        <v>1194314</v>
      </c>
      <c r="C64" s="41">
        <f t="shared" si="5"/>
        <v>1705764</v>
      </c>
      <c r="D64" s="41">
        <f t="shared" si="6"/>
        <v>20</v>
      </c>
      <c r="E64" s="42" t="str">
        <f t="shared" si="2"/>
        <v>VILAGARCIA</v>
      </c>
      <c r="F64" s="42">
        <f t="shared" si="7"/>
        <v>293794</v>
      </c>
      <c r="G64" s="42">
        <f t="shared" si="8"/>
        <v>321808</v>
      </c>
    </row>
    <row r="65" spans="1:7" x14ac:dyDescent="0.25">
      <c r="A65" s="42" t="str">
        <f t="shared" si="3"/>
        <v>VILAGARCIA</v>
      </c>
      <c r="B65" s="41">
        <f t="shared" si="4"/>
        <v>293794</v>
      </c>
      <c r="C65" s="41">
        <f t="shared" si="5"/>
        <v>321808</v>
      </c>
      <c r="D65" s="41">
        <f t="shared" si="6"/>
        <v>27</v>
      </c>
      <c r="E65" s="42" t="str">
        <f t="shared" si="2"/>
        <v>MELILLA</v>
      </c>
      <c r="F65" s="42">
        <f t="shared" si="7"/>
        <v>255224</v>
      </c>
      <c r="G65" s="42">
        <f t="shared" si="8"/>
        <v>260944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1130706</v>
      </c>
      <c r="C7" s="37">
        <v>752315</v>
      </c>
      <c r="D7" s="37">
        <v>4228213</v>
      </c>
      <c r="E7" s="37">
        <v>3645919</v>
      </c>
      <c r="F7" s="10">
        <f>((E7*100)/D7)-100</f>
        <v>-13.771633548262585</v>
      </c>
      <c r="G7" s="1"/>
      <c r="H7" s="1"/>
      <c r="I7" s="1"/>
    </row>
    <row r="8" spans="1:12" x14ac:dyDescent="0.25">
      <c r="A8" s="11" t="s">
        <v>44</v>
      </c>
      <c r="B8" s="38">
        <v>262676</v>
      </c>
      <c r="C8" s="38">
        <v>176076</v>
      </c>
      <c r="D8" s="38">
        <v>997672</v>
      </c>
      <c r="E8" s="38">
        <v>796682</v>
      </c>
      <c r="F8" s="13">
        <f t="shared" ref="F8:F35" si="0">((E8*100)/D8)-100</f>
        <v>-20.145899654395436</v>
      </c>
      <c r="G8" s="1"/>
      <c r="H8" s="1"/>
      <c r="I8" s="1"/>
    </row>
    <row r="9" spans="1:12" x14ac:dyDescent="0.25">
      <c r="A9" s="8" t="s">
        <v>45</v>
      </c>
      <c r="B9" s="37">
        <v>433295</v>
      </c>
      <c r="C9" s="37">
        <v>132898</v>
      </c>
      <c r="D9" s="37">
        <v>1955393</v>
      </c>
      <c r="E9" s="37">
        <v>1420291</v>
      </c>
      <c r="F9" s="10">
        <f t="shared" si="0"/>
        <v>-27.365445207178297</v>
      </c>
      <c r="G9" s="1"/>
      <c r="H9" s="1"/>
      <c r="I9" s="1"/>
    </row>
    <row r="10" spans="1:12" x14ac:dyDescent="0.25">
      <c r="A10" s="11" t="s">
        <v>46</v>
      </c>
      <c r="B10" s="38">
        <v>384147</v>
      </c>
      <c r="C10" s="38">
        <v>292488</v>
      </c>
      <c r="D10" s="38">
        <v>1637751</v>
      </c>
      <c r="E10" s="38">
        <v>1245490</v>
      </c>
      <c r="F10" s="13">
        <f t="shared" si="0"/>
        <v>-23.951198930728779</v>
      </c>
      <c r="G10" s="1"/>
      <c r="H10" s="1"/>
      <c r="I10" s="1"/>
    </row>
    <row r="11" spans="1:12" x14ac:dyDescent="0.25">
      <c r="A11" s="8" t="s">
        <v>47</v>
      </c>
      <c r="B11" s="37">
        <v>6492115</v>
      </c>
      <c r="C11" s="37">
        <v>5174206</v>
      </c>
      <c r="D11" s="37">
        <v>23913564</v>
      </c>
      <c r="E11" s="37">
        <v>20511277</v>
      </c>
      <c r="F11" s="10">
        <f t="shared" si="0"/>
        <v>-14.22743594388524</v>
      </c>
      <c r="G11" s="1"/>
      <c r="H11" s="1"/>
      <c r="I11" s="1"/>
    </row>
    <row r="12" spans="1:12" x14ac:dyDescent="0.25">
      <c r="A12" s="11" t="s">
        <v>48</v>
      </c>
      <c r="B12" s="38">
        <v>434411</v>
      </c>
      <c r="C12" s="38">
        <v>397172</v>
      </c>
      <c r="D12" s="38">
        <v>1762957</v>
      </c>
      <c r="E12" s="38">
        <v>1257740</v>
      </c>
      <c r="F12" s="13">
        <f t="shared" si="0"/>
        <v>-28.657363736041205</v>
      </c>
      <c r="G12" s="1"/>
      <c r="H12" s="1"/>
      <c r="I12" s="1"/>
    </row>
    <row r="13" spans="1:12" x14ac:dyDescent="0.25">
      <c r="A13" s="8" t="s">
        <v>49</v>
      </c>
      <c r="B13" s="37">
        <v>1305896</v>
      </c>
      <c r="C13" s="37">
        <v>1040489</v>
      </c>
      <c r="D13" s="37">
        <v>4386759</v>
      </c>
      <c r="E13" s="37">
        <v>3604243</v>
      </c>
      <c r="F13" s="10">
        <f t="shared" si="0"/>
        <v>-17.838135169951215</v>
      </c>
      <c r="G13" s="1"/>
      <c r="H13" s="1"/>
      <c r="I13" s="1"/>
    </row>
    <row r="14" spans="1:12" x14ac:dyDescent="0.25">
      <c r="A14" s="11" t="s">
        <v>50</v>
      </c>
      <c r="B14" s="38">
        <v>4430146</v>
      </c>
      <c r="C14" s="38">
        <v>3475293</v>
      </c>
      <c r="D14" s="38">
        <v>16869621</v>
      </c>
      <c r="E14" s="38">
        <v>13265971</v>
      </c>
      <c r="F14" s="13">
        <f t="shared" si="0"/>
        <v>-21.361772146511171</v>
      </c>
      <c r="G14" s="1"/>
      <c r="H14" s="1"/>
      <c r="I14" s="1"/>
    </row>
    <row r="15" spans="1:12" x14ac:dyDescent="0.25">
      <c r="A15" s="8" t="s">
        <v>51</v>
      </c>
      <c r="B15" s="37">
        <v>3773106</v>
      </c>
      <c r="C15" s="37">
        <v>2854918</v>
      </c>
      <c r="D15" s="37">
        <v>12758193</v>
      </c>
      <c r="E15" s="37">
        <v>10676173</v>
      </c>
      <c r="F15" s="10">
        <f t="shared" si="0"/>
        <v>-16.319082177233099</v>
      </c>
      <c r="G15" s="1"/>
      <c r="H15" s="1"/>
      <c r="I15" s="1"/>
    </row>
    <row r="16" spans="1:12" x14ac:dyDescent="0.25">
      <c r="A16" s="11" t="s">
        <v>52</v>
      </c>
      <c r="B16" s="38">
        <v>2088985</v>
      </c>
      <c r="C16" s="38">
        <v>1994841</v>
      </c>
      <c r="D16" s="38">
        <v>9499156</v>
      </c>
      <c r="E16" s="38">
        <v>7704579</v>
      </c>
      <c r="F16" s="13">
        <f t="shared" si="0"/>
        <v>-18.891962612257345</v>
      </c>
      <c r="G16" s="1"/>
      <c r="H16" s="1"/>
      <c r="I16" s="1"/>
    </row>
    <row r="17" spans="1:9" x14ac:dyDescent="0.25">
      <c r="A17" s="8" t="s">
        <v>53</v>
      </c>
      <c r="B17" s="37">
        <v>1475095</v>
      </c>
      <c r="C17" s="37">
        <v>850877</v>
      </c>
      <c r="D17" s="37">
        <v>4921564</v>
      </c>
      <c r="E17" s="37">
        <v>3631420</v>
      </c>
      <c r="F17" s="10">
        <f t="shared" si="0"/>
        <v>-26.214105922426285</v>
      </c>
      <c r="G17" s="1"/>
      <c r="H17" s="1"/>
      <c r="I17" s="1"/>
    </row>
    <row r="18" spans="1:9" x14ac:dyDescent="0.25">
      <c r="A18" s="11" t="s">
        <v>54</v>
      </c>
      <c r="B18" s="38">
        <v>172834</v>
      </c>
      <c r="C18" s="38">
        <v>161055</v>
      </c>
      <c r="D18" s="38">
        <v>681644</v>
      </c>
      <c r="E18" s="38">
        <v>615793</v>
      </c>
      <c r="F18" s="13">
        <f t="shared" si="0"/>
        <v>-9.6606146316845809</v>
      </c>
      <c r="G18" s="1"/>
      <c r="H18" s="1"/>
      <c r="I18" s="1"/>
    </row>
    <row r="19" spans="1:9" x14ac:dyDescent="0.25">
      <c r="A19" s="8" t="s">
        <v>55</v>
      </c>
      <c r="B19" s="37">
        <v>1087339</v>
      </c>
      <c r="C19" s="37">
        <v>1201657</v>
      </c>
      <c r="D19" s="37">
        <v>4199828</v>
      </c>
      <c r="E19" s="37">
        <v>3855466</v>
      </c>
      <c r="F19" s="10">
        <f t="shared" si="0"/>
        <v>-8.1994310243181445</v>
      </c>
      <c r="G19" s="1"/>
      <c r="H19" s="1"/>
      <c r="I19" s="1"/>
    </row>
    <row r="20" spans="1:9" x14ac:dyDescent="0.25">
      <c r="A20" s="11" t="s">
        <v>56</v>
      </c>
      <c r="B20" s="38">
        <v>1952393</v>
      </c>
      <c r="C20" s="38">
        <v>1532828</v>
      </c>
      <c r="D20" s="38">
        <v>6866688</v>
      </c>
      <c r="E20" s="38">
        <v>5455641</v>
      </c>
      <c r="F20" s="13">
        <f t="shared" si="0"/>
        <v>-20.549164313275924</v>
      </c>
      <c r="G20" s="1"/>
      <c r="H20" s="1"/>
      <c r="I20" s="1"/>
    </row>
    <row r="21" spans="1:9" x14ac:dyDescent="0.25">
      <c r="A21" s="8" t="s">
        <v>57</v>
      </c>
      <c r="B21" s="37">
        <v>2627699</v>
      </c>
      <c r="C21" s="37">
        <v>1419124</v>
      </c>
      <c r="D21" s="37">
        <v>7135199</v>
      </c>
      <c r="E21" s="37">
        <v>5327484</v>
      </c>
      <c r="F21" s="10">
        <f t="shared" si="0"/>
        <v>-25.335172852221774</v>
      </c>
      <c r="G21" s="1"/>
      <c r="H21" s="1"/>
      <c r="I21" s="1"/>
    </row>
    <row r="22" spans="1:9" x14ac:dyDescent="0.25">
      <c r="A22" s="11" t="s">
        <v>58</v>
      </c>
      <c r="B22" s="38">
        <v>1993997</v>
      </c>
      <c r="C22" s="38">
        <v>1504125</v>
      </c>
      <c r="D22" s="38">
        <v>7930776</v>
      </c>
      <c r="E22" s="38">
        <v>6248558</v>
      </c>
      <c r="F22" s="13">
        <f t="shared" si="0"/>
        <v>-21.211266085437288</v>
      </c>
      <c r="G22" s="1"/>
      <c r="H22" s="1"/>
      <c r="I22" s="1"/>
    </row>
    <row r="23" spans="1:9" x14ac:dyDescent="0.25">
      <c r="A23" s="8" t="s">
        <v>59</v>
      </c>
      <c r="B23" s="37">
        <v>306086</v>
      </c>
      <c r="C23" s="37">
        <v>168025</v>
      </c>
      <c r="D23" s="37">
        <v>1948856</v>
      </c>
      <c r="E23" s="37">
        <v>696672</v>
      </c>
      <c r="F23" s="10">
        <f t="shared" si="0"/>
        <v>-64.25225876103724</v>
      </c>
      <c r="G23" s="1"/>
      <c r="H23" s="1"/>
      <c r="I23" s="1"/>
    </row>
    <row r="24" spans="1:9" x14ac:dyDescent="0.25">
      <c r="A24" s="11" t="s">
        <v>60</v>
      </c>
      <c r="B24" s="38">
        <v>156627</v>
      </c>
      <c r="C24" s="38">
        <v>127265</v>
      </c>
      <c r="D24" s="38">
        <v>496755</v>
      </c>
      <c r="E24" s="38">
        <v>441843</v>
      </c>
      <c r="F24" s="13">
        <f t="shared" si="0"/>
        <v>-11.054141377540233</v>
      </c>
      <c r="G24" s="1"/>
      <c r="H24" s="1"/>
      <c r="I24" s="1"/>
    </row>
    <row r="25" spans="1:9" x14ac:dyDescent="0.25">
      <c r="A25" s="8" t="s">
        <v>61</v>
      </c>
      <c r="B25" s="37">
        <v>73214</v>
      </c>
      <c r="C25" s="37">
        <v>66712</v>
      </c>
      <c r="D25" s="37">
        <v>253457</v>
      </c>
      <c r="E25" s="37">
        <v>253815</v>
      </c>
      <c r="F25" s="10">
        <f t="shared" si="0"/>
        <v>0.14124683871425248</v>
      </c>
      <c r="G25" s="1"/>
      <c r="H25" s="1"/>
      <c r="I25" s="1"/>
    </row>
    <row r="26" spans="1:9" x14ac:dyDescent="0.25">
      <c r="A26" s="11" t="s">
        <v>62</v>
      </c>
      <c r="B26" s="38">
        <v>207289</v>
      </c>
      <c r="C26" s="38">
        <v>139362</v>
      </c>
      <c r="D26" s="38">
        <v>868899</v>
      </c>
      <c r="E26" s="38">
        <v>658903</v>
      </c>
      <c r="F26" s="13">
        <f t="shared" si="0"/>
        <v>-24.168056356377434</v>
      </c>
      <c r="G26" s="1"/>
      <c r="H26" s="1"/>
      <c r="I26" s="1"/>
    </row>
    <row r="27" spans="1:9" x14ac:dyDescent="0.25">
      <c r="A27" s="8" t="s">
        <v>63</v>
      </c>
      <c r="B27" s="37">
        <v>473025</v>
      </c>
      <c r="C27" s="37">
        <v>263914</v>
      </c>
      <c r="D27" s="37">
        <v>1588207</v>
      </c>
      <c r="E27" s="37">
        <v>964643</v>
      </c>
      <c r="F27" s="10">
        <f t="shared" si="0"/>
        <v>-39.262136484727748</v>
      </c>
      <c r="G27" s="1"/>
      <c r="H27" s="1"/>
      <c r="I27" s="1"/>
    </row>
    <row r="28" spans="1:9" x14ac:dyDescent="0.25">
      <c r="A28" s="11" t="s">
        <v>64</v>
      </c>
      <c r="B28" s="38">
        <v>1504958</v>
      </c>
      <c r="C28" s="38">
        <v>1246518</v>
      </c>
      <c r="D28" s="38">
        <v>6026477</v>
      </c>
      <c r="E28" s="38">
        <v>4775250</v>
      </c>
      <c r="F28" s="13">
        <f t="shared" si="0"/>
        <v>-20.762163366756397</v>
      </c>
      <c r="G28" s="1"/>
      <c r="H28" s="1"/>
      <c r="I28" s="1"/>
    </row>
    <row r="29" spans="1:9" x14ac:dyDescent="0.25">
      <c r="A29" s="8" t="s">
        <v>65</v>
      </c>
      <c r="B29" s="37">
        <v>480999</v>
      </c>
      <c r="C29" s="37">
        <v>348821</v>
      </c>
      <c r="D29" s="37">
        <v>1856344</v>
      </c>
      <c r="E29" s="37">
        <v>1355995</v>
      </c>
      <c r="F29" s="10">
        <f t="shared" si="0"/>
        <v>-26.953463366703588</v>
      </c>
      <c r="G29" s="1"/>
      <c r="H29" s="1"/>
      <c r="I29" s="1"/>
    </row>
    <row r="30" spans="1:9" x14ac:dyDescent="0.25">
      <c r="A30" s="11" t="s">
        <v>66</v>
      </c>
      <c r="B30" s="38">
        <v>369263</v>
      </c>
      <c r="C30" s="38">
        <v>396516</v>
      </c>
      <c r="D30" s="38">
        <v>1493081</v>
      </c>
      <c r="E30" s="38">
        <v>1522231</v>
      </c>
      <c r="F30" s="13">
        <f t="shared" si="0"/>
        <v>1.9523388215374808</v>
      </c>
      <c r="G30" s="1"/>
      <c r="H30" s="1"/>
      <c r="I30" s="1"/>
    </row>
    <row r="31" spans="1:9" x14ac:dyDescent="0.25">
      <c r="A31" s="8" t="s">
        <v>67</v>
      </c>
      <c r="B31" s="37">
        <v>2478214</v>
      </c>
      <c r="C31" s="37">
        <v>2534323</v>
      </c>
      <c r="D31" s="37">
        <v>11500875</v>
      </c>
      <c r="E31" s="37">
        <v>9265952</v>
      </c>
      <c r="F31" s="10">
        <f t="shared" si="0"/>
        <v>-19.432634473463978</v>
      </c>
      <c r="G31" s="1"/>
      <c r="H31" s="1"/>
      <c r="I31" s="1"/>
    </row>
    <row r="32" spans="1:9" x14ac:dyDescent="0.25">
      <c r="A32" s="11" t="s">
        <v>68</v>
      </c>
      <c r="B32" s="38">
        <v>4986651</v>
      </c>
      <c r="C32" s="38">
        <v>4606320</v>
      </c>
      <c r="D32" s="38">
        <v>18718792</v>
      </c>
      <c r="E32" s="38">
        <v>17922346</v>
      </c>
      <c r="F32" s="13">
        <f t="shared" si="0"/>
        <v>-4.2547937922489893</v>
      </c>
      <c r="G32" s="1"/>
      <c r="H32" s="1"/>
      <c r="I32" s="1"/>
    </row>
    <row r="33" spans="1:9" x14ac:dyDescent="0.25">
      <c r="A33" s="8" t="s">
        <v>69</v>
      </c>
      <c r="B33" s="37">
        <v>404794</v>
      </c>
      <c r="C33" s="37">
        <v>292907</v>
      </c>
      <c r="D33" s="37">
        <v>1560525</v>
      </c>
      <c r="E33" s="37">
        <v>1056167</v>
      </c>
      <c r="F33" s="10">
        <f t="shared" si="0"/>
        <v>-32.319764181925947</v>
      </c>
      <c r="G33" s="1"/>
      <c r="H33" s="1"/>
      <c r="I33" s="1"/>
    </row>
    <row r="34" spans="1:9" x14ac:dyDescent="0.25">
      <c r="A34" s="11" t="s">
        <v>70</v>
      </c>
      <c r="B34" s="38">
        <v>116415</v>
      </c>
      <c r="C34" s="38">
        <v>60864</v>
      </c>
      <c r="D34" s="38">
        <v>320774</v>
      </c>
      <c r="E34" s="38">
        <v>292468</v>
      </c>
      <c r="F34" s="13">
        <f t="shared" si="0"/>
        <v>-8.8242812696789628</v>
      </c>
      <c r="G34" s="1"/>
      <c r="H34" s="1"/>
      <c r="I34" s="1"/>
    </row>
    <row r="35" spans="1:9" x14ac:dyDescent="0.25">
      <c r="A35" s="14" t="s">
        <v>71</v>
      </c>
      <c r="B35" s="15">
        <f>SUM(B7:B34)</f>
        <v>41602375</v>
      </c>
      <c r="C35" s="15">
        <f t="shared" ref="C35:E35" si="1">SUM(C7:C34)</f>
        <v>33211909</v>
      </c>
      <c r="D35" s="15">
        <f t="shared" si="1"/>
        <v>156378020</v>
      </c>
      <c r="E35" s="15">
        <f t="shared" si="1"/>
        <v>128469012</v>
      </c>
      <c r="F35" s="16">
        <f t="shared" si="0"/>
        <v>-17.847142456465434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3645919</v>
      </c>
      <c r="C38" s="41">
        <f>D7</f>
        <v>4228213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20511277</v>
      </c>
      <c r="G38" s="42">
        <f>LOOKUP(E38,$A$38:$A$65,$C$38:$C$65)</f>
        <v>23913564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796682</v>
      </c>
      <c r="C39" s="41">
        <f t="shared" ref="C39:C65" si="5">D8</f>
        <v>997672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17922346</v>
      </c>
      <c r="G39" s="42">
        <f t="shared" ref="G39:G65" si="8">LOOKUP(E39,$A$38:$A$65,$C$38:$C$65)</f>
        <v>18718792</v>
      </c>
    </row>
    <row r="40" spans="1:9" x14ac:dyDescent="0.25">
      <c r="A40" s="42" t="str">
        <f t="shared" si="3"/>
        <v>ALMERIA</v>
      </c>
      <c r="B40" s="41">
        <f t="shared" si="4"/>
        <v>1420291</v>
      </c>
      <c r="C40" s="41">
        <f t="shared" si="5"/>
        <v>1955393</v>
      </c>
      <c r="D40" s="41">
        <f t="shared" si="6"/>
        <v>16</v>
      </c>
      <c r="E40" s="42" t="str">
        <f t="shared" si="2"/>
        <v>BARCELONA</v>
      </c>
      <c r="F40" s="42">
        <f t="shared" si="7"/>
        <v>13265971</v>
      </c>
      <c r="G40" s="42">
        <f t="shared" si="8"/>
        <v>16869621</v>
      </c>
    </row>
    <row r="41" spans="1:9" x14ac:dyDescent="0.25">
      <c r="A41" s="42" t="str">
        <f t="shared" si="3"/>
        <v>AVILES</v>
      </c>
      <c r="B41" s="41">
        <f t="shared" si="4"/>
        <v>1245490</v>
      </c>
      <c r="C41" s="41">
        <f t="shared" si="5"/>
        <v>1637751</v>
      </c>
      <c r="D41" s="41">
        <f t="shared" si="6"/>
        <v>19</v>
      </c>
      <c r="E41" s="42" t="str">
        <f t="shared" si="2"/>
        <v>BILBAO</v>
      </c>
      <c r="F41" s="42">
        <f t="shared" si="7"/>
        <v>10676173</v>
      </c>
      <c r="G41" s="42">
        <f t="shared" si="8"/>
        <v>12758193</v>
      </c>
    </row>
    <row r="42" spans="1:9" x14ac:dyDescent="0.25">
      <c r="A42" s="42" t="str">
        <f t="shared" si="3"/>
        <v>BAHIA DE ALGECIRAS</v>
      </c>
      <c r="B42" s="41">
        <f t="shared" si="4"/>
        <v>20511277</v>
      </c>
      <c r="C42" s="41">
        <f t="shared" si="5"/>
        <v>23913564</v>
      </c>
      <c r="D42" s="41">
        <f t="shared" si="6"/>
        <v>1</v>
      </c>
      <c r="E42" s="42" t="str">
        <f t="shared" si="2"/>
        <v>TARRAGONA</v>
      </c>
      <c r="F42" s="42">
        <f t="shared" si="7"/>
        <v>9265952</v>
      </c>
      <c r="G42" s="42">
        <f t="shared" si="8"/>
        <v>11500875</v>
      </c>
    </row>
    <row r="43" spans="1:9" x14ac:dyDescent="0.25">
      <c r="A43" s="42" t="str">
        <f t="shared" si="3"/>
        <v>BAHIA DE CADIZ</v>
      </c>
      <c r="B43" s="41">
        <f t="shared" si="4"/>
        <v>1257740</v>
      </c>
      <c r="C43" s="41">
        <f t="shared" si="5"/>
        <v>1762957</v>
      </c>
      <c r="D43" s="41">
        <f t="shared" si="6"/>
        <v>18</v>
      </c>
      <c r="E43" s="42" t="str">
        <f t="shared" si="2"/>
        <v>CARTAGENA</v>
      </c>
      <c r="F43" s="42">
        <f t="shared" si="7"/>
        <v>7704579</v>
      </c>
      <c r="G43" s="42">
        <f t="shared" si="8"/>
        <v>9499156</v>
      </c>
    </row>
    <row r="44" spans="1:9" x14ac:dyDescent="0.25">
      <c r="A44" s="42" t="str">
        <f t="shared" si="3"/>
        <v>BALEARES</v>
      </c>
      <c r="B44" s="41">
        <f t="shared" si="4"/>
        <v>3604243</v>
      </c>
      <c r="C44" s="41">
        <f t="shared" si="5"/>
        <v>4386759</v>
      </c>
      <c r="D44" s="41">
        <f t="shared" si="6"/>
        <v>14</v>
      </c>
      <c r="E44" s="42" t="str">
        <f t="shared" si="2"/>
        <v>LAS PALMAS</v>
      </c>
      <c r="F44" s="42">
        <f t="shared" si="7"/>
        <v>6248558</v>
      </c>
      <c r="G44" s="42">
        <f t="shared" si="8"/>
        <v>7930776</v>
      </c>
    </row>
    <row r="45" spans="1:9" x14ac:dyDescent="0.25">
      <c r="A45" s="42" t="str">
        <f t="shared" si="3"/>
        <v>BARCELONA</v>
      </c>
      <c r="B45" s="41">
        <f t="shared" si="4"/>
        <v>13265971</v>
      </c>
      <c r="C45" s="41">
        <f t="shared" si="5"/>
        <v>16869621</v>
      </c>
      <c r="D45" s="41">
        <f t="shared" si="6"/>
        <v>3</v>
      </c>
      <c r="E45" s="42" t="str">
        <f t="shared" si="2"/>
        <v>GIJON</v>
      </c>
      <c r="F45" s="42">
        <f t="shared" si="7"/>
        <v>5455641</v>
      </c>
      <c r="G45" s="42">
        <f t="shared" si="8"/>
        <v>6866688</v>
      </c>
    </row>
    <row r="46" spans="1:9" x14ac:dyDescent="0.25">
      <c r="A46" s="42" t="str">
        <f t="shared" si="3"/>
        <v>BILBAO</v>
      </c>
      <c r="B46" s="41">
        <f t="shared" si="4"/>
        <v>10676173</v>
      </c>
      <c r="C46" s="41">
        <f t="shared" si="5"/>
        <v>12758193</v>
      </c>
      <c r="D46" s="41">
        <f t="shared" si="6"/>
        <v>4</v>
      </c>
      <c r="E46" s="42" t="str">
        <f t="shared" si="2"/>
        <v>HUELVA</v>
      </c>
      <c r="F46" s="42">
        <f t="shared" si="7"/>
        <v>5327484</v>
      </c>
      <c r="G46" s="42">
        <f t="shared" si="8"/>
        <v>7135199</v>
      </c>
    </row>
    <row r="47" spans="1:9" x14ac:dyDescent="0.25">
      <c r="A47" s="42" t="str">
        <f t="shared" si="3"/>
        <v>CARTAGENA</v>
      </c>
      <c r="B47" s="41">
        <f t="shared" si="4"/>
        <v>7704579</v>
      </c>
      <c r="C47" s="41">
        <f t="shared" si="5"/>
        <v>9499156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4775250</v>
      </c>
      <c r="G47" s="42">
        <f t="shared" si="8"/>
        <v>6026477</v>
      </c>
    </row>
    <row r="48" spans="1:9" x14ac:dyDescent="0.25">
      <c r="A48" s="42" t="str">
        <f t="shared" si="3"/>
        <v>CASTELLON</v>
      </c>
      <c r="B48" s="41">
        <f t="shared" si="4"/>
        <v>3631420</v>
      </c>
      <c r="C48" s="41">
        <f t="shared" si="5"/>
        <v>4921564</v>
      </c>
      <c r="D48" s="41">
        <f t="shared" si="6"/>
        <v>13</v>
      </c>
      <c r="E48" s="42" t="str">
        <f t="shared" si="2"/>
        <v>FERROL-SAN CIBRAO</v>
      </c>
      <c r="F48" s="42">
        <f t="shared" si="7"/>
        <v>3855466</v>
      </c>
      <c r="G48" s="42">
        <f t="shared" si="8"/>
        <v>4199828</v>
      </c>
    </row>
    <row r="49" spans="1:7" x14ac:dyDescent="0.25">
      <c r="A49" s="42" t="str">
        <f t="shared" si="3"/>
        <v>CEUTA</v>
      </c>
      <c r="B49" s="41">
        <f t="shared" si="4"/>
        <v>615793</v>
      </c>
      <c r="C49" s="41">
        <f t="shared" si="5"/>
        <v>681644</v>
      </c>
      <c r="D49" s="41">
        <f t="shared" si="6"/>
        <v>25</v>
      </c>
      <c r="E49" s="42" t="str">
        <f t="shared" si="2"/>
        <v>A CORUÑA</v>
      </c>
      <c r="F49" s="42">
        <f t="shared" si="7"/>
        <v>3645919</v>
      </c>
      <c r="G49" s="42">
        <f t="shared" si="8"/>
        <v>4228213</v>
      </c>
    </row>
    <row r="50" spans="1:7" x14ac:dyDescent="0.25">
      <c r="A50" s="42" t="str">
        <f t="shared" si="3"/>
        <v>FERROL-SAN CIBRAO</v>
      </c>
      <c r="B50" s="41">
        <f t="shared" si="4"/>
        <v>3855466</v>
      </c>
      <c r="C50" s="41">
        <f t="shared" si="5"/>
        <v>4199828</v>
      </c>
      <c r="D50" s="41">
        <f t="shared" si="6"/>
        <v>11</v>
      </c>
      <c r="E50" s="42" t="str">
        <f t="shared" si="2"/>
        <v>CASTELLON</v>
      </c>
      <c r="F50" s="42">
        <f t="shared" si="7"/>
        <v>3631420</v>
      </c>
      <c r="G50" s="42">
        <f t="shared" si="8"/>
        <v>4921564</v>
      </c>
    </row>
    <row r="51" spans="1:7" x14ac:dyDescent="0.25">
      <c r="A51" s="42" t="str">
        <f t="shared" si="3"/>
        <v>GIJON</v>
      </c>
      <c r="B51" s="41">
        <f t="shared" si="4"/>
        <v>5455641</v>
      </c>
      <c r="C51" s="41">
        <f t="shared" si="5"/>
        <v>6866688</v>
      </c>
      <c r="D51" s="41">
        <f t="shared" si="6"/>
        <v>8</v>
      </c>
      <c r="E51" s="42" t="str">
        <f t="shared" si="2"/>
        <v>BALEARES</v>
      </c>
      <c r="F51" s="42">
        <f t="shared" si="7"/>
        <v>3604243</v>
      </c>
      <c r="G51" s="42">
        <f t="shared" si="8"/>
        <v>4386759</v>
      </c>
    </row>
    <row r="52" spans="1:7" x14ac:dyDescent="0.25">
      <c r="A52" s="42" t="str">
        <f t="shared" si="3"/>
        <v>HUELVA</v>
      </c>
      <c r="B52" s="41">
        <f t="shared" si="4"/>
        <v>5327484</v>
      </c>
      <c r="C52" s="41">
        <f t="shared" si="5"/>
        <v>7135199</v>
      </c>
      <c r="D52" s="41">
        <f t="shared" si="6"/>
        <v>9</v>
      </c>
      <c r="E52" s="42" t="str">
        <f t="shared" si="2"/>
        <v>SEVILLA</v>
      </c>
      <c r="F52" s="42">
        <f t="shared" si="7"/>
        <v>1522231</v>
      </c>
      <c r="G52" s="42">
        <f t="shared" si="8"/>
        <v>1493081</v>
      </c>
    </row>
    <row r="53" spans="1:7" x14ac:dyDescent="0.25">
      <c r="A53" s="42" t="str">
        <f t="shared" si="3"/>
        <v>LAS PALMAS</v>
      </c>
      <c r="B53" s="41">
        <f t="shared" si="4"/>
        <v>6248558</v>
      </c>
      <c r="C53" s="41">
        <f t="shared" si="5"/>
        <v>7930776</v>
      </c>
      <c r="D53" s="41">
        <f t="shared" si="6"/>
        <v>7</v>
      </c>
      <c r="E53" s="42" t="str">
        <f t="shared" si="2"/>
        <v>ALMERIA</v>
      </c>
      <c r="F53" s="42">
        <f t="shared" si="7"/>
        <v>1420291</v>
      </c>
      <c r="G53" s="42">
        <f t="shared" si="8"/>
        <v>1955393</v>
      </c>
    </row>
    <row r="54" spans="1:7" x14ac:dyDescent="0.25">
      <c r="A54" s="42" t="str">
        <f t="shared" si="3"/>
        <v>MALAGA</v>
      </c>
      <c r="B54" s="41">
        <f t="shared" si="4"/>
        <v>696672</v>
      </c>
      <c r="C54" s="41">
        <f t="shared" si="5"/>
        <v>1948856</v>
      </c>
      <c r="D54" s="41">
        <f t="shared" si="6"/>
        <v>23</v>
      </c>
      <c r="E54" s="42" t="str">
        <f t="shared" si="2"/>
        <v>SANTANDER</v>
      </c>
      <c r="F54" s="42">
        <f t="shared" si="7"/>
        <v>1355995</v>
      </c>
      <c r="G54" s="42">
        <f t="shared" si="8"/>
        <v>1856344</v>
      </c>
    </row>
    <row r="55" spans="1:7" x14ac:dyDescent="0.25">
      <c r="A55" s="42" t="str">
        <f t="shared" si="3"/>
        <v>MARIN Y RIA DE PONTEVEDRA</v>
      </c>
      <c r="B55" s="41">
        <f t="shared" si="4"/>
        <v>441843</v>
      </c>
      <c r="C55" s="41">
        <f t="shared" si="5"/>
        <v>496755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1257740</v>
      </c>
      <c r="G55" s="42">
        <f t="shared" si="8"/>
        <v>1762957</v>
      </c>
    </row>
    <row r="56" spans="1:7" x14ac:dyDescent="0.25">
      <c r="A56" s="42" t="str">
        <f t="shared" si="3"/>
        <v>MELILLA</v>
      </c>
      <c r="B56" s="41">
        <f t="shared" si="4"/>
        <v>253815</v>
      </c>
      <c r="C56" s="41">
        <f t="shared" si="5"/>
        <v>253457</v>
      </c>
      <c r="D56" s="41">
        <f t="shared" si="6"/>
        <v>28</v>
      </c>
      <c r="E56" s="42" t="str">
        <f t="shared" si="2"/>
        <v>AVILES</v>
      </c>
      <c r="F56" s="42">
        <f t="shared" si="9"/>
        <v>1245490</v>
      </c>
      <c r="G56" s="42">
        <f t="shared" si="8"/>
        <v>1637751</v>
      </c>
    </row>
    <row r="57" spans="1:7" x14ac:dyDescent="0.25">
      <c r="A57" s="42" t="str">
        <f t="shared" si="3"/>
        <v>MOTRIL</v>
      </c>
      <c r="B57" s="41">
        <f t="shared" si="4"/>
        <v>658903</v>
      </c>
      <c r="C57" s="41">
        <f t="shared" si="5"/>
        <v>868899</v>
      </c>
      <c r="D57" s="41">
        <f t="shared" si="6"/>
        <v>24</v>
      </c>
      <c r="E57" s="42" t="str">
        <f t="shared" si="2"/>
        <v>VIGO</v>
      </c>
      <c r="F57" s="42">
        <f t="shared" si="9"/>
        <v>1056167</v>
      </c>
      <c r="G57" s="42">
        <f t="shared" si="8"/>
        <v>1560525</v>
      </c>
    </row>
    <row r="58" spans="1:7" x14ac:dyDescent="0.25">
      <c r="A58" s="42" t="str">
        <f t="shared" si="3"/>
        <v>PASAIA</v>
      </c>
      <c r="B58" s="41">
        <f t="shared" si="4"/>
        <v>964643</v>
      </c>
      <c r="C58" s="41">
        <f t="shared" si="5"/>
        <v>1588207</v>
      </c>
      <c r="D58" s="41">
        <f t="shared" si="6"/>
        <v>21</v>
      </c>
      <c r="E58" s="42" t="str">
        <f t="shared" si="2"/>
        <v>PASAIA</v>
      </c>
      <c r="F58" s="42">
        <f t="shared" si="9"/>
        <v>964643</v>
      </c>
      <c r="G58" s="42">
        <f t="shared" si="8"/>
        <v>1588207</v>
      </c>
    </row>
    <row r="59" spans="1:7" x14ac:dyDescent="0.25">
      <c r="A59" s="42" t="str">
        <f t="shared" si="3"/>
        <v>SANTA CRUZ DE TENERIFE</v>
      </c>
      <c r="B59" s="41">
        <f t="shared" si="4"/>
        <v>4775250</v>
      </c>
      <c r="C59" s="41">
        <f t="shared" si="5"/>
        <v>6026477</v>
      </c>
      <c r="D59" s="41">
        <f t="shared" si="6"/>
        <v>10</v>
      </c>
      <c r="E59" s="42" t="str">
        <f t="shared" si="2"/>
        <v>ALICANTE</v>
      </c>
      <c r="F59" s="42">
        <f t="shared" si="9"/>
        <v>796682</v>
      </c>
      <c r="G59" s="42">
        <f t="shared" si="8"/>
        <v>997672</v>
      </c>
    </row>
    <row r="60" spans="1:7" x14ac:dyDescent="0.25">
      <c r="A60" s="42" t="str">
        <f t="shared" si="3"/>
        <v>SANTANDER</v>
      </c>
      <c r="B60" s="41">
        <f t="shared" si="4"/>
        <v>1355995</v>
      </c>
      <c r="C60" s="41">
        <f t="shared" si="5"/>
        <v>1856344</v>
      </c>
      <c r="D60" s="41">
        <f t="shared" si="6"/>
        <v>17</v>
      </c>
      <c r="E60" s="42" t="str">
        <f t="shared" si="2"/>
        <v>MALAGA</v>
      </c>
      <c r="F60" s="42">
        <f t="shared" si="9"/>
        <v>696672</v>
      </c>
      <c r="G60" s="42">
        <f t="shared" si="8"/>
        <v>1948856</v>
      </c>
    </row>
    <row r="61" spans="1:7" x14ac:dyDescent="0.25">
      <c r="A61" s="42" t="str">
        <f t="shared" si="3"/>
        <v>SEVILLA</v>
      </c>
      <c r="B61" s="41">
        <f t="shared" si="4"/>
        <v>1522231</v>
      </c>
      <c r="C61" s="41">
        <f t="shared" si="5"/>
        <v>1493081</v>
      </c>
      <c r="D61" s="41">
        <f t="shared" si="6"/>
        <v>15</v>
      </c>
      <c r="E61" s="42" t="str">
        <f t="shared" si="2"/>
        <v>MOTRIL</v>
      </c>
      <c r="F61" s="42">
        <f t="shared" si="9"/>
        <v>658903</v>
      </c>
      <c r="G61" s="42">
        <f t="shared" si="8"/>
        <v>868899</v>
      </c>
    </row>
    <row r="62" spans="1:7" x14ac:dyDescent="0.25">
      <c r="A62" s="42" t="str">
        <f t="shared" si="3"/>
        <v>TARRAGONA</v>
      </c>
      <c r="B62" s="41">
        <f t="shared" si="4"/>
        <v>9265952</v>
      </c>
      <c r="C62" s="41">
        <f t="shared" si="5"/>
        <v>11500875</v>
      </c>
      <c r="D62" s="41">
        <f t="shared" si="6"/>
        <v>5</v>
      </c>
      <c r="E62" s="42" t="str">
        <f t="shared" si="2"/>
        <v>CEUTA</v>
      </c>
      <c r="F62" s="42">
        <f t="shared" si="9"/>
        <v>615793</v>
      </c>
      <c r="G62" s="42">
        <f t="shared" si="8"/>
        <v>681644</v>
      </c>
    </row>
    <row r="63" spans="1:7" x14ac:dyDescent="0.25">
      <c r="A63" s="42" t="str">
        <f t="shared" si="3"/>
        <v>VALENCIA</v>
      </c>
      <c r="B63" s="41">
        <f t="shared" si="4"/>
        <v>17922346</v>
      </c>
      <c r="C63" s="41">
        <f t="shared" si="5"/>
        <v>18718792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441843</v>
      </c>
      <c r="G63" s="42">
        <f t="shared" si="8"/>
        <v>496755</v>
      </c>
    </row>
    <row r="64" spans="1:7" x14ac:dyDescent="0.25">
      <c r="A64" s="42" t="str">
        <f t="shared" si="3"/>
        <v>VIGO</v>
      </c>
      <c r="B64" s="41">
        <f t="shared" si="4"/>
        <v>1056167</v>
      </c>
      <c r="C64" s="41">
        <f t="shared" si="5"/>
        <v>1560525</v>
      </c>
      <c r="D64" s="41">
        <f t="shared" si="6"/>
        <v>20</v>
      </c>
      <c r="E64" s="42" t="str">
        <f t="shared" si="2"/>
        <v>VILAGARCIA</v>
      </c>
      <c r="F64" s="42">
        <f t="shared" si="9"/>
        <v>292468</v>
      </c>
      <c r="G64" s="42">
        <f t="shared" si="8"/>
        <v>320774</v>
      </c>
    </row>
    <row r="65" spans="1:7" x14ac:dyDescent="0.25">
      <c r="A65" s="42" t="str">
        <f t="shared" si="3"/>
        <v>VILAGARCIA</v>
      </c>
      <c r="B65" s="41">
        <f t="shared" si="4"/>
        <v>292468</v>
      </c>
      <c r="C65" s="41">
        <f t="shared" si="5"/>
        <v>320774</v>
      </c>
      <c r="D65" s="41">
        <f t="shared" si="6"/>
        <v>27</v>
      </c>
      <c r="E65" s="42" t="str">
        <f t="shared" si="2"/>
        <v>MELILLA</v>
      </c>
      <c r="F65" s="42">
        <f t="shared" si="9"/>
        <v>253815</v>
      </c>
      <c r="G65" s="42">
        <f t="shared" si="8"/>
        <v>253457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602594</v>
      </c>
      <c r="C7" s="37">
        <v>335380</v>
      </c>
      <c r="D7" s="37">
        <v>2506851</v>
      </c>
      <c r="E7" s="37">
        <v>2231879</v>
      </c>
      <c r="F7" s="10">
        <f>((E7*100)/D7)-100</f>
        <v>-10.96882104281427</v>
      </c>
      <c r="G7" s="1"/>
      <c r="H7" s="1"/>
      <c r="I7" s="1"/>
    </row>
    <row r="8" spans="1:12" x14ac:dyDescent="0.25">
      <c r="A8" s="11" t="s">
        <v>44</v>
      </c>
      <c r="B8" s="38">
        <v>7283</v>
      </c>
      <c r="C8" s="38">
        <v>7478</v>
      </c>
      <c r="D8" s="38">
        <v>26461</v>
      </c>
      <c r="E8" s="38">
        <v>36447</v>
      </c>
      <c r="F8" s="13">
        <f t="shared" ref="F8:F35" si="0">((E8*100)/D8)-100</f>
        <v>37.73855863346057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45295</v>
      </c>
      <c r="C10" s="38">
        <v>61385</v>
      </c>
      <c r="D10" s="38">
        <v>199402</v>
      </c>
      <c r="E10" s="38">
        <v>209595</v>
      </c>
      <c r="F10" s="13">
        <f t="shared" si="0"/>
        <v>5.1117842348622418</v>
      </c>
      <c r="G10" s="1"/>
      <c r="H10" s="1"/>
      <c r="I10" s="1"/>
    </row>
    <row r="11" spans="1:12" x14ac:dyDescent="0.25">
      <c r="A11" s="8" t="s">
        <v>47</v>
      </c>
      <c r="B11" s="37">
        <v>2018304</v>
      </c>
      <c r="C11" s="37">
        <v>1540892</v>
      </c>
      <c r="D11" s="37">
        <v>6716219</v>
      </c>
      <c r="E11" s="37">
        <v>6758322</v>
      </c>
      <c r="F11" s="10">
        <f t="shared" si="0"/>
        <v>0.62688545444989074</v>
      </c>
      <c r="G11" s="1"/>
      <c r="H11" s="1"/>
      <c r="I11" s="1"/>
    </row>
    <row r="12" spans="1:12" x14ac:dyDescent="0.25">
      <c r="A12" s="11" t="s">
        <v>48</v>
      </c>
      <c r="B12" s="38">
        <v>11925</v>
      </c>
      <c r="C12" s="38">
        <v>22385</v>
      </c>
      <c r="D12" s="38">
        <v>56292</v>
      </c>
      <c r="E12" s="38">
        <v>49273</v>
      </c>
      <c r="F12" s="13">
        <f t="shared" si="0"/>
        <v>-12.468912101186675</v>
      </c>
      <c r="G12" s="1"/>
      <c r="H12" s="1"/>
      <c r="I12" s="1"/>
    </row>
    <row r="13" spans="1:12" x14ac:dyDescent="0.25">
      <c r="A13" s="8" t="s">
        <v>49</v>
      </c>
      <c r="B13" s="37">
        <v>160913</v>
      </c>
      <c r="C13" s="37">
        <v>215056</v>
      </c>
      <c r="D13" s="37">
        <v>538966</v>
      </c>
      <c r="E13" s="37">
        <v>623860</v>
      </c>
      <c r="F13" s="10">
        <f t="shared" si="0"/>
        <v>15.751271879858834</v>
      </c>
      <c r="G13" s="1"/>
      <c r="H13" s="1"/>
      <c r="I13" s="1"/>
    </row>
    <row r="14" spans="1:12" x14ac:dyDescent="0.25">
      <c r="A14" s="11" t="s">
        <v>50</v>
      </c>
      <c r="B14" s="38">
        <v>1001927</v>
      </c>
      <c r="C14" s="38">
        <v>987699</v>
      </c>
      <c r="D14" s="38">
        <v>3993230</v>
      </c>
      <c r="E14" s="38">
        <v>3966499</v>
      </c>
      <c r="F14" s="13">
        <f t="shared" si="0"/>
        <v>-0.66940797299429278</v>
      </c>
      <c r="G14" s="1"/>
      <c r="H14" s="1"/>
      <c r="I14" s="1"/>
    </row>
    <row r="15" spans="1:12" x14ac:dyDescent="0.25">
      <c r="A15" s="8" t="s">
        <v>51</v>
      </c>
      <c r="B15" s="37">
        <v>2042018</v>
      </c>
      <c r="C15" s="37">
        <v>1858990</v>
      </c>
      <c r="D15" s="37">
        <v>7628696</v>
      </c>
      <c r="E15" s="37">
        <v>7527893</v>
      </c>
      <c r="F15" s="10">
        <f t="shared" si="0"/>
        <v>-1.3213660630860176</v>
      </c>
      <c r="G15" s="1"/>
      <c r="H15" s="1"/>
      <c r="I15" s="1"/>
    </row>
    <row r="16" spans="1:12" x14ac:dyDescent="0.25">
      <c r="A16" s="11" t="s">
        <v>52</v>
      </c>
      <c r="B16" s="38">
        <v>1659596</v>
      </c>
      <c r="C16" s="38">
        <v>1669789</v>
      </c>
      <c r="D16" s="38">
        <v>7233074</v>
      </c>
      <c r="E16" s="38">
        <v>6447828</v>
      </c>
      <c r="F16" s="13">
        <f t="shared" si="0"/>
        <v>-10.856324710627874</v>
      </c>
      <c r="G16" s="1"/>
      <c r="H16" s="1"/>
      <c r="I16" s="1"/>
    </row>
    <row r="17" spans="1:9" x14ac:dyDescent="0.25">
      <c r="A17" s="8" t="s">
        <v>53</v>
      </c>
      <c r="B17" s="37">
        <v>883763</v>
      </c>
      <c r="C17" s="37">
        <v>609974</v>
      </c>
      <c r="D17" s="37">
        <v>2896512</v>
      </c>
      <c r="E17" s="37">
        <v>2706030</v>
      </c>
      <c r="F17" s="10">
        <f t="shared" si="0"/>
        <v>-6.5762544743470812</v>
      </c>
      <c r="G17" s="1"/>
      <c r="H17" s="1"/>
      <c r="I17" s="1"/>
    </row>
    <row r="18" spans="1:9" x14ac:dyDescent="0.25">
      <c r="A18" s="11" t="s">
        <v>54</v>
      </c>
      <c r="B18" s="38">
        <v>80839</v>
      </c>
      <c r="C18" s="38">
        <v>78446</v>
      </c>
      <c r="D18" s="38">
        <v>338369</v>
      </c>
      <c r="E18" s="38">
        <v>294260</v>
      </c>
      <c r="F18" s="13">
        <f t="shared" si="0"/>
        <v>-13.035768643108554</v>
      </c>
      <c r="G18" s="1"/>
      <c r="H18" s="1"/>
      <c r="I18" s="1"/>
    </row>
    <row r="19" spans="1:9" x14ac:dyDescent="0.25">
      <c r="A19" s="8" t="s">
        <v>55</v>
      </c>
      <c r="B19" s="37">
        <v>117034</v>
      </c>
      <c r="C19" s="37">
        <v>150999</v>
      </c>
      <c r="D19" s="37">
        <v>638828</v>
      </c>
      <c r="E19" s="37">
        <v>699631</v>
      </c>
      <c r="F19" s="10">
        <f t="shared" si="0"/>
        <v>9.5178984014476526</v>
      </c>
      <c r="G19" s="1"/>
      <c r="H19" s="1"/>
      <c r="I19" s="1"/>
    </row>
    <row r="20" spans="1:9" x14ac:dyDescent="0.25">
      <c r="A20" s="11" t="s">
        <v>56</v>
      </c>
      <c r="B20" s="38">
        <v>94417</v>
      </c>
      <c r="C20" s="38">
        <v>137124</v>
      </c>
      <c r="D20" s="38">
        <v>476592</v>
      </c>
      <c r="E20" s="38">
        <v>452341</v>
      </c>
      <c r="F20" s="13">
        <f t="shared" si="0"/>
        <v>-5.0884194447242095</v>
      </c>
      <c r="G20" s="1"/>
      <c r="H20" s="1"/>
      <c r="I20" s="1"/>
    </row>
    <row r="21" spans="1:9" x14ac:dyDescent="0.25">
      <c r="A21" s="8" t="s">
        <v>57</v>
      </c>
      <c r="B21" s="37">
        <v>1544648</v>
      </c>
      <c r="C21" s="37">
        <v>1108556</v>
      </c>
      <c r="D21" s="37">
        <v>4698074</v>
      </c>
      <c r="E21" s="37">
        <v>3932490</v>
      </c>
      <c r="F21" s="10">
        <f t="shared" si="0"/>
        <v>-16.295699046034613</v>
      </c>
      <c r="G21" s="1"/>
      <c r="H21" s="1"/>
      <c r="I21" s="1"/>
    </row>
    <row r="22" spans="1:9" x14ac:dyDescent="0.25">
      <c r="A22" s="11" t="s">
        <v>58</v>
      </c>
      <c r="B22" s="38">
        <v>401265</v>
      </c>
      <c r="C22" s="38">
        <v>389652</v>
      </c>
      <c r="D22" s="38">
        <v>1664599</v>
      </c>
      <c r="E22" s="38">
        <v>1634714</v>
      </c>
      <c r="F22" s="13">
        <f t="shared" si="0"/>
        <v>-1.7953272830273193</v>
      </c>
      <c r="G22" s="1"/>
      <c r="H22" s="1"/>
      <c r="I22" s="1"/>
    </row>
    <row r="23" spans="1:9" x14ac:dyDescent="0.25">
      <c r="A23" s="8" t="s">
        <v>59</v>
      </c>
      <c r="B23" s="37">
        <v>10328</v>
      </c>
      <c r="C23" s="37">
        <v>3080</v>
      </c>
      <c r="D23" s="37">
        <v>60421</v>
      </c>
      <c r="E23" s="37">
        <v>20232</v>
      </c>
      <c r="F23" s="10">
        <f t="shared" si="0"/>
        <v>-66.514953410238164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14</v>
      </c>
      <c r="D24" s="38">
        <v>0</v>
      </c>
      <c r="E24" s="38">
        <v>14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5073</v>
      </c>
      <c r="C25" s="37">
        <v>5077</v>
      </c>
      <c r="D25" s="37">
        <v>25723</v>
      </c>
      <c r="E25" s="37">
        <v>24431</v>
      </c>
      <c r="F25" s="10">
        <f t="shared" si="0"/>
        <v>-5.0227422928896317</v>
      </c>
      <c r="G25" s="1"/>
      <c r="H25" s="1"/>
      <c r="I25" s="1"/>
    </row>
    <row r="26" spans="1:9" x14ac:dyDescent="0.25">
      <c r="A26" s="11" t="s">
        <v>62</v>
      </c>
      <c r="B26" s="38">
        <v>94585</v>
      </c>
      <c r="C26" s="38">
        <v>83192</v>
      </c>
      <c r="D26" s="38">
        <v>489479</v>
      </c>
      <c r="E26" s="38">
        <v>444230</v>
      </c>
      <c r="F26" s="13">
        <f t="shared" si="0"/>
        <v>-9.2443189595467885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765019</v>
      </c>
      <c r="C28" s="38">
        <v>677305</v>
      </c>
      <c r="D28" s="38">
        <v>3128237</v>
      </c>
      <c r="E28" s="38">
        <v>2650142</v>
      </c>
      <c r="F28" s="13">
        <f t="shared" si="0"/>
        <v>-15.283209040747238</v>
      </c>
      <c r="G28" s="1"/>
      <c r="H28" s="1"/>
      <c r="I28" s="1"/>
    </row>
    <row r="29" spans="1:9" x14ac:dyDescent="0.25">
      <c r="A29" s="8" t="s">
        <v>65</v>
      </c>
      <c r="B29" s="37">
        <v>27328</v>
      </c>
      <c r="C29" s="37">
        <v>17999</v>
      </c>
      <c r="D29" s="37">
        <v>101209</v>
      </c>
      <c r="E29" s="37">
        <v>111821</v>
      </c>
      <c r="F29" s="10">
        <f t="shared" si="0"/>
        <v>10.485233526662654</v>
      </c>
      <c r="G29" s="1"/>
      <c r="H29" s="1"/>
      <c r="I29" s="1"/>
    </row>
    <row r="30" spans="1:9" x14ac:dyDescent="0.25">
      <c r="A30" s="11" t="s">
        <v>66</v>
      </c>
      <c r="B30" s="38">
        <v>15445</v>
      </c>
      <c r="C30" s="38">
        <v>28520</v>
      </c>
      <c r="D30" s="38">
        <v>115915</v>
      </c>
      <c r="E30" s="38">
        <v>80798</v>
      </c>
      <c r="F30" s="13">
        <f t="shared" si="0"/>
        <v>-30.295475132640291</v>
      </c>
      <c r="G30" s="1"/>
      <c r="H30" s="1"/>
      <c r="I30" s="1"/>
    </row>
    <row r="31" spans="1:9" x14ac:dyDescent="0.25">
      <c r="A31" s="8" t="s">
        <v>67</v>
      </c>
      <c r="B31" s="37">
        <v>1567252</v>
      </c>
      <c r="C31" s="37">
        <v>1508193</v>
      </c>
      <c r="D31" s="37">
        <v>6365599</v>
      </c>
      <c r="E31" s="37">
        <v>5418508</v>
      </c>
      <c r="F31" s="10">
        <f t="shared" si="0"/>
        <v>-14.878269900444565</v>
      </c>
      <c r="G31" s="1"/>
      <c r="H31" s="1"/>
      <c r="I31" s="1"/>
    </row>
    <row r="32" spans="1:9" x14ac:dyDescent="0.25">
      <c r="A32" s="11" t="s">
        <v>68</v>
      </c>
      <c r="B32" s="38">
        <v>493207</v>
      </c>
      <c r="C32" s="38">
        <v>398718</v>
      </c>
      <c r="D32" s="38">
        <v>2019988</v>
      </c>
      <c r="E32" s="38">
        <v>1920387</v>
      </c>
      <c r="F32" s="13">
        <f t="shared" si="0"/>
        <v>-4.9307718659714794</v>
      </c>
      <c r="G32" s="1"/>
      <c r="H32" s="1"/>
      <c r="I32" s="1"/>
    </row>
    <row r="33" spans="1:9" x14ac:dyDescent="0.25">
      <c r="A33" s="8" t="s">
        <v>69</v>
      </c>
      <c r="B33" s="37">
        <v>0</v>
      </c>
      <c r="C33" s="37">
        <v>3001</v>
      </c>
      <c r="D33" s="37">
        <v>19880</v>
      </c>
      <c r="E33" s="37">
        <v>31181</v>
      </c>
      <c r="F33" s="10">
        <f t="shared" si="0"/>
        <v>56.84607645875252</v>
      </c>
      <c r="G33" s="1"/>
      <c r="H33" s="1"/>
      <c r="I33" s="1"/>
    </row>
    <row r="34" spans="1:9" x14ac:dyDescent="0.25">
      <c r="A34" s="11" t="s">
        <v>70</v>
      </c>
      <c r="B34" s="38">
        <v>31828</v>
      </c>
      <c r="C34" s="38">
        <v>19333</v>
      </c>
      <c r="D34" s="38">
        <v>109839</v>
      </c>
      <c r="E34" s="38">
        <v>73990</v>
      </c>
      <c r="F34" s="13">
        <f t="shared" si="0"/>
        <v>-32.637769826746421</v>
      </c>
      <c r="G34" s="1"/>
      <c r="H34" s="1"/>
      <c r="I34" s="1"/>
    </row>
    <row r="35" spans="1:9" x14ac:dyDescent="0.25">
      <c r="A35" s="14" t="s">
        <v>71</v>
      </c>
      <c r="B35" s="15">
        <f>SUM(B7:B34)</f>
        <v>13681886</v>
      </c>
      <c r="C35" s="15">
        <f t="shared" ref="C35:E35" si="1">SUM(C7:C34)</f>
        <v>11918237</v>
      </c>
      <c r="D35" s="15">
        <f t="shared" si="1"/>
        <v>52050155</v>
      </c>
      <c r="E35" s="15">
        <f t="shared" si="1"/>
        <v>48346796</v>
      </c>
      <c r="F35" s="16">
        <f t="shared" si="0"/>
        <v>-7.1149816940987023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2231879</v>
      </c>
      <c r="C38" s="41">
        <f>D7</f>
        <v>2506851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7527893</v>
      </c>
      <c r="G38" s="42">
        <f>LOOKUP(E38,$A$38:$A$65,$C$38:$C$65)</f>
        <v>7628696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36447</v>
      </c>
      <c r="C39" s="41">
        <f t="shared" ref="C39:C65" si="5">D8</f>
        <v>26461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6758322</v>
      </c>
      <c r="G39" s="42">
        <f t="shared" ref="G39:G65" si="8">LOOKUP(E39,$A$38:$A$65,$C$38:$C$65)</f>
        <v>6716219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CARTAGENA</v>
      </c>
      <c r="F40" s="42">
        <f t="shared" si="7"/>
        <v>6447828</v>
      </c>
      <c r="G40" s="42">
        <f t="shared" si="8"/>
        <v>7233074</v>
      </c>
    </row>
    <row r="41" spans="1:9" x14ac:dyDescent="0.25">
      <c r="A41" s="42" t="str">
        <f t="shared" si="3"/>
        <v>AVILES</v>
      </c>
      <c r="B41" s="41">
        <f t="shared" si="4"/>
        <v>209595</v>
      </c>
      <c r="C41" s="41">
        <f t="shared" si="5"/>
        <v>199402</v>
      </c>
      <c r="D41" s="41">
        <f t="shared" si="6"/>
        <v>17</v>
      </c>
      <c r="E41" s="42" t="str">
        <f t="shared" si="2"/>
        <v>TARRAGONA</v>
      </c>
      <c r="F41" s="42">
        <f t="shared" si="7"/>
        <v>5418508</v>
      </c>
      <c r="G41" s="42">
        <f t="shared" si="8"/>
        <v>6365599</v>
      </c>
    </row>
    <row r="42" spans="1:9" x14ac:dyDescent="0.25">
      <c r="A42" s="42" t="str">
        <f t="shared" si="3"/>
        <v>BAHIA DE ALGECIRAS</v>
      </c>
      <c r="B42" s="41">
        <f t="shared" si="4"/>
        <v>6758322</v>
      </c>
      <c r="C42" s="41">
        <f t="shared" si="5"/>
        <v>6716219</v>
      </c>
      <c r="D42" s="41">
        <f t="shared" si="6"/>
        <v>2</v>
      </c>
      <c r="E42" s="42" t="str">
        <f t="shared" si="2"/>
        <v>BARCELONA</v>
      </c>
      <c r="F42" s="42">
        <f t="shared" si="7"/>
        <v>3966499</v>
      </c>
      <c r="G42" s="42">
        <f t="shared" si="8"/>
        <v>3993230</v>
      </c>
    </row>
    <row r="43" spans="1:9" x14ac:dyDescent="0.25">
      <c r="A43" s="42" t="str">
        <f t="shared" si="3"/>
        <v>BAHIA DE CADIZ</v>
      </c>
      <c r="B43" s="41">
        <f t="shared" si="4"/>
        <v>49273</v>
      </c>
      <c r="C43" s="41">
        <f t="shared" si="5"/>
        <v>56292</v>
      </c>
      <c r="D43" s="41">
        <f t="shared" si="6"/>
        <v>21</v>
      </c>
      <c r="E43" s="42" t="str">
        <f t="shared" si="2"/>
        <v>HUELVA</v>
      </c>
      <c r="F43" s="42">
        <f t="shared" si="7"/>
        <v>3932490</v>
      </c>
      <c r="G43" s="42">
        <f t="shared" si="8"/>
        <v>4698074</v>
      </c>
    </row>
    <row r="44" spans="1:9" x14ac:dyDescent="0.25">
      <c r="A44" s="42" t="str">
        <f t="shared" si="3"/>
        <v>BALEARES</v>
      </c>
      <c r="B44" s="41">
        <f t="shared" si="4"/>
        <v>623860</v>
      </c>
      <c r="C44" s="41">
        <f t="shared" si="5"/>
        <v>538966</v>
      </c>
      <c r="D44" s="41">
        <f t="shared" si="6"/>
        <v>13</v>
      </c>
      <c r="E44" s="42" t="str">
        <f t="shared" si="2"/>
        <v>CASTELLON</v>
      </c>
      <c r="F44" s="42">
        <f t="shared" si="7"/>
        <v>2706030</v>
      </c>
      <c r="G44" s="42">
        <f t="shared" si="8"/>
        <v>2896512</v>
      </c>
    </row>
    <row r="45" spans="1:9" x14ac:dyDescent="0.25">
      <c r="A45" s="42" t="str">
        <f t="shared" si="3"/>
        <v>BARCELONA</v>
      </c>
      <c r="B45" s="41">
        <f t="shared" si="4"/>
        <v>3966499</v>
      </c>
      <c r="C45" s="41">
        <f t="shared" si="5"/>
        <v>3993230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2650142</v>
      </c>
      <c r="G45" s="42">
        <f t="shared" si="8"/>
        <v>3128237</v>
      </c>
    </row>
    <row r="46" spans="1:9" x14ac:dyDescent="0.25">
      <c r="A46" s="42" t="str">
        <f t="shared" si="3"/>
        <v>BILBAO</v>
      </c>
      <c r="B46" s="41">
        <f t="shared" si="4"/>
        <v>7527893</v>
      </c>
      <c r="C46" s="41">
        <f t="shared" si="5"/>
        <v>7628696</v>
      </c>
      <c r="D46" s="41">
        <f t="shared" si="6"/>
        <v>1</v>
      </c>
      <c r="E46" s="42" t="str">
        <f t="shared" si="2"/>
        <v>A CORUÑA</v>
      </c>
      <c r="F46" s="42">
        <f t="shared" si="7"/>
        <v>2231879</v>
      </c>
      <c r="G46" s="42">
        <f t="shared" si="8"/>
        <v>2506851</v>
      </c>
    </row>
    <row r="47" spans="1:9" x14ac:dyDescent="0.25">
      <c r="A47" s="42" t="str">
        <f t="shared" si="3"/>
        <v>CARTAGENA</v>
      </c>
      <c r="B47" s="41">
        <f t="shared" si="4"/>
        <v>6447828</v>
      </c>
      <c r="C47" s="41">
        <f t="shared" si="5"/>
        <v>7233074</v>
      </c>
      <c r="D47" s="41">
        <f t="shared" si="6"/>
        <v>3</v>
      </c>
      <c r="E47" s="42" t="str">
        <f t="shared" si="2"/>
        <v>VALENCIA</v>
      </c>
      <c r="F47" s="42">
        <f t="shared" si="7"/>
        <v>1920387</v>
      </c>
      <c r="G47" s="42">
        <f t="shared" si="8"/>
        <v>2019988</v>
      </c>
    </row>
    <row r="48" spans="1:9" x14ac:dyDescent="0.25">
      <c r="A48" s="42" t="str">
        <f t="shared" si="3"/>
        <v>CASTELLON</v>
      </c>
      <c r="B48" s="41">
        <f t="shared" si="4"/>
        <v>2706030</v>
      </c>
      <c r="C48" s="41">
        <f t="shared" si="5"/>
        <v>2896512</v>
      </c>
      <c r="D48" s="41">
        <f t="shared" si="6"/>
        <v>7</v>
      </c>
      <c r="E48" s="42" t="str">
        <f t="shared" si="2"/>
        <v>LAS PALMAS</v>
      </c>
      <c r="F48" s="42">
        <f t="shared" si="7"/>
        <v>1634714</v>
      </c>
      <c r="G48" s="42">
        <f t="shared" si="8"/>
        <v>1664599</v>
      </c>
    </row>
    <row r="49" spans="1:7" x14ac:dyDescent="0.25">
      <c r="A49" s="42" t="str">
        <f t="shared" si="3"/>
        <v>CEUTA</v>
      </c>
      <c r="B49" s="41">
        <f t="shared" si="4"/>
        <v>294260</v>
      </c>
      <c r="C49" s="41">
        <f t="shared" si="5"/>
        <v>338369</v>
      </c>
      <c r="D49" s="41">
        <f t="shared" si="6"/>
        <v>16</v>
      </c>
      <c r="E49" s="42" t="str">
        <f t="shared" si="2"/>
        <v>FERROL-SAN CIBRAO</v>
      </c>
      <c r="F49" s="42">
        <f t="shared" si="7"/>
        <v>699631</v>
      </c>
      <c r="G49" s="42">
        <f t="shared" si="8"/>
        <v>638828</v>
      </c>
    </row>
    <row r="50" spans="1:7" x14ac:dyDescent="0.25">
      <c r="A50" s="42" t="str">
        <f t="shared" si="3"/>
        <v>FERROL-SAN CIBRAO</v>
      </c>
      <c r="B50" s="41">
        <f t="shared" si="4"/>
        <v>699631</v>
      </c>
      <c r="C50" s="41">
        <f t="shared" si="5"/>
        <v>638828</v>
      </c>
      <c r="D50" s="41">
        <f t="shared" si="6"/>
        <v>12</v>
      </c>
      <c r="E50" s="42" t="str">
        <f t="shared" si="2"/>
        <v>BALEARES</v>
      </c>
      <c r="F50" s="42">
        <f t="shared" si="7"/>
        <v>623860</v>
      </c>
      <c r="G50" s="42">
        <f t="shared" si="8"/>
        <v>538966</v>
      </c>
    </row>
    <row r="51" spans="1:7" x14ac:dyDescent="0.25">
      <c r="A51" s="42" t="str">
        <f t="shared" si="3"/>
        <v>GIJON</v>
      </c>
      <c r="B51" s="41">
        <f t="shared" si="4"/>
        <v>452341</v>
      </c>
      <c r="C51" s="41">
        <f t="shared" si="5"/>
        <v>476592</v>
      </c>
      <c r="D51" s="41">
        <f t="shared" si="6"/>
        <v>14</v>
      </c>
      <c r="E51" s="42" t="str">
        <f t="shared" si="2"/>
        <v>GIJON</v>
      </c>
      <c r="F51" s="42">
        <f t="shared" si="7"/>
        <v>452341</v>
      </c>
      <c r="G51" s="42">
        <f t="shared" si="8"/>
        <v>476592</v>
      </c>
    </row>
    <row r="52" spans="1:7" x14ac:dyDescent="0.25">
      <c r="A52" s="42" t="str">
        <f t="shared" si="3"/>
        <v>HUELVA</v>
      </c>
      <c r="B52" s="41">
        <f t="shared" si="4"/>
        <v>3932490</v>
      </c>
      <c r="C52" s="41">
        <f t="shared" si="5"/>
        <v>4698074</v>
      </c>
      <c r="D52" s="41">
        <f t="shared" si="6"/>
        <v>6</v>
      </c>
      <c r="E52" s="42" t="str">
        <f t="shared" si="2"/>
        <v>MOTRIL</v>
      </c>
      <c r="F52" s="42">
        <f t="shared" si="7"/>
        <v>444230</v>
      </c>
      <c r="G52" s="42">
        <f t="shared" si="8"/>
        <v>489479</v>
      </c>
    </row>
    <row r="53" spans="1:7" x14ac:dyDescent="0.25">
      <c r="A53" s="42" t="str">
        <f t="shared" si="3"/>
        <v>LAS PALMAS</v>
      </c>
      <c r="B53" s="41">
        <f t="shared" si="4"/>
        <v>1634714</v>
      </c>
      <c r="C53" s="41">
        <f t="shared" si="5"/>
        <v>1664599</v>
      </c>
      <c r="D53" s="41">
        <f t="shared" si="6"/>
        <v>11</v>
      </c>
      <c r="E53" s="42" t="str">
        <f t="shared" si="2"/>
        <v>CEUTA</v>
      </c>
      <c r="F53" s="42">
        <f t="shared" si="7"/>
        <v>294260</v>
      </c>
      <c r="G53" s="42">
        <f t="shared" si="8"/>
        <v>338369</v>
      </c>
    </row>
    <row r="54" spans="1:7" x14ac:dyDescent="0.25">
      <c r="A54" s="42" t="str">
        <f t="shared" si="3"/>
        <v>MALAGA</v>
      </c>
      <c r="B54" s="41">
        <f t="shared" si="4"/>
        <v>20232</v>
      </c>
      <c r="C54" s="41">
        <f t="shared" si="5"/>
        <v>60421</v>
      </c>
      <c r="D54" s="41">
        <f t="shared" si="6"/>
        <v>25</v>
      </c>
      <c r="E54" s="42" t="str">
        <f t="shared" si="2"/>
        <v>AVILES</v>
      </c>
      <c r="F54" s="42">
        <f t="shared" si="7"/>
        <v>209595</v>
      </c>
      <c r="G54" s="42">
        <f t="shared" si="8"/>
        <v>199402</v>
      </c>
    </row>
    <row r="55" spans="1:7" x14ac:dyDescent="0.25">
      <c r="A55" s="42" t="str">
        <f t="shared" si="3"/>
        <v>MARIN Y RIA DE PONTEVEDRA</v>
      </c>
      <c r="B55" s="41">
        <f t="shared" si="4"/>
        <v>14</v>
      </c>
      <c r="C55" s="41">
        <f t="shared" si="5"/>
        <v>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111821</v>
      </c>
      <c r="G55" s="42">
        <f t="shared" si="8"/>
        <v>101209</v>
      </c>
    </row>
    <row r="56" spans="1:7" x14ac:dyDescent="0.25">
      <c r="A56" s="42" t="str">
        <f t="shared" si="3"/>
        <v>MELILLA</v>
      </c>
      <c r="B56" s="41">
        <f t="shared" si="4"/>
        <v>24431</v>
      </c>
      <c r="C56" s="41">
        <f t="shared" si="5"/>
        <v>25723</v>
      </c>
      <c r="D56" s="41">
        <f t="shared" si="6"/>
        <v>24</v>
      </c>
      <c r="E56" s="42" t="str">
        <f t="shared" si="2"/>
        <v>SEVILLA</v>
      </c>
      <c r="F56" s="42">
        <f t="shared" si="9"/>
        <v>80798</v>
      </c>
      <c r="G56" s="42">
        <f t="shared" si="8"/>
        <v>115915</v>
      </c>
    </row>
    <row r="57" spans="1:7" x14ac:dyDescent="0.25">
      <c r="A57" s="42" t="str">
        <f t="shared" si="3"/>
        <v>MOTRIL</v>
      </c>
      <c r="B57" s="41">
        <f t="shared" si="4"/>
        <v>444230</v>
      </c>
      <c r="C57" s="41">
        <f t="shared" si="5"/>
        <v>489479</v>
      </c>
      <c r="D57" s="41">
        <f t="shared" si="6"/>
        <v>15</v>
      </c>
      <c r="E57" s="42" t="str">
        <f t="shared" si="2"/>
        <v>VILAGARCIA</v>
      </c>
      <c r="F57" s="42">
        <f t="shared" si="9"/>
        <v>73990</v>
      </c>
      <c r="G57" s="42">
        <f t="shared" si="8"/>
        <v>109839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49273</v>
      </c>
      <c r="G58" s="42">
        <f t="shared" si="8"/>
        <v>56292</v>
      </c>
    </row>
    <row r="59" spans="1:7" x14ac:dyDescent="0.25">
      <c r="A59" s="42" t="str">
        <f t="shared" si="3"/>
        <v>SANTA CRUZ DE TENERIFE</v>
      </c>
      <c r="B59" s="41">
        <f t="shared" si="4"/>
        <v>2650142</v>
      </c>
      <c r="C59" s="41">
        <f t="shared" si="5"/>
        <v>3128237</v>
      </c>
      <c r="D59" s="41">
        <f t="shared" si="6"/>
        <v>8</v>
      </c>
      <c r="E59" s="42" t="str">
        <f t="shared" si="2"/>
        <v>ALICANTE</v>
      </c>
      <c r="F59" s="42">
        <f t="shared" si="9"/>
        <v>36447</v>
      </c>
      <c r="G59" s="42">
        <f t="shared" si="8"/>
        <v>26461</v>
      </c>
    </row>
    <row r="60" spans="1:7" x14ac:dyDescent="0.25">
      <c r="A60" s="42" t="str">
        <f t="shared" si="3"/>
        <v>SANTANDER</v>
      </c>
      <c r="B60" s="41">
        <f t="shared" si="4"/>
        <v>111821</v>
      </c>
      <c r="C60" s="41">
        <f t="shared" si="5"/>
        <v>101209</v>
      </c>
      <c r="D60" s="41">
        <f t="shared" si="6"/>
        <v>18</v>
      </c>
      <c r="E60" s="42" t="str">
        <f t="shared" si="2"/>
        <v>VIGO</v>
      </c>
      <c r="F60" s="42">
        <f t="shared" si="9"/>
        <v>31181</v>
      </c>
      <c r="G60" s="42">
        <f t="shared" si="8"/>
        <v>19880</v>
      </c>
    </row>
    <row r="61" spans="1:7" x14ac:dyDescent="0.25">
      <c r="A61" s="42" t="str">
        <f t="shared" si="3"/>
        <v>SEVILLA</v>
      </c>
      <c r="B61" s="41">
        <f t="shared" si="4"/>
        <v>80798</v>
      </c>
      <c r="C61" s="41">
        <f t="shared" si="5"/>
        <v>115915</v>
      </c>
      <c r="D61" s="41">
        <f t="shared" si="6"/>
        <v>19</v>
      </c>
      <c r="E61" s="42" t="str">
        <f t="shared" si="2"/>
        <v>MELILLA</v>
      </c>
      <c r="F61" s="42">
        <f t="shared" si="9"/>
        <v>24431</v>
      </c>
      <c r="G61" s="42">
        <f t="shared" si="8"/>
        <v>25723</v>
      </c>
    </row>
    <row r="62" spans="1:7" x14ac:dyDescent="0.25">
      <c r="A62" s="42" t="str">
        <f t="shared" si="3"/>
        <v>TARRAGONA</v>
      </c>
      <c r="B62" s="41">
        <f t="shared" si="4"/>
        <v>5418508</v>
      </c>
      <c r="C62" s="41">
        <f t="shared" si="5"/>
        <v>6365599</v>
      </c>
      <c r="D62" s="41">
        <f t="shared" si="6"/>
        <v>4</v>
      </c>
      <c r="E62" s="42" t="str">
        <f t="shared" si="2"/>
        <v>MALAGA</v>
      </c>
      <c r="F62" s="42">
        <f t="shared" si="9"/>
        <v>20232</v>
      </c>
      <c r="G62" s="42">
        <f t="shared" si="8"/>
        <v>60421</v>
      </c>
    </row>
    <row r="63" spans="1:7" x14ac:dyDescent="0.25">
      <c r="A63" s="42" t="str">
        <f t="shared" si="3"/>
        <v>VALENCIA</v>
      </c>
      <c r="B63" s="41">
        <f t="shared" si="4"/>
        <v>1920387</v>
      </c>
      <c r="C63" s="41">
        <f t="shared" si="5"/>
        <v>2019988</v>
      </c>
      <c r="D63" s="41">
        <f t="shared" si="6"/>
        <v>10</v>
      </c>
      <c r="E63" s="42" t="str">
        <f t="shared" si="2"/>
        <v>MARIN Y RIA DE PONTEVEDRA</v>
      </c>
      <c r="F63" s="42">
        <f t="shared" si="9"/>
        <v>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31181</v>
      </c>
      <c r="C64" s="41">
        <f t="shared" si="5"/>
        <v>19880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73990</v>
      </c>
      <c r="C65" s="41">
        <f t="shared" si="5"/>
        <v>109839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388280</v>
      </c>
      <c r="C7" s="19">
        <v>255442</v>
      </c>
      <c r="D7" s="19">
        <v>1236475</v>
      </c>
      <c r="E7" s="19">
        <v>925612</v>
      </c>
      <c r="F7" s="10">
        <f>((E7*100)/D7)-100</f>
        <v>-25.141066337774717</v>
      </c>
      <c r="G7" s="1"/>
      <c r="H7" s="1"/>
      <c r="I7" s="1"/>
    </row>
    <row r="8" spans="1:12" x14ac:dyDescent="0.25">
      <c r="A8" s="11" t="s">
        <v>44</v>
      </c>
      <c r="B8" s="20">
        <v>101575</v>
      </c>
      <c r="C8" s="20">
        <v>79770</v>
      </c>
      <c r="D8" s="20">
        <v>427158</v>
      </c>
      <c r="E8" s="20">
        <v>322307</v>
      </c>
      <c r="F8" s="13">
        <f t="shared" ref="F8:F35" si="0">((E8*100)/D8)-100</f>
        <v>-24.546186656927887</v>
      </c>
      <c r="G8" s="1"/>
      <c r="H8" s="1"/>
      <c r="I8" s="1"/>
    </row>
    <row r="9" spans="1:12" x14ac:dyDescent="0.25">
      <c r="A9" s="8" t="s">
        <v>45</v>
      </c>
      <c r="B9" s="19">
        <v>380029</v>
      </c>
      <c r="C9" s="19">
        <v>77727</v>
      </c>
      <c r="D9" s="19">
        <v>1736967</v>
      </c>
      <c r="E9" s="19">
        <v>1237587</v>
      </c>
      <c r="F9" s="10">
        <f t="shared" si="0"/>
        <v>-28.750114423590091</v>
      </c>
      <c r="G9" s="1"/>
      <c r="H9" s="1"/>
      <c r="I9" s="1"/>
    </row>
    <row r="10" spans="1:12" x14ac:dyDescent="0.25">
      <c r="A10" s="11" t="s">
        <v>46</v>
      </c>
      <c r="B10" s="20">
        <v>255838</v>
      </c>
      <c r="C10" s="20">
        <v>181169</v>
      </c>
      <c r="D10" s="20">
        <v>998884</v>
      </c>
      <c r="E10" s="20">
        <v>714402</v>
      </c>
      <c r="F10" s="13">
        <f t="shared" si="0"/>
        <v>-28.479983661766525</v>
      </c>
      <c r="G10" s="1"/>
      <c r="H10" s="1"/>
      <c r="I10" s="1"/>
    </row>
    <row r="11" spans="1:12" x14ac:dyDescent="0.25">
      <c r="A11" s="8" t="s">
        <v>47</v>
      </c>
      <c r="B11" s="19">
        <v>232989</v>
      </c>
      <c r="C11" s="19">
        <v>119764</v>
      </c>
      <c r="D11" s="19">
        <v>801896</v>
      </c>
      <c r="E11" s="19">
        <v>661628</v>
      </c>
      <c r="F11" s="10">
        <f t="shared" si="0"/>
        <v>-17.49204385606113</v>
      </c>
      <c r="G11" s="1"/>
      <c r="H11" s="1"/>
      <c r="I11" s="1"/>
    </row>
    <row r="12" spans="1:12" x14ac:dyDescent="0.25">
      <c r="A12" s="11" t="s">
        <v>48</v>
      </c>
      <c r="B12" s="20">
        <v>194687</v>
      </c>
      <c r="C12" s="20">
        <v>200036</v>
      </c>
      <c r="D12" s="20">
        <v>776995</v>
      </c>
      <c r="E12" s="20">
        <v>522594</v>
      </c>
      <c r="F12" s="13">
        <f t="shared" si="0"/>
        <v>-32.741652134183624</v>
      </c>
      <c r="G12" s="1"/>
      <c r="H12" s="1"/>
      <c r="I12" s="1"/>
    </row>
    <row r="13" spans="1:12" x14ac:dyDescent="0.25">
      <c r="A13" s="8" t="s">
        <v>49</v>
      </c>
      <c r="B13" s="19">
        <v>240287</v>
      </c>
      <c r="C13" s="19">
        <v>118310</v>
      </c>
      <c r="D13" s="19">
        <v>779723</v>
      </c>
      <c r="E13" s="19">
        <v>532192</v>
      </c>
      <c r="F13" s="10">
        <f t="shared" si="0"/>
        <v>-31.746017495956892</v>
      </c>
      <c r="G13" s="1"/>
      <c r="H13" s="1"/>
      <c r="I13" s="1"/>
    </row>
    <row r="14" spans="1:12" x14ac:dyDescent="0.25">
      <c r="A14" s="11" t="s">
        <v>50</v>
      </c>
      <c r="B14" s="20">
        <v>238124</v>
      </c>
      <c r="C14" s="20">
        <v>308265</v>
      </c>
      <c r="D14" s="20">
        <v>1074841</v>
      </c>
      <c r="E14" s="20">
        <v>1088259</v>
      </c>
      <c r="F14" s="13">
        <f t="shared" si="0"/>
        <v>1.2483706892461299</v>
      </c>
      <c r="G14" s="1"/>
      <c r="H14" s="1"/>
      <c r="I14" s="1"/>
    </row>
    <row r="15" spans="1:12" x14ac:dyDescent="0.25">
      <c r="A15" s="8" t="s">
        <v>51</v>
      </c>
      <c r="B15" s="19">
        <v>637725</v>
      </c>
      <c r="C15" s="19">
        <v>357533</v>
      </c>
      <c r="D15" s="19">
        <v>1885690</v>
      </c>
      <c r="E15" s="19">
        <v>989936</v>
      </c>
      <c r="F15" s="10">
        <f t="shared" si="0"/>
        <v>-47.502717838032765</v>
      </c>
      <c r="G15" s="1"/>
      <c r="H15" s="1"/>
      <c r="I15" s="1"/>
    </row>
    <row r="16" spans="1:12" x14ac:dyDescent="0.25">
      <c r="A16" s="11" t="s">
        <v>52</v>
      </c>
      <c r="B16" s="20">
        <v>358718</v>
      </c>
      <c r="C16" s="20">
        <v>276777</v>
      </c>
      <c r="D16" s="20">
        <v>1985059</v>
      </c>
      <c r="E16" s="20">
        <v>1091642</v>
      </c>
      <c r="F16" s="13">
        <f t="shared" si="0"/>
        <v>-45.007075356450365</v>
      </c>
      <c r="G16" s="1"/>
      <c r="H16" s="1"/>
      <c r="I16" s="1"/>
    </row>
    <row r="17" spans="1:9" x14ac:dyDescent="0.25">
      <c r="A17" s="8" t="s">
        <v>53</v>
      </c>
      <c r="B17" s="19">
        <v>442497</v>
      </c>
      <c r="C17" s="19">
        <v>152539</v>
      </c>
      <c r="D17" s="19">
        <v>1449709</v>
      </c>
      <c r="E17" s="19">
        <v>541084</v>
      </c>
      <c r="F17" s="10">
        <f t="shared" si="0"/>
        <v>-62.676371602852711</v>
      </c>
      <c r="G17" s="1"/>
      <c r="H17" s="1"/>
      <c r="I17" s="1"/>
    </row>
    <row r="18" spans="1:9" x14ac:dyDescent="0.25">
      <c r="A18" s="11" t="s">
        <v>54</v>
      </c>
      <c r="B18" s="20">
        <v>4854</v>
      </c>
      <c r="C18" s="20">
        <v>6685</v>
      </c>
      <c r="D18" s="20">
        <v>22554</v>
      </c>
      <c r="E18" s="20">
        <v>22679</v>
      </c>
      <c r="F18" s="13">
        <f t="shared" si="0"/>
        <v>0.55422541456060515</v>
      </c>
      <c r="G18" s="1"/>
      <c r="H18" s="1"/>
      <c r="I18" s="1"/>
    </row>
    <row r="19" spans="1:9" x14ac:dyDescent="0.25">
      <c r="A19" s="8" t="s">
        <v>55</v>
      </c>
      <c r="B19" s="19">
        <v>887612</v>
      </c>
      <c r="C19" s="19">
        <v>1005232</v>
      </c>
      <c r="D19" s="19">
        <v>3271036</v>
      </c>
      <c r="E19" s="19">
        <v>2964124</v>
      </c>
      <c r="F19" s="10">
        <f t="shared" si="0"/>
        <v>-9.3827154455041182</v>
      </c>
      <c r="G19" s="1"/>
      <c r="H19" s="1"/>
      <c r="I19" s="1"/>
    </row>
    <row r="20" spans="1:9" x14ac:dyDescent="0.25">
      <c r="A20" s="11" t="s">
        <v>56</v>
      </c>
      <c r="B20" s="20">
        <v>1791680</v>
      </c>
      <c r="C20" s="20">
        <v>1339091</v>
      </c>
      <c r="D20" s="20">
        <v>6112197</v>
      </c>
      <c r="E20" s="20">
        <v>4827141</v>
      </c>
      <c r="F20" s="13">
        <f t="shared" si="0"/>
        <v>-21.024453236700325</v>
      </c>
      <c r="G20" s="1"/>
      <c r="H20" s="1"/>
      <c r="I20" s="1"/>
    </row>
    <row r="21" spans="1:9" x14ac:dyDescent="0.25">
      <c r="A21" s="8" t="s">
        <v>57</v>
      </c>
      <c r="B21" s="19">
        <v>1032946</v>
      </c>
      <c r="C21" s="19">
        <v>290689</v>
      </c>
      <c r="D21" s="19">
        <v>2275371</v>
      </c>
      <c r="E21" s="19">
        <v>1295559</v>
      </c>
      <c r="F21" s="10">
        <f t="shared" si="0"/>
        <v>-43.061636981397761</v>
      </c>
      <c r="G21" s="1"/>
      <c r="H21" s="1"/>
      <c r="I21" s="1"/>
    </row>
    <row r="22" spans="1:9" x14ac:dyDescent="0.25">
      <c r="A22" s="11" t="s">
        <v>58</v>
      </c>
      <c r="B22" s="20">
        <v>126272</v>
      </c>
      <c r="C22" s="20">
        <v>51980</v>
      </c>
      <c r="D22" s="20">
        <v>469427</v>
      </c>
      <c r="E22" s="20">
        <v>230575</v>
      </c>
      <c r="F22" s="13">
        <f t="shared" si="0"/>
        <v>-50.881606724794267</v>
      </c>
      <c r="G22" s="1"/>
      <c r="H22" s="1"/>
      <c r="I22" s="1"/>
    </row>
    <row r="23" spans="1:9" x14ac:dyDescent="0.25">
      <c r="A23" s="8" t="s">
        <v>59</v>
      </c>
      <c r="B23" s="19">
        <v>144013</v>
      </c>
      <c r="C23" s="19">
        <v>76255</v>
      </c>
      <c r="D23" s="19">
        <v>645337</v>
      </c>
      <c r="E23" s="19">
        <v>306880</v>
      </c>
      <c r="F23" s="10">
        <f t="shared" si="0"/>
        <v>-52.446551181785644</v>
      </c>
      <c r="G23" s="1"/>
      <c r="H23" s="1"/>
      <c r="I23" s="1"/>
    </row>
    <row r="24" spans="1:9" x14ac:dyDescent="0.25">
      <c r="A24" s="11" t="s">
        <v>60</v>
      </c>
      <c r="B24" s="20">
        <v>79894</v>
      </c>
      <c r="C24" s="20">
        <v>63121</v>
      </c>
      <c r="D24" s="20">
        <v>228824</v>
      </c>
      <c r="E24" s="20">
        <v>255037</v>
      </c>
      <c r="F24" s="13">
        <f t="shared" si="0"/>
        <v>11.455529140299973</v>
      </c>
      <c r="G24" s="1"/>
      <c r="H24" s="1"/>
      <c r="I24" s="1"/>
    </row>
    <row r="25" spans="1:9" x14ac:dyDescent="0.25">
      <c r="A25" s="8" t="s">
        <v>61</v>
      </c>
      <c r="B25" s="19">
        <v>4495</v>
      </c>
      <c r="C25" s="19">
        <v>2963</v>
      </c>
      <c r="D25" s="19">
        <v>14225</v>
      </c>
      <c r="E25" s="19">
        <v>8057</v>
      </c>
      <c r="F25" s="10">
        <f t="shared" si="0"/>
        <v>-43.360281195079089</v>
      </c>
      <c r="G25" s="1"/>
      <c r="H25" s="1"/>
      <c r="I25" s="1"/>
    </row>
    <row r="26" spans="1:9" x14ac:dyDescent="0.25">
      <c r="A26" s="11" t="s">
        <v>62</v>
      </c>
      <c r="B26" s="20">
        <v>93135</v>
      </c>
      <c r="C26" s="20">
        <v>42527</v>
      </c>
      <c r="D26" s="20">
        <v>299663</v>
      </c>
      <c r="E26" s="20">
        <v>163044</v>
      </c>
      <c r="F26" s="13">
        <f t="shared" si="0"/>
        <v>-45.590880422341094</v>
      </c>
      <c r="G26" s="1"/>
      <c r="H26" s="1"/>
      <c r="I26" s="1"/>
    </row>
    <row r="27" spans="1:9" x14ac:dyDescent="0.25">
      <c r="A27" s="8" t="s">
        <v>63</v>
      </c>
      <c r="B27" s="19">
        <v>249727</v>
      </c>
      <c r="C27" s="19">
        <v>118058</v>
      </c>
      <c r="D27" s="19">
        <v>820173</v>
      </c>
      <c r="E27" s="19">
        <v>414427</v>
      </c>
      <c r="F27" s="10">
        <f t="shared" si="0"/>
        <v>-49.470782383716603</v>
      </c>
      <c r="G27" s="1"/>
      <c r="H27" s="1"/>
      <c r="I27" s="1"/>
    </row>
    <row r="28" spans="1:9" x14ac:dyDescent="0.25">
      <c r="A28" s="11" t="s">
        <v>64</v>
      </c>
      <c r="B28" s="20">
        <v>136383</v>
      </c>
      <c r="C28" s="20">
        <v>96443</v>
      </c>
      <c r="D28" s="20">
        <v>633202</v>
      </c>
      <c r="E28" s="20">
        <v>261384</v>
      </c>
      <c r="F28" s="13">
        <f t="shared" si="0"/>
        <v>-58.720281995319027</v>
      </c>
      <c r="G28" s="1"/>
      <c r="H28" s="1"/>
      <c r="I28" s="1"/>
    </row>
    <row r="29" spans="1:9" x14ac:dyDescent="0.25">
      <c r="A29" s="8" t="s">
        <v>65</v>
      </c>
      <c r="B29" s="19">
        <v>324361</v>
      </c>
      <c r="C29" s="19">
        <v>225616</v>
      </c>
      <c r="D29" s="19">
        <v>1286389</v>
      </c>
      <c r="E29" s="19">
        <v>911802</v>
      </c>
      <c r="F29" s="10">
        <f t="shared" si="0"/>
        <v>-29.119263302158217</v>
      </c>
      <c r="G29" s="1"/>
      <c r="H29" s="1"/>
      <c r="I29" s="1"/>
    </row>
    <row r="30" spans="1:9" x14ac:dyDescent="0.25">
      <c r="A30" s="11" t="s">
        <v>66</v>
      </c>
      <c r="B30" s="20">
        <v>193166</v>
      </c>
      <c r="C30" s="20">
        <v>197480</v>
      </c>
      <c r="D30" s="20">
        <v>780671</v>
      </c>
      <c r="E30" s="20">
        <v>748420</v>
      </c>
      <c r="F30" s="13">
        <f t="shared" si="0"/>
        <v>-4.1311897073158832</v>
      </c>
      <c r="G30" s="1"/>
      <c r="H30" s="1"/>
      <c r="I30" s="1"/>
    </row>
    <row r="31" spans="1:9" x14ac:dyDescent="0.25">
      <c r="A31" s="8" t="s">
        <v>67</v>
      </c>
      <c r="B31" s="19">
        <v>780453</v>
      </c>
      <c r="C31" s="19">
        <v>721368</v>
      </c>
      <c r="D31" s="19">
        <v>4550267</v>
      </c>
      <c r="E31" s="19">
        <v>3118376</v>
      </c>
      <c r="F31" s="10">
        <f t="shared" si="0"/>
        <v>-31.468285267655716</v>
      </c>
      <c r="G31" s="1"/>
      <c r="H31" s="1"/>
      <c r="I31" s="1"/>
    </row>
    <row r="32" spans="1:9" x14ac:dyDescent="0.25">
      <c r="A32" s="11" t="s">
        <v>68</v>
      </c>
      <c r="B32" s="20">
        <v>441008</v>
      </c>
      <c r="C32" s="20">
        <v>284176</v>
      </c>
      <c r="D32" s="20">
        <v>1791546</v>
      </c>
      <c r="E32" s="20">
        <v>1155798</v>
      </c>
      <c r="F32" s="13">
        <f t="shared" si="0"/>
        <v>-35.48599924311182</v>
      </c>
      <c r="G32" s="1"/>
      <c r="H32" s="1"/>
      <c r="I32" s="1"/>
    </row>
    <row r="33" spans="1:9" x14ac:dyDescent="0.25">
      <c r="A33" s="8" t="s">
        <v>69</v>
      </c>
      <c r="B33" s="19">
        <v>38469</v>
      </c>
      <c r="C33" s="19">
        <v>35300</v>
      </c>
      <c r="D33" s="19">
        <v>158352</v>
      </c>
      <c r="E33" s="19">
        <v>120117</v>
      </c>
      <c r="F33" s="10">
        <f t="shared" si="0"/>
        <v>-24.14557441648985</v>
      </c>
      <c r="G33" s="1"/>
      <c r="H33" s="1"/>
      <c r="I33" s="1"/>
    </row>
    <row r="34" spans="1:9" x14ac:dyDescent="0.25">
      <c r="A34" s="11" t="s">
        <v>70</v>
      </c>
      <c r="B34" s="20">
        <v>63565</v>
      </c>
      <c r="C34" s="20">
        <v>26195</v>
      </c>
      <c r="D34" s="20">
        <v>145151</v>
      </c>
      <c r="E34" s="20">
        <v>110280</v>
      </c>
      <c r="F34" s="13">
        <f t="shared" si="0"/>
        <v>-24.0239474753877</v>
      </c>
      <c r="G34" s="1"/>
      <c r="H34" s="1"/>
      <c r="I34" s="1"/>
    </row>
    <row r="35" spans="1:9" x14ac:dyDescent="0.25">
      <c r="A35" s="14" t="s">
        <v>71</v>
      </c>
      <c r="B35" s="15">
        <f>SUM(B7:B34)</f>
        <v>9862782</v>
      </c>
      <c r="C35" s="15">
        <f t="shared" ref="C35:E35" si="1">SUM(C7:C34)</f>
        <v>6710511</v>
      </c>
      <c r="D35" s="15">
        <f t="shared" si="1"/>
        <v>36657782</v>
      </c>
      <c r="E35" s="15">
        <f t="shared" si="1"/>
        <v>25540943</v>
      </c>
      <c r="F35" s="16">
        <f t="shared" si="0"/>
        <v>-30.326000083693003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925612</v>
      </c>
      <c r="C38" s="41">
        <f>D7</f>
        <v>1236475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4827141</v>
      </c>
      <c r="G38" s="42">
        <f>LOOKUP(E38,$A$38:$A$65,$C$38:$C$65)</f>
        <v>6112197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322307</v>
      </c>
      <c r="C39" s="41">
        <f t="shared" ref="C39:C65" si="5">D8</f>
        <v>427158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3118376</v>
      </c>
      <c r="G39" s="42">
        <f t="shared" ref="G39:G65" si="8">LOOKUP(E39,$A$38:$A$65,$C$38:$C$65)</f>
        <v>4550267</v>
      </c>
    </row>
    <row r="40" spans="1:9" x14ac:dyDescent="0.25">
      <c r="A40" s="42" t="str">
        <f t="shared" si="3"/>
        <v>ALMERIA</v>
      </c>
      <c r="B40" s="41">
        <f t="shared" si="4"/>
        <v>1237587</v>
      </c>
      <c r="C40" s="41">
        <f t="shared" si="5"/>
        <v>1736967</v>
      </c>
      <c r="D40" s="41">
        <f t="shared" si="6"/>
        <v>5</v>
      </c>
      <c r="E40" s="42" t="str">
        <f t="shared" si="2"/>
        <v>FERROL-SAN CIBRAO</v>
      </c>
      <c r="F40" s="42">
        <f t="shared" si="7"/>
        <v>2964124</v>
      </c>
      <c r="G40" s="42">
        <f t="shared" si="8"/>
        <v>3271036</v>
      </c>
    </row>
    <row r="41" spans="1:9" x14ac:dyDescent="0.25">
      <c r="A41" s="42" t="str">
        <f t="shared" si="3"/>
        <v>AVILES</v>
      </c>
      <c r="B41" s="41">
        <f t="shared" si="4"/>
        <v>714402</v>
      </c>
      <c r="C41" s="41">
        <f t="shared" si="5"/>
        <v>998884</v>
      </c>
      <c r="D41" s="41">
        <f t="shared" si="6"/>
        <v>13</v>
      </c>
      <c r="E41" s="42" t="str">
        <f t="shared" si="2"/>
        <v>HUELVA</v>
      </c>
      <c r="F41" s="42">
        <f t="shared" si="7"/>
        <v>1295559</v>
      </c>
      <c r="G41" s="42">
        <f t="shared" si="8"/>
        <v>2275371</v>
      </c>
    </row>
    <row r="42" spans="1:9" x14ac:dyDescent="0.25">
      <c r="A42" s="42" t="str">
        <f t="shared" si="3"/>
        <v>BAHIA DE ALGECIRAS</v>
      </c>
      <c r="B42" s="41">
        <f t="shared" si="4"/>
        <v>661628</v>
      </c>
      <c r="C42" s="41">
        <f t="shared" si="5"/>
        <v>801896</v>
      </c>
      <c r="D42" s="41">
        <f t="shared" si="6"/>
        <v>14</v>
      </c>
      <c r="E42" s="42" t="str">
        <f t="shared" si="2"/>
        <v>ALMERIA</v>
      </c>
      <c r="F42" s="42">
        <f t="shared" si="7"/>
        <v>1237587</v>
      </c>
      <c r="G42" s="42">
        <f t="shared" si="8"/>
        <v>1736967</v>
      </c>
    </row>
    <row r="43" spans="1:9" x14ac:dyDescent="0.25">
      <c r="A43" s="42" t="str">
        <f t="shared" si="3"/>
        <v>BAHIA DE CADIZ</v>
      </c>
      <c r="B43" s="41">
        <f t="shared" si="4"/>
        <v>522594</v>
      </c>
      <c r="C43" s="41">
        <f t="shared" si="5"/>
        <v>776995</v>
      </c>
      <c r="D43" s="41">
        <f t="shared" si="6"/>
        <v>17</v>
      </c>
      <c r="E43" s="42" t="str">
        <f t="shared" si="2"/>
        <v>VALENCIA</v>
      </c>
      <c r="F43" s="42">
        <f t="shared" si="7"/>
        <v>1155798</v>
      </c>
      <c r="G43" s="42">
        <f t="shared" si="8"/>
        <v>1791546</v>
      </c>
    </row>
    <row r="44" spans="1:9" x14ac:dyDescent="0.25">
      <c r="A44" s="42" t="str">
        <f t="shared" si="3"/>
        <v>BALEARES</v>
      </c>
      <c r="B44" s="41">
        <f t="shared" si="4"/>
        <v>532192</v>
      </c>
      <c r="C44" s="41">
        <f t="shared" si="5"/>
        <v>779723</v>
      </c>
      <c r="D44" s="41">
        <f t="shared" si="6"/>
        <v>16</v>
      </c>
      <c r="E44" s="42" t="str">
        <f t="shared" si="2"/>
        <v>CARTAGENA</v>
      </c>
      <c r="F44" s="42">
        <f t="shared" si="7"/>
        <v>1091642</v>
      </c>
      <c r="G44" s="42">
        <f t="shared" si="8"/>
        <v>1985059</v>
      </c>
    </row>
    <row r="45" spans="1:9" x14ac:dyDescent="0.25">
      <c r="A45" s="42" t="str">
        <f t="shared" si="3"/>
        <v>BARCELONA</v>
      </c>
      <c r="B45" s="41">
        <f t="shared" si="4"/>
        <v>1088259</v>
      </c>
      <c r="C45" s="41">
        <f t="shared" si="5"/>
        <v>1074841</v>
      </c>
      <c r="D45" s="41">
        <f t="shared" si="6"/>
        <v>8</v>
      </c>
      <c r="E45" s="42" t="str">
        <f t="shared" si="2"/>
        <v>BARCELONA</v>
      </c>
      <c r="F45" s="42">
        <f t="shared" si="7"/>
        <v>1088259</v>
      </c>
      <c r="G45" s="42">
        <f t="shared" si="8"/>
        <v>1074841</v>
      </c>
    </row>
    <row r="46" spans="1:9" x14ac:dyDescent="0.25">
      <c r="A46" s="42" t="str">
        <f t="shared" si="3"/>
        <v>BILBAO</v>
      </c>
      <c r="B46" s="41">
        <f t="shared" si="4"/>
        <v>989936</v>
      </c>
      <c r="C46" s="41">
        <f t="shared" si="5"/>
        <v>1885690</v>
      </c>
      <c r="D46" s="41">
        <f t="shared" si="6"/>
        <v>9</v>
      </c>
      <c r="E46" s="42" t="str">
        <f t="shared" si="2"/>
        <v>BILBAO</v>
      </c>
      <c r="F46" s="42">
        <f t="shared" si="7"/>
        <v>989936</v>
      </c>
      <c r="G46" s="42">
        <f t="shared" si="8"/>
        <v>1885690</v>
      </c>
    </row>
    <row r="47" spans="1:9" x14ac:dyDescent="0.25">
      <c r="A47" s="42" t="str">
        <f t="shared" si="3"/>
        <v>CARTAGENA</v>
      </c>
      <c r="B47" s="41">
        <f t="shared" si="4"/>
        <v>1091642</v>
      </c>
      <c r="C47" s="41">
        <f t="shared" si="5"/>
        <v>1985059</v>
      </c>
      <c r="D47" s="41">
        <f t="shared" si="6"/>
        <v>7</v>
      </c>
      <c r="E47" s="42" t="str">
        <f t="shared" si="2"/>
        <v>A CORUÑA</v>
      </c>
      <c r="F47" s="42">
        <f t="shared" si="7"/>
        <v>925612</v>
      </c>
      <c r="G47" s="42">
        <f t="shared" si="8"/>
        <v>1236475</v>
      </c>
    </row>
    <row r="48" spans="1:9" x14ac:dyDescent="0.25">
      <c r="A48" s="42" t="str">
        <f t="shared" si="3"/>
        <v>CASTELLON</v>
      </c>
      <c r="B48" s="41">
        <f t="shared" si="4"/>
        <v>541084</v>
      </c>
      <c r="C48" s="41">
        <f t="shared" si="5"/>
        <v>1449709</v>
      </c>
      <c r="D48" s="41">
        <f t="shared" si="6"/>
        <v>15</v>
      </c>
      <c r="E48" s="42" t="str">
        <f t="shared" si="2"/>
        <v>SANTANDER</v>
      </c>
      <c r="F48" s="42">
        <f t="shared" si="7"/>
        <v>911802</v>
      </c>
      <c r="G48" s="42">
        <f t="shared" si="8"/>
        <v>1286389</v>
      </c>
    </row>
    <row r="49" spans="1:7" x14ac:dyDescent="0.25">
      <c r="A49" s="42" t="str">
        <f t="shared" si="3"/>
        <v>CEUTA</v>
      </c>
      <c r="B49" s="41">
        <f t="shared" si="4"/>
        <v>22679</v>
      </c>
      <c r="C49" s="41">
        <f t="shared" si="5"/>
        <v>22554</v>
      </c>
      <c r="D49" s="41">
        <f t="shared" si="6"/>
        <v>27</v>
      </c>
      <c r="E49" s="42" t="str">
        <f t="shared" si="2"/>
        <v>SEVILLA</v>
      </c>
      <c r="F49" s="42">
        <f t="shared" si="7"/>
        <v>748420</v>
      </c>
      <c r="G49" s="42">
        <f t="shared" si="8"/>
        <v>780671</v>
      </c>
    </row>
    <row r="50" spans="1:7" x14ac:dyDescent="0.25">
      <c r="A50" s="42" t="str">
        <f t="shared" si="3"/>
        <v>FERROL-SAN CIBRAO</v>
      </c>
      <c r="B50" s="41">
        <f t="shared" si="4"/>
        <v>2964124</v>
      </c>
      <c r="C50" s="41">
        <f t="shared" si="5"/>
        <v>3271036</v>
      </c>
      <c r="D50" s="41">
        <f t="shared" si="6"/>
        <v>3</v>
      </c>
      <c r="E50" s="42" t="str">
        <f t="shared" si="2"/>
        <v>AVILES</v>
      </c>
      <c r="F50" s="42">
        <f t="shared" si="7"/>
        <v>714402</v>
      </c>
      <c r="G50" s="42">
        <f t="shared" si="8"/>
        <v>998884</v>
      </c>
    </row>
    <row r="51" spans="1:7" x14ac:dyDescent="0.25">
      <c r="A51" s="42" t="str">
        <f t="shared" si="3"/>
        <v>GIJON</v>
      </c>
      <c r="B51" s="41">
        <f t="shared" si="4"/>
        <v>4827141</v>
      </c>
      <c r="C51" s="41">
        <f t="shared" si="5"/>
        <v>6112197</v>
      </c>
      <c r="D51" s="41">
        <f t="shared" si="6"/>
        <v>1</v>
      </c>
      <c r="E51" s="42" t="str">
        <f t="shared" si="2"/>
        <v>BAHIA DE ALGECIRAS</v>
      </c>
      <c r="F51" s="42">
        <f t="shared" si="7"/>
        <v>661628</v>
      </c>
      <c r="G51" s="42">
        <f t="shared" si="8"/>
        <v>801896</v>
      </c>
    </row>
    <row r="52" spans="1:7" x14ac:dyDescent="0.25">
      <c r="A52" s="42" t="str">
        <f t="shared" si="3"/>
        <v>HUELVA</v>
      </c>
      <c r="B52" s="41">
        <f t="shared" si="4"/>
        <v>1295559</v>
      </c>
      <c r="C52" s="41">
        <f t="shared" si="5"/>
        <v>2275371</v>
      </c>
      <c r="D52" s="41">
        <f t="shared" si="6"/>
        <v>4</v>
      </c>
      <c r="E52" s="42" t="str">
        <f t="shared" si="2"/>
        <v>CASTELLON</v>
      </c>
      <c r="F52" s="42">
        <f t="shared" si="7"/>
        <v>541084</v>
      </c>
      <c r="G52" s="42">
        <f t="shared" si="8"/>
        <v>1449709</v>
      </c>
    </row>
    <row r="53" spans="1:7" x14ac:dyDescent="0.25">
      <c r="A53" s="42" t="str">
        <f t="shared" si="3"/>
        <v>LAS PALMAS</v>
      </c>
      <c r="B53" s="41">
        <f t="shared" si="4"/>
        <v>230575</v>
      </c>
      <c r="C53" s="41">
        <f t="shared" si="5"/>
        <v>469427</v>
      </c>
      <c r="D53" s="41">
        <f t="shared" si="6"/>
        <v>23</v>
      </c>
      <c r="E53" s="42" t="str">
        <f t="shared" si="2"/>
        <v>BALEARES</v>
      </c>
      <c r="F53" s="42">
        <f t="shared" si="7"/>
        <v>532192</v>
      </c>
      <c r="G53" s="42">
        <f t="shared" si="8"/>
        <v>779723</v>
      </c>
    </row>
    <row r="54" spans="1:7" x14ac:dyDescent="0.25">
      <c r="A54" s="42" t="str">
        <f t="shared" si="3"/>
        <v>MALAGA</v>
      </c>
      <c r="B54" s="41">
        <f t="shared" si="4"/>
        <v>306880</v>
      </c>
      <c r="C54" s="41">
        <f t="shared" si="5"/>
        <v>645337</v>
      </c>
      <c r="D54" s="41">
        <f t="shared" si="6"/>
        <v>20</v>
      </c>
      <c r="E54" s="42" t="str">
        <f t="shared" si="2"/>
        <v>BAHIA DE CADIZ</v>
      </c>
      <c r="F54" s="42">
        <f t="shared" si="7"/>
        <v>522594</v>
      </c>
      <c r="G54" s="42">
        <f t="shared" si="8"/>
        <v>776995</v>
      </c>
    </row>
    <row r="55" spans="1:7" x14ac:dyDescent="0.25">
      <c r="A55" s="42" t="str">
        <f t="shared" si="3"/>
        <v>MARIN Y RIA DE PONTEVEDRA</v>
      </c>
      <c r="B55" s="41">
        <f t="shared" si="4"/>
        <v>255037</v>
      </c>
      <c r="C55" s="41">
        <f t="shared" si="5"/>
        <v>228824</v>
      </c>
      <c r="D55" s="41">
        <f t="shared" si="6"/>
        <v>22</v>
      </c>
      <c r="E55" s="42" t="str">
        <f t="shared" si="2"/>
        <v>PASAIA</v>
      </c>
      <c r="F55" s="42">
        <f t="shared" ref="F55:F65" si="9">LOOKUP(E55,$A$38:$A$65,$B$38:$B$65)</f>
        <v>414427</v>
      </c>
      <c r="G55" s="42">
        <f t="shared" si="8"/>
        <v>820173</v>
      </c>
    </row>
    <row r="56" spans="1:7" x14ac:dyDescent="0.25">
      <c r="A56" s="42" t="str">
        <f t="shared" si="3"/>
        <v>MELILLA</v>
      </c>
      <c r="B56" s="41">
        <f t="shared" si="4"/>
        <v>8057</v>
      </c>
      <c r="C56" s="41">
        <f t="shared" si="5"/>
        <v>14225</v>
      </c>
      <c r="D56" s="41">
        <f t="shared" si="6"/>
        <v>28</v>
      </c>
      <c r="E56" s="42" t="str">
        <f t="shared" si="2"/>
        <v>ALICANTE</v>
      </c>
      <c r="F56" s="42">
        <f t="shared" si="9"/>
        <v>322307</v>
      </c>
      <c r="G56" s="42">
        <f t="shared" si="8"/>
        <v>427158</v>
      </c>
    </row>
    <row r="57" spans="1:7" x14ac:dyDescent="0.25">
      <c r="A57" s="42" t="str">
        <f t="shared" si="3"/>
        <v>MOTRIL</v>
      </c>
      <c r="B57" s="41">
        <f t="shared" si="4"/>
        <v>163044</v>
      </c>
      <c r="C57" s="41">
        <f t="shared" si="5"/>
        <v>299663</v>
      </c>
      <c r="D57" s="41">
        <f t="shared" si="6"/>
        <v>24</v>
      </c>
      <c r="E57" s="42" t="str">
        <f t="shared" si="2"/>
        <v>MALAGA</v>
      </c>
      <c r="F57" s="42">
        <f t="shared" si="9"/>
        <v>306880</v>
      </c>
      <c r="G57" s="42">
        <f t="shared" si="8"/>
        <v>645337</v>
      </c>
    </row>
    <row r="58" spans="1:7" x14ac:dyDescent="0.25">
      <c r="A58" s="42" t="str">
        <f t="shared" si="3"/>
        <v>PASAIA</v>
      </c>
      <c r="B58" s="41">
        <f t="shared" si="4"/>
        <v>414427</v>
      </c>
      <c r="C58" s="41">
        <f t="shared" si="5"/>
        <v>820173</v>
      </c>
      <c r="D58" s="41">
        <f t="shared" si="6"/>
        <v>18</v>
      </c>
      <c r="E58" s="42" t="str">
        <f t="shared" si="2"/>
        <v>SANTA CRUZ DE TENERIFE</v>
      </c>
      <c r="F58" s="42">
        <f t="shared" si="9"/>
        <v>261384</v>
      </c>
      <c r="G58" s="42">
        <f t="shared" si="8"/>
        <v>633202</v>
      </c>
    </row>
    <row r="59" spans="1:7" x14ac:dyDescent="0.25">
      <c r="A59" s="42" t="str">
        <f t="shared" si="3"/>
        <v>SANTA CRUZ DE TENERIFE</v>
      </c>
      <c r="B59" s="41">
        <f t="shared" si="4"/>
        <v>261384</v>
      </c>
      <c r="C59" s="41">
        <f t="shared" si="5"/>
        <v>633202</v>
      </c>
      <c r="D59" s="41">
        <f t="shared" si="6"/>
        <v>21</v>
      </c>
      <c r="E59" s="42" t="str">
        <f t="shared" si="2"/>
        <v>MARIN Y RIA DE PONTEVEDRA</v>
      </c>
      <c r="F59" s="42">
        <f t="shared" si="9"/>
        <v>255037</v>
      </c>
      <c r="G59" s="42">
        <f t="shared" si="8"/>
        <v>228824</v>
      </c>
    </row>
    <row r="60" spans="1:7" x14ac:dyDescent="0.25">
      <c r="A60" s="42" t="str">
        <f t="shared" si="3"/>
        <v>SANTANDER</v>
      </c>
      <c r="B60" s="41">
        <f t="shared" si="4"/>
        <v>911802</v>
      </c>
      <c r="C60" s="41">
        <f t="shared" si="5"/>
        <v>1286389</v>
      </c>
      <c r="D60" s="41">
        <f t="shared" si="6"/>
        <v>11</v>
      </c>
      <c r="E60" s="42" t="str">
        <f t="shared" si="2"/>
        <v>LAS PALMAS</v>
      </c>
      <c r="F60" s="42">
        <f t="shared" si="9"/>
        <v>230575</v>
      </c>
      <c r="G60" s="42">
        <f t="shared" si="8"/>
        <v>469427</v>
      </c>
    </row>
    <row r="61" spans="1:7" x14ac:dyDescent="0.25">
      <c r="A61" s="42" t="str">
        <f t="shared" si="3"/>
        <v>SEVILLA</v>
      </c>
      <c r="B61" s="41">
        <f t="shared" si="4"/>
        <v>748420</v>
      </c>
      <c r="C61" s="41">
        <f t="shared" si="5"/>
        <v>780671</v>
      </c>
      <c r="D61" s="41">
        <f t="shared" si="6"/>
        <v>12</v>
      </c>
      <c r="E61" s="42" t="str">
        <f t="shared" si="2"/>
        <v>MOTRIL</v>
      </c>
      <c r="F61" s="42">
        <f t="shared" si="9"/>
        <v>163044</v>
      </c>
      <c r="G61" s="42">
        <f t="shared" si="8"/>
        <v>299663</v>
      </c>
    </row>
    <row r="62" spans="1:7" x14ac:dyDescent="0.25">
      <c r="A62" s="42" t="str">
        <f t="shared" si="3"/>
        <v>TARRAGONA</v>
      </c>
      <c r="B62" s="41">
        <f t="shared" si="4"/>
        <v>3118376</v>
      </c>
      <c r="C62" s="41">
        <f t="shared" si="5"/>
        <v>4550267</v>
      </c>
      <c r="D62" s="41">
        <f t="shared" si="6"/>
        <v>2</v>
      </c>
      <c r="E62" s="42" t="str">
        <f t="shared" si="2"/>
        <v>VIGO</v>
      </c>
      <c r="F62" s="42">
        <f t="shared" si="9"/>
        <v>120117</v>
      </c>
      <c r="G62" s="42">
        <f t="shared" si="8"/>
        <v>158352</v>
      </c>
    </row>
    <row r="63" spans="1:7" x14ac:dyDescent="0.25">
      <c r="A63" s="42" t="str">
        <f t="shared" si="3"/>
        <v>VALENCIA</v>
      </c>
      <c r="B63" s="41">
        <f t="shared" si="4"/>
        <v>1155798</v>
      </c>
      <c r="C63" s="41">
        <f t="shared" si="5"/>
        <v>1791546</v>
      </c>
      <c r="D63" s="41">
        <f t="shared" si="6"/>
        <v>6</v>
      </c>
      <c r="E63" s="42" t="str">
        <f t="shared" si="2"/>
        <v>VILAGARCIA</v>
      </c>
      <c r="F63" s="42">
        <f t="shared" si="9"/>
        <v>110280</v>
      </c>
      <c r="G63" s="42">
        <f t="shared" si="8"/>
        <v>145151</v>
      </c>
    </row>
    <row r="64" spans="1:7" x14ac:dyDescent="0.25">
      <c r="A64" s="42" t="str">
        <f t="shared" si="3"/>
        <v>VIGO</v>
      </c>
      <c r="B64" s="41">
        <f t="shared" si="4"/>
        <v>120117</v>
      </c>
      <c r="C64" s="41">
        <f t="shared" si="5"/>
        <v>158352</v>
      </c>
      <c r="D64" s="41">
        <f t="shared" si="6"/>
        <v>25</v>
      </c>
      <c r="E64" s="42" t="str">
        <f t="shared" si="2"/>
        <v>CEUTA</v>
      </c>
      <c r="F64" s="42">
        <f t="shared" si="9"/>
        <v>22679</v>
      </c>
      <c r="G64" s="42">
        <f t="shared" si="8"/>
        <v>22554</v>
      </c>
    </row>
    <row r="65" spans="1:7" x14ac:dyDescent="0.25">
      <c r="A65" s="42" t="str">
        <f t="shared" si="3"/>
        <v>VILAGARCIA</v>
      </c>
      <c r="B65" s="41">
        <f t="shared" si="4"/>
        <v>110280</v>
      </c>
      <c r="C65" s="41">
        <f t="shared" si="5"/>
        <v>145151</v>
      </c>
      <c r="D65" s="41">
        <f t="shared" si="6"/>
        <v>26</v>
      </c>
      <c r="E65" s="42" t="str">
        <f t="shared" si="2"/>
        <v>MELILLA</v>
      </c>
      <c r="F65" s="42">
        <f t="shared" si="9"/>
        <v>8057</v>
      </c>
      <c r="G65" s="42">
        <f t="shared" si="8"/>
        <v>14225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139832</v>
      </c>
      <c r="C7" s="21">
        <v>161493</v>
      </c>
      <c r="D7" s="21">
        <v>484887</v>
      </c>
      <c r="E7" s="21">
        <v>488428</v>
      </c>
      <c r="F7" s="10">
        <f>((E7*100)/D7)-100</f>
        <v>0.73027323891957963</v>
      </c>
      <c r="G7" s="1"/>
      <c r="H7" s="1"/>
      <c r="I7" s="1"/>
    </row>
    <row r="8" spans="1:12" x14ac:dyDescent="0.25">
      <c r="A8" s="11" t="s">
        <v>44</v>
      </c>
      <c r="B8" s="22">
        <v>153818</v>
      </c>
      <c r="C8" s="22">
        <v>88828</v>
      </c>
      <c r="D8" s="22">
        <v>544053</v>
      </c>
      <c r="E8" s="22">
        <v>437928</v>
      </c>
      <c r="F8" s="13">
        <f t="shared" ref="F8:F35" si="0">((E8*100)/D8)-100</f>
        <v>-19.506371621882423</v>
      </c>
      <c r="G8" s="1"/>
      <c r="H8" s="1"/>
      <c r="I8" s="1"/>
    </row>
    <row r="9" spans="1:12" x14ac:dyDescent="0.25">
      <c r="A9" s="8" t="s">
        <v>45</v>
      </c>
      <c r="B9" s="21">
        <v>53266</v>
      </c>
      <c r="C9" s="21">
        <v>55171</v>
      </c>
      <c r="D9" s="21">
        <v>216726</v>
      </c>
      <c r="E9" s="21">
        <v>182704</v>
      </c>
      <c r="F9" s="10">
        <f t="shared" si="0"/>
        <v>-15.698162656995464</v>
      </c>
      <c r="G9" s="1"/>
      <c r="H9" s="1"/>
      <c r="I9" s="1"/>
    </row>
    <row r="10" spans="1:12" x14ac:dyDescent="0.25">
      <c r="A10" s="11" t="s">
        <v>46</v>
      </c>
      <c r="B10" s="22">
        <v>83014</v>
      </c>
      <c r="C10" s="22">
        <v>49934</v>
      </c>
      <c r="D10" s="22">
        <v>439465</v>
      </c>
      <c r="E10" s="22">
        <v>321493</v>
      </c>
      <c r="F10" s="13">
        <f t="shared" si="0"/>
        <v>-26.844458603074187</v>
      </c>
      <c r="G10" s="1"/>
      <c r="H10" s="1"/>
      <c r="I10" s="1"/>
    </row>
    <row r="11" spans="1:12" x14ac:dyDescent="0.25">
      <c r="A11" s="8" t="s">
        <v>47</v>
      </c>
      <c r="B11" s="21">
        <v>4240822</v>
      </c>
      <c r="C11" s="21">
        <v>3513550</v>
      </c>
      <c r="D11" s="21">
        <v>16395449</v>
      </c>
      <c r="E11" s="21">
        <v>13091327</v>
      </c>
      <c r="F11" s="10">
        <f t="shared" si="0"/>
        <v>-20.152677733924818</v>
      </c>
      <c r="G11" s="1"/>
      <c r="H11" s="1"/>
      <c r="I11" s="1"/>
    </row>
    <row r="12" spans="1:12" x14ac:dyDescent="0.25">
      <c r="A12" s="11" t="s">
        <v>48</v>
      </c>
      <c r="B12" s="22">
        <v>227799</v>
      </c>
      <c r="C12" s="22">
        <v>174751</v>
      </c>
      <c r="D12" s="22">
        <v>929670</v>
      </c>
      <c r="E12" s="22">
        <v>685873</v>
      </c>
      <c r="F12" s="13">
        <f t="shared" si="0"/>
        <v>-26.224036486064946</v>
      </c>
      <c r="G12" s="1"/>
      <c r="H12" s="1"/>
      <c r="I12" s="1"/>
    </row>
    <row r="13" spans="1:12" x14ac:dyDescent="0.25">
      <c r="A13" s="8" t="s">
        <v>49</v>
      </c>
      <c r="B13" s="21">
        <v>904696</v>
      </c>
      <c r="C13" s="21">
        <v>707123</v>
      </c>
      <c r="D13" s="21">
        <v>3068070</v>
      </c>
      <c r="E13" s="21">
        <v>2448191</v>
      </c>
      <c r="F13" s="10">
        <f t="shared" si="0"/>
        <v>-20.204200034549402</v>
      </c>
      <c r="G13" s="1"/>
      <c r="H13" s="1"/>
      <c r="I13" s="1"/>
    </row>
    <row r="14" spans="1:12" x14ac:dyDescent="0.25">
      <c r="A14" s="11" t="s">
        <v>50</v>
      </c>
      <c r="B14" s="22">
        <v>3190095</v>
      </c>
      <c r="C14" s="22">
        <v>2179329</v>
      </c>
      <c r="D14" s="22">
        <v>11801550</v>
      </c>
      <c r="E14" s="22">
        <v>8211213</v>
      </c>
      <c r="F14" s="13">
        <f t="shared" si="0"/>
        <v>-30.422588558282598</v>
      </c>
      <c r="G14" s="1"/>
      <c r="H14" s="1"/>
      <c r="I14" s="1"/>
    </row>
    <row r="15" spans="1:12" x14ac:dyDescent="0.25">
      <c r="A15" s="8" t="s">
        <v>51</v>
      </c>
      <c r="B15" s="21">
        <v>1093363</v>
      </c>
      <c r="C15" s="21">
        <v>638395</v>
      </c>
      <c r="D15" s="21">
        <v>3243807</v>
      </c>
      <c r="E15" s="21">
        <v>2158344</v>
      </c>
      <c r="F15" s="10">
        <f t="shared" si="0"/>
        <v>-33.462625859060054</v>
      </c>
      <c r="G15" s="1"/>
      <c r="H15" s="1"/>
      <c r="I15" s="1"/>
    </row>
    <row r="16" spans="1:12" x14ac:dyDescent="0.25">
      <c r="A16" s="11" t="s">
        <v>52</v>
      </c>
      <c r="B16" s="22">
        <v>70671</v>
      </c>
      <c r="C16" s="22">
        <v>48275</v>
      </c>
      <c r="D16" s="22">
        <v>281023</v>
      </c>
      <c r="E16" s="22">
        <v>165109</v>
      </c>
      <c r="F16" s="13">
        <f t="shared" si="0"/>
        <v>-41.247157705952894</v>
      </c>
      <c r="G16" s="1"/>
      <c r="H16" s="1"/>
      <c r="I16" s="1"/>
    </row>
    <row r="17" spans="1:9" x14ac:dyDescent="0.25">
      <c r="A17" s="8" t="s">
        <v>53</v>
      </c>
      <c r="B17" s="21">
        <v>148835</v>
      </c>
      <c r="C17" s="21">
        <v>88364</v>
      </c>
      <c r="D17" s="21">
        <v>575343</v>
      </c>
      <c r="E17" s="21">
        <v>384306</v>
      </c>
      <c r="F17" s="10">
        <f t="shared" si="0"/>
        <v>-33.204019167696487</v>
      </c>
      <c r="G17" s="1"/>
      <c r="H17" s="1"/>
      <c r="I17" s="1"/>
    </row>
    <row r="18" spans="1:9" x14ac:dyDescent="0.25">
      <c r="A18" s="11" t="s">
        <v>54</v>
      </c>
      <c r="B18" s="22">
        <v>87141</v>
      </c>
      <c r="C18" s="22">
        <v>75924</v>
      </c>
      <c r="D18" s="22">
        <v>320721</v>
      </c>
      <c r="E18" s="22">
        <v>298854</v>
      </c>
      <c r="F18" s="13">
        <f t="shared" si="0"/>
        <v>-6.8180755235859181</v>
      </c>
      <c r="G18" s="1"/>
      <c r="H18" s="1"/>
      <c r="I18" s="1"/>
    </row>
    <row r="19" spans="1:9" x14ac:dyDescent="0.25">
      <c r="A19" s="8" t="s">
        <v>55</v>
      </c>
      <c r="B19" s="21">
        <v>82693</v>
      </c>
      <c r="C19" s="21">
        <v>45426</v>
      </c>
      <c r="D19" s="21">
        <v>289964</v>
      </c>
      <c r="E19" s="21">
        <v>191711</v>
      </c>
      <c r="F19" s="10">
        <f t="shared" si="0"/>
        <v>-33.884551185664421</v>
      </c>
      <c r="G19" s="1"/>
      <c r="H19" s="1"/>
      <c r="I19" s="1"/>
    </row>
    <row r="20" spans="1:9" x14ac:dyDescent="0.25">
      <c r="A20" s="11" t="s">
        <v>56</v>
      </c>
      <c r="B20" s="22">
        <v>66296</v>
      </c>
      <c r="C20" s="22">
        <v>56613</v>
      </c>
      <c r="D20" s="22">
        <v>277899</v>
      </c>
      <c r="E20" s="22">
        <v>176159</v>
      </c>
      <c r="F20" s="13">
        <f t="shared" si="0"/>
        <v>-36.610423211310582</v>
      </c>
      <c r="G20" s="1"/>
      <c r="H20" s="1"/>
      <c r="I20" s="1"/>
    </row>
    <row r="21" spans="1:9" x14ac:dyDescent="0.25">
      <c r="A21" s="8" t="s">
        <v>57</v>
      </c>
      <c r="B21" s="21">
        <v>50105</v>
      </c>
      <c r="C21" s="21">
        <v>19879</v>
      </c>
      <c r="D21" s="21">
        <v>161754</v>
      </c>
      <c r="E21" s="21">
        <v>99435</v>
      </c>
      <c r="F21" s="10">
        <f t="shared" si="0"/>
        <v>-38.527022515671945</v>
      </c>
      <c r="G21" s="1"/>
      <c r="H21" s="1"/>
      <c r="I21" s="1"/>
    </row>
    <row r="22" spans="1:9" x14ac:dyDescent="0.25">
      <c r="A22" s="11" t="s">
        <v>58</v>
      </c>
      <c r="B22" s="22">
        <v>1466460</v>
      </c>
      <c r="C22" s="22">
        <v>1062493</v>
      </c>
      <c r="D22" s="22">
        <v>5796750</v>
      </c>
      <c r="E22" s="22">
        <v>4383269</v>
      </c>
      <c r="F22" s="13">
        <f t="shared" si="0"/>
        <v>-24.384025531547849</v>
      </c>
      <c r="G22" s="1"/>
      <c r="H22" s="1"/>
      <c r="I22" s="1"/>
    </row>
    <row r="23" spans="1:9" x14ac:dyDescent="0.25">
      <c r="A23" s="8" t="s">
        <v>59</v>
      </c>
      <c r="B23" s="21">
        <v>151745</v>
      </c>
      <c r="C23" s="21">
        <v>88690</v>
      </c>
      <c r="D23" s="21">
        <v>1243098</v>
      </c>
      <c r="E23" s="21">
        <v>369560</v>
      </c>
      <c r="F23" s="10">
        <f t="shared" si="0"/>
        <v>-70.271048622071632</v>
      </c>
      <c r="G23" s="1"/>
      <c r="H23" s="1"/>
      <c r="I23" s="1"/>
    </row>
    <row r="24" spans="1:9" x14ac:dyDescent="0.25">
      <c r="A24" s="11" t="s">
        <v>60</v>
      </c>
      <c r="B24" s="22">
        <v>76733</v>
      </c>
      <c r="C24" s="22">
        <v>64130</v>
      </c>
      <c r="D24" s="22">
        <v>267931</v>
      </c>
      <c r="E24" s="22">
        <v>186792</v>
      </c>
      <c r="F24" s="13">
        <f t="shared" si="0"/>
        <v>-30.283543151035161</v>
      </c>
      <c r="G24" s="1"/>
      <c r="H24" s="1"/>
      <c r="I24" s="1"/>
    </row>
    <row r="25" spans="1:9" x14ac:dyDescent="0.25">
      <c r="A25" s="8" t="s">
        <v>61</v>
      </c>
      <c r="B25" s="21">
        <v>63646</v>
      </c>
      <c r="C25" s="21">
        <v>58672</v>
      </c>
      <c r="D25" s="21">
        <v>213509</v>
      </c>
      <c r="E25" s="21">
        <v>221327</v>
      </c>
      <c r="F25" s="10">
        <f t="shared" si="0"/>
        <v>3.6616723416811539</v>
      </c>
      <c r="G25" s="1"/>
      <c r="H25" s="1"/>
      <c r="I25" s="1"/>
    </row>
    <row r="26" spans="1:9" x14ac:dyDescent="0.25">
      <c r="A26" s="11" t="s">
        <v>62</v>
      </c>
      <c r="B26" s="22">
        <v>19569</v>
      </c>
      <c r="C26" s="22">
        <v>13643</v>
      </c>
      <c r="D26" s="22">
        <v>79757</v>
      </c>
      <c r="E26" s="22">
        <v>51629</v>
      </c>
      <c r="F26" s="13">
        <f t="shared" si="0"/>
        <v>-35.267123888812264</v>
      </c>
      <c r="G26" s="1"/>
      <c r="H26" s="1"/>
      <c r="I26" s="1"/>
    </row>
    <row r="27" spans="1:9" x14ac:dyDescent="0.25">
      <c r="A27" s="8" t="s">
        <v>63</v>
      </c>
      <c r="B27" s="21">
        <v>223298</v>
      </c>
      <c r="C27" s="21">
        <v>145856</v>
      </c>
      <c r="D27" s="21">
        <v>768034</v>
      </c>
      <c r="E27" s="21">
        <v>550216</v>
      </c>
      <c r="F27" s="10">
        <f t="shared" si="0"/>
        <v>-28.360463208660036</v>
      </c>
      <c r="G27" s="1"/>
      <c r="H27" s="1"/>
      <c r="I27" s="1"/>
    </row>
    <row r="28" spans="1:9" x14ac:dyDescent="0.25">
      <c r="A28" s="11" t="s">
        <v>64</v>
      </c>
      <c r="B28" s="22">
        <v>603556</v>
      </c>
      <c r="C28" s="22">
        <v>472770</v>
      </c>
      <c r="D28" s="22">
        <v>2265038</v>
      </c>
      <c r="E28" s="22">
        <v>1863724</v>
      </c>
      <c r="F28" s="13">
        <f t="shared" si="0"/>
        <v>-17.717760143538428</v>
      </c>
      <c r="G28" s="1"/>
      <c r="H28" s="1"/>
      <c r="I28" s="1"/>
    </row>
    <row r="29" spans="1:9" x14ac:dyDescent="0.25">
      <c r="A29" s="8" t="s">
        <v>65</v>
      </c>
      <c r="B29" s="21">
        <v>129310</v>
      </c>
      <c r="C29" s="21">
        <v>105206</v>
      </c>
      <c r="D29" s="21">
        <v>468746</v>
      </c>
      <c r="E29" s="21">
        <v>332372</v>
      </c>
      <c r="F29" s="10">
        <f t="shared" si="0"/>
        <v>-29.093368263409175</v>
      </c>
      <c r="G29" s="1"/>
      <c r="H29" s="1"/>
      <c r="I29" s="1"/>
    </row>
    <row r="30" spans="1:9" x14ac:dyDescent="0.25">
      <c r="A30" s="11" t="s">
        <v>66</v>
      </c>
      <c r="B30" s="22">
        <v>160652</v>
      </c>
      <c r="C30" s="22">
        <v>170516</v>
      </c>
      <c r="D30" s="22">
        <v>596495</v>
      </c>
      <c r="E30" s="22">
        <v>693013</v>
      </c>
      <c r="F30" s="13">
        <f t="shared" si="0"/>
        <v>16.180856503407398</v>
      </c>
      <c r="G30" s="1"/>
      <c r="H30" s="1"/>
      <c r="I30" s="1"/>
    </row>
    <row r="31" spans="1:9" x14ac:dyDescent="0.25">
      <c r="A31" s="8" t="s">
        <v>67</v>
      </c>
      <c r="B31" s="21">
        <v>130509</v>
      </c>
      <c r="C31" s="21">
        <v>304762</v>
      </c>
      <c r="D31" s="21">
        <v>585009</v>
      </c>
      <c r="E31" s="21">
        <v>729068</v>
      </c>
      <c r="F31" s="10">
        <f t="shared" si="0"/>
        <v>24.625091237912585</v>
      </c>
      <c r="G31" s="1"/>
      <c r="H31" s="1"/>
      <c r="I31" s="1"/>
    </row>
    <row r="32" spans="1:9" x14ac:dyDescent="0.25">
      <c r="A32" s="11" t="s">
        <v>68</v>
      </c>
      <c r="B32" s="22">
        <v>4052436</v>
      </c>
      <c r="C32" s="22">
        <v>3923426</v>
      </c>
      <c r="D32" s="22">
        <v>14907258</v>
      </c>
      <c r="E32" s="22">
        <v>14846161</v>
      </c>
      <c r="F32" s="13">
        <f t="shared" si="0"/>
        <v>-0.40984733745132473</v>
      </c>
      <c r="G32" s="1"/>
      <c r="H32" s="1"/>
      <c r="I32" s="1"/>
    </row>
    <row r="33" spans="1:9" x14ac:dyDescent="0.25">
      <c r="A33" s="8" t="s">
        <v>69</v>
      </c>
      <c r="B33" s="21">
        <v>366325</v>
      </c>
      <c r="C33" s="21">
        <v>254606</v>
      </c>
      <c r="D33" s="21">
        <v>1382293</v>
      </c>
      <c r="E33" s="21">
        <v>904869</v>
      </c>
      <c r="F33" s="10">
        <f t="shared" si="0"/>
        <v>-34.538552969594718</v>
      </c>
      <c r="G33" s="1"/>
      <c r="H33" s="1"/>
      <c r="I33" s="1"/>
    </row>
    <row r="34" spans="1:9" x14ac:dyDescent="0.25">
      <c r="A34" s="11" t="s">
        <v>70</v>
      </c>
      <c r="B34" s="22">
        <v>21022</v>
      </c>
      <c r="C34" s="22">
        <v>15336</v>
      </c>
      <c r="D34" s="22">
        <v>65784</v>
      </c>
      <c r="E34" s="22">
        <v>108198</v>
      </c>
      <c r="F34" s="13">
        <f t="shared" si="0"/>
        <v>64.474644290404967</v>
      </c>
      <c r="G34" s="1"/>
      <c r="H34" s="1"/>
      <c r="I34" s="1"/>
    </row>
    <row r="35" spans="1:9" x14ac:dyDescent="0.25">
      <c r="A35" s="14" t="s">
        <v>71</v>
      </c>
      <c r="B35" s="15">
        <f>SUM(B7:B34)</f>
        <v>18057707</v>
      </c>
      <c r="C35" s="15">
        <f t="shared" ref="C35:E35" si="1">SUM(C7:C34)</f>
        <v>14583161</v>
      </c>
      <c r="D35" s="15">
        <f t="shared" si="1"/>
        <v>67670083</v>
      </c>
      <c r="E35" s="15">
        <f t="shared" si="1"/>
        <v>54581273</v>
      </c>
      <c r="F35" s="16">
        <f t="shared" si="0"/>
        <v>-19.342092428052737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488428</v>
      </c>
      <c r="C38" s="41">
        <f>D7</f>
        <v>484887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14846161</v>
      </c>
      <c r="G38" s="42">
        <f>LOOKUP(E38,$A$38:$A$65,$C$38:$C$65)</f>
        <v>14907258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437928</v>
      </c>
      <c r="C39" s="41">
        <f t="shared" ref="C39:C65" si="5">D8</f>
        <v>544053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13091327</v>
      </c>
      <c r="G39" s="42">
        <f t="shared" ref="G39:G65" si="8">LOOKUP(E39,$A$38:$A$65,$C$38:$C$65)</f>
        <v>16395449</v>
      </c>
    </row>
    <row r="40" spans="1:9" x14ac:dyDescent="0.25">
      <c r="A40" s="42" t="str">
        <f t="shared" si="3"/>
        <v>ALMERIA</v>
      </c>
      <c r="B40" s="41">
        <f t="shared" si="4"/>
        <v>182704</v>
      </c>
      <c r="C40" s="41">
        <f t="shared" si="5"/>
        <v>216726</v>
      </c>
      <c r="D40" s="41">
        <f t="shared" si="6"/>
        <v>23</v>
      </c>
      <c r="E40" s="42" t="str">
        <f t="shared" si="2"/>
        <v>BARCELONA</v>
      </c>
      <c r="F40" s="42">
        <f t="shared" si="7"/>
        <v>8211213</v>
      </c>
      <c r="G40" s="42">
        <f t="shared" si="8"/>
        <v>11801550</v>
      </c>
    </row>
    <row r="41" spans="1:9" x14ac:dyDescent="0.25">
      <c r="A41" s="42" t="str">
        <f t="shared" si="3"/>
        <v>AVILES</v>
      </c>
      <c r="B41" s="41">
        <f t="shared" si="4"/>
        <v>321493</v>
      </c>
      <c r="C41" s="41">
        <f t="shared" si="5"/>
        <v>439465</v>
      </c>
      <c r="D41" s="41">
        <f t="shared" si="6"/>
        <v>18</v>
      </c>
      <c r="E41" s="42" t="str">
        <f t="shared" si="2"/>
        <v>LAS PALMAS</v>
      </c>
      <c r="F41" s="42">
        <f t="shared" si="7"/>
        <v>4383269</v>
      </c>
      <c r="G41" s="42">
        <f t="shared" si="8"/>
        <v>5796750</v>
      </c>
    </row>
    <row r="42" spans="1:9" x14ac:dyDescent="0.25">
      <c r="A42" s="42" t="str">
        <f t="shared" si="3"/>
        <v>BAHIA DE ALGECIRAS</v>
      </c>
      <c r="B42" s="41">
        <f t="shared" si="4"/>
        <v>13091327</v>
      </c>
      <c r="C42" s="41">
        <f t="shared" si="5"/>
        <v>16395449</v>
      </c>
      <c r="D42" s="41">
        <f t="shared" si="6"/>
        <v>2</v>
      </c>
      <c r="E42" s="42" t="str">
        <f t="shared" si="2"/>
        <v>BALEARES</v>
      </c>
      <c r="F42" s="42">
        <f t="shared" si="7"/>
        <v>2448191</v>
      </c>
      <c r="G42" s="42">
        <f t="shared" si="8"/>
        <v>3068070</v>
      </c>
    </row>
    <row r="43" spans="1:9" x14ac:dyDescent="0.25">
      <c r="A43" s="42" t="str">
        <f t="shared" si="3"/>
        <v>BAHIA DE CADIZ</v>
      </c>
      <c r="B43" s="41">
        <f t="shared" si="4"/>
        <v>685873</v>
      </c>
      <c r="C43" s="41">
        <f t="shared" si="5"/>
        <v>929670</v>
      </c>
      <c r="D43" s="41">
        <f t="shared" si="6"/>
        <v>11</v>
      </c>
      <c r="E43" s="42" t="str">
        <f t="shared" si="2"/>
        <v>BILBAO</v>
      </c>
      <c r="F43" s="42">
        <f t="shared" si="7"/>
        <v>2158344</v>
      </c>
      <c r="G43" s="42">
        <f t="shared" si="8"/>
        <v>3243807</v>
      </c>
    </row>
    <row r="44" spans="1:9" x14ac:dyDescent="0.25">
      <c r="A44" s="42" t="str">
        <f t="shared" si="3"/>
        <v>BALEARES</v>
      </c>
      <c r="B44" s="41">
        <f t="shared" si="4"/>
        <v>2448191</v>
      </c>
      <c r="C44" s="41">
        <f t="shared" si="5"/>
        <v>3068070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1863724</v>
      </c>
      <c r="G44" s="42">
        <f t="shared" si="8"/>
        <v>2265038</v>
      </c>
    </row>
    <row r="45" spans="1:9" x14ac:dyDescent="0.25">
      <c r="A45" s="42" t="str">
        <f t="shared" si="3"/>
        <v>BARCELONA</v>
      </c>
      <c r="B45" s="41">
        <f t="shared" si="4"/>
        <v>8211213</v>
      </c>
      <c r="C45" s="41">
        <f t="shared" si="5"/>
        <v>11801550</v>
      </c>
      <c r="D45" s="41">
        <f t="shared" si="6"/>
        <v>3</v>
      </c>
      <c r="E45" s="42" t="str">
        <f t="shared" si="2"/>
        <v>VIGO</v>
      </c>
      <c r="F45" s="42">
        <f t="shared" si="7"/>
        <v>904869</v>
      </c>
      <c r="G45" s="42">
        <f t="shared" si="8"/>
        <v>1382293</v>
      </c>
    </row>
    <row r="46" spans="1:9" x14ac:dyDescent="0.25">
      <c r="A46" s="42" t="str">
        <f t="shared" si="3"/>
        <v>BILBAO</v>
      </c>
      <c r="B46" s="41">
        <f t="shared" si="4"/>
        <v>2158344</v>
      </c>
      <c r="C46" s="41">
        <f t="shared" si="5"/>
        <v>3243807</v>
      </c>
      <c r="D46" s="41">
        <f t="shared" si="6"/>
        <v>6</v>
      </c>
      <c r="E46" s="42" t="str">
        <f t="shared" si="2"/>
        <v>TARRAGONA</v>
      </c>
      <c r="F46" s="42">
        <f t="shared" si="7"/>
        <v>729068</v>
      </c>
      <c r="G46" s="42">
        <f t="shared" si="8"/>
        <v>585009</v>
      </c>
    </row>
    <row r="47" spans="1:9" x14ac:dyDescent="0.25">
      <c r="A47" s="42" t="str">
        <f t="shared" si="3"/>
        <v>CARTAGENA</v>
      </c>
      <c r="B47" s="41">
        <f t="shared" si="4"/>
        <v>165109</v>
      </c>
      <c r="C47" s="41">
        <f t="shared" si="5"/>
        <v>281023</v>
      </c>
      <c r="D47" s="41">
        <f t="shared" si="6"/>
        <v>25</v>
      </c>
      <c r="E47" s="42" t="str">
        <f t="shared" si="2"/>
        <v>SEVILLA</v>
      </c>
      <c r="F47" s="42">
        <f t="shared" si="7"/>
        <v>693013</v>
      </c>
      <c r="G47" s="42">
        <f t="shared" si="8"/>
        <v>596495</v>
      </c>
    </row>
    <row r="48" spans="1:9" x14ac:dyDescent="0.25">
      <c r="A48" s="42" t="str">
        <f t="shared" si="3"/>
        <v>CASTELLON</v>
      </c>
      <c r="B48" s="41">
        <f t="shared" si="4"/>
        <v>384306</v>
      </c>
      <c r="C48" s="41">
        <f t="shared" si="5"/>
        <v>575343</v>
      </c>
      <c r="D48" s="41">
        <f t="shared" si="6"/>
        <v>15</v>
      </c>
      <c r="E48" s="42" t="str">
        <f t="shared" si="2"/>
        <v>BAHIA DE CADIZ</v>
      </c>
      <c r="F48" s="42">
        <f t="shared" si="7"/>
        <v>685873</v>
      </c>
      <c r="G48" s="42">
        <f t="shared" si="8"/>
        <v>929670</v>
      </c>
    </row>
    <row r="49" spans="1:7" x14ac:dyDescent="0.25">
      <c r="A49" s="42" t="str">
        <f t="shared" si="3"/>
        <v>CEUTA</v>
      </c>
      <c r="B49" s="41">
        <f t="shared" si="4"/>
        <v>298854</v>
      </c>
      <c r="C49" s="41">
        <f t="shared" si="5"/>
        <v>320721</v>
      </c>
      <c r="D49" s="41">
        <f t="shared" si="6"/>
        <v>19</v>
      </c>
      <c r="E49" s="42" t="str">
        <f t="shared" si="2"/>
        <v>PASAIA</v>
      </c>
      <c r="F49" s="42">
        <f t="shared" si="7"/>
        <v>550216</v>
      </c>
      <c r="G49" s="42">
        <f t="shared" si="8"/>
        <v>768034</v>
      </c>
    </row>
    <row r="50" spans="1:7" x14ac:dyDescent="0.25">
      <c r="A50" s="42" t="str">
        <f t="shared" si="3"/>
        <v>FERROL-SAN CIBRAO</v>
      </c>
      <c r="B50" s="41">
        <f t="shared" si="4"/>
        <v>191711</v>
      </c>
      <c r="C50" s="41">
        <f t="shared" si="5"/>
        <v>289964</v>
      </c>
      <c r="D50" s="41">
        <f t="shared" si="6"/>
        <v>21</v>
      </c>
      <c r="E50" s="42" t="str">
        <f t="shared" si="2"/>
        <v>A CORUÑA</v>
      </c>
      <c r="F50" s="42">
        <f t="shared" si="7"/>
        <v>488428</v>
      </c>
      <c r="G50" s="42">
        <f t="shared" si="8"/>
        <v>484887</v>
      </c>
    </row>
    <row r="51" spans="1:7" x14ac:dyDescent="0.25">
      <c r="A51" s="42" t="str">
        <f t="shared" si="3"/>
        <v>GIJON</v>
      </c>
      <c r="B51" s="41">
        <f t="shared" si="4"/>
        <v>176159</v>
      </c>
      <c r="C51" s="41">
        <f t="shared" si="5"/>
        <v>277899</v>
      </c>
      <c r="D51" s="41">
        <f t="shared" si="6"/>
        <v>24</v>
      </c>
      <c r="E51" s="42" t="str">
        <f t="shared" si="2"/>
        <v>ALICANTE</v>
      </c>
      <c r="F51" s="42">
        <f t="shared" si="7"/>
        <v>437928</v>
      </c>
      <c r="G51" s="42">
        <f t="shared" si="8"/>
        <v>544053</v>
      </c>
    </row>
    <row r="52" spans="1:7" x14ac:dyDescent="0.25">
      <c r="A52" s="42" t="str">
        <f t="shared" si="3"/>
        <v>HUELVA</v>
      </c>
      <c r="B52" s="41">
        <f t="shared" si="4"/>
        <v>99435</v>
      </c>
      <c r="C52" s="41">
        <f t="shared" si="5"/>
        <v>161754</v>
      </c>
      <c r="D52" s="41">
        <f t="shared" si="6"/>
        <v>27</v>
      </c>
      <c r="E52" s="42" t="str">
        <f t="shared" si="2"/>
        <v>CASTELLON</v>
      </c>
      <c r="F52" s="42">
        <f t="shared" si="7"/>
        <v>384306</v>
      </c>
      <c r="G52" s="42">
        <f t="shared" si="8"/>
        <v>575343</v>
      </c>
    </row>
    <row r="53" spans="1:7" x14ac:dyDescent="0.25">
      <c r="A53" s="42" t="str">
        <f t="shared" si="3"/>
        <v>LAS PALMAS</v>
      </c>
      <c r="B53" s="41">
        <f t="shared" si="4"/>
        <v>4383269</v>
      </c>
      <c r="C53" s="41">
        <f t="shared" si="5"/>
        <v>5796750</v>
      </c>
      <c r="D53" s="41">
        <f t="shared" si="6"/>
        <v>4</v>
      </c>
      <c r="E53" s="42" t="str">
        <f t="shared" si="2"/>
        <v>MALAGA</v>
      </c>
      <c r="F53" s="42">
        <f t="shared" si="7"/>
        <v>369560</v>
      </c>
      <c r="G53" s="42">
        <f t="shared" si="8"/>
        <v>1243098</v>
      </c>
    </row>
    <row r="54" spans="1:7" x14ac:dyDescent="0.25">
      <c r="A54" s="42" t="str">
        <f t="shared" si="3"/>
        <v>MALAGA</v>
      </c>
      <c r="B54" s="41">
        <f t="shared" si="4"/>
        <v>369560</v>
      </c>
      <c r="C54" s="41">
        <f t="shared" si="5"/>
        <v>1243098</v>
      </c>
      <c r="D54" s="41">
        <f t="shared" si="6"/>
        <v>16</v>
      </c>
      <c r="E54" s="42" t="str">
        <f t="shared" si="2"/>
        <v>SANTANDER</v>
      </c>
      <c r="F54" s="42">
        <f t="shared" si="7"/>
        <v>332372</v>
      </c>
      <c r="G54" s="42">
        <f t="shared" si="8"/>
        <v>468746</v>
      </c>
    </row>
    <row r="55" spans="1:7" x14ac:dyDescent="0.25">
      <c r="A55" s="42" t="str">
        <f t="shared" si="3"/>
        <v>MARIN Y RIA DE PONTEVEDRA</v>
      </c>
      <c r="B55" s="41">
        <f t="shared" si="4"/>
        <v>186792</v>
      </c>
      <c r="C55" s="41">
        <f t="shared" si="5"/>
        <v>267931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321493</v>
      </c>
      <c r="G55" s="42">
        <f t="shared" si="8"/>
        <v>439465</v>
      </c>
    </row>
    <row r="56" spans="1:7" x14ac:dyDescent="0.25">
      <c r="A56" s="42" t="str">
        <f t="shared" si="3"/>
        <v>MELILLA</v>
      </c>
      <c r="B56" s="41">
        <f t="shared" si="4"/>
        <v>221327</v>
      </c>
      <c r="C56" s="41">
        <f t="shared" si="5"/>
        <v>213509</v>
      </c>
      <c r="D56" s="41">
        <f t="shared" si="6"/>
        <v>20</v>
      </c>
      <c r="E56" s="42" t="str">
        <f t="shared" si="2"/>
        <v>CEUTA</v>
      </c>
      <c r="F56" s="42">
        <f t="shared" si="9"/>
        <v>298854</v>
      </c>
      <c r="G56" s="42">
        <f t="shared" si="8"/>
        <v>320721</v>
      </c>
    </row>
    <row r="57" spans="1:7" x14ac:dyDescent="0.25">
      <c r="A57" s="42" t="str">
        <f t="shared" si="3"/>
        <v>MOTRIL</v>
      </c>
      <c r="B57" s="41">
        <f t="shared" si="4"/>
        <v>51629</v>
      </c>
      <c r="C57" s="41">
        <f t="shared" si="5"/>
        <v>79757</v>
      </c>
      <c r="D57" s="41">
        <f t="shared" si="6"/>
        <v>28</v>
      </c>
      <c r="E57" s="42" t="str">
        <f t="shared" si="2"/>
        <v>MELILLA</v>
      </c>
      <c r="F57" s="42">
        <f t="shared" si="9"/>
        <v>221327</v>
      </c>
      <c r="G57" s="42">
        <f t="shared" si="8"/>
        <v>213509</v>
      </c>
    </row>
    <row r="58" spans="1:7" x14ac:dyDescent="0.25">
      <c r="A58" s="42" t="str">
        <f t="shared" si="3"/>
        <v>PASAIA</v>
      </c>
      <c r="B58" s="41">
        <f t="shared" si="4"/>
        <v>550216</v>
      </c>
      <c r="C58" s="41">
        <f t="shared" si="5"/>
        <v>768034</v>
      </c>
      <c r="D58" s="41">
        <f t="shared" si="6"/>
        <v>12</v>
      </c>
      <c r="E58" s="42" t="str">
        <f t="shared" si="2"/>
        <v>FERROL-SAN CIBRAO</v>
      </c>
      <c r="F58" s="42">
        <f t="shared" si="9"/>
        <v>191711</v>
      </c>
      <c r="G58" s="42">
        <f t="shared" si="8"/>
        <v>289964</v>
      </c>
    </row>
    <row r="59" spans="1:7" x14ac:dyDescent="0.25">
      <c r="A59" s="42" t="str">
        <f t="shared" si="3"/>
        <v>SANTA CRUZ DE TENERIFE</v>
      </c>
      <c r="B59" s="41">
        <f t="shared" si="4"/>
        <v>1863724</v>
      </c>
      <c r="C59" s="41">
        <f t="shared" si="5"/>
        <v>2265038</v>
      </c>
      <c r="D59" s="41">
        <f t="shared" si="6"/>
        <v>7</v>
      </c>
      <c r="E59" s="42" t="str">
        <f t="shared" si="2"/>
        <v>MARIN Y RIA DE PONTEVEDRA</v>
      </c>
      <c r="F59" s="42">
        <f t="shared" si="9"/>
        <v>186792</v>
      </c>
      <c r="G59" s="42">
        <f t="shared" si="8"/>
        <v>267931</v>
      </c>
    </row>
    <row r="60" spans="1:7" x14ac:dyDescent="0.25">
      <c r="A60" s="42" t="str">
        <f t="shared" si="3"/>
        <v>SANTANDER</v>
      </c>
      <c r="B60" s="41">
        <f t="shared" si="4"/>
        <v>332372</v>
      </c>
      <c r="C60" s="41">
        <f t="shared" si="5"/>
        <v>468746</v>
      </c>
      <c r="D60" s="41">
        <f t="shared" si="6"/>
        <v>17</v>
      </c>
      <c r="E60" s="42" t="str">
        <f t="shared" si="2"/>
        <v>ALMERIA</v>
      </c>
      <c r="F60" s="42">
        <f t="shared" si="9"/>
        <v>182704</v>
      </c>
      <c r="G60" s="42">
        <f t="shared" si="8"/>
        <v>216726</v>
      </c>
    </row>
    <row r="61" spans="1:7" x14ac:dyDescent="0.25">
      <c r="A61" s="42" t="str">
        <f t="shared" si="3"/>
        <v>SEVILLA</v>
      </c>
      <c r="B61" s="41">
        <f t="shared" si="4"/>
        <v>693013</v>
      </c>
      <c r="C61" s="41">
        <f t="shared" si="5"/>
        <v>596495</v>
      </c>
      <c r="D61" s="41">
        <f t="shared" si="6"/>
        <v>10</v>
      </c>
      <c r="E61" s="42" t="str">
        <f t="shared" si="2"/>
        <v>GIJON</v>
      </c>
      <c r="F61" s="42">
        <f t="shared" si="9"/>
        <v>176159</v>
      </c>
      <c r="G61" s="42">
        <f t="shared" si="8"/>
        <v>277899</v>
      </c>
    </row>
    <row r="62" spans="1:7" x14ac:dyDescent="0.25">
      <c r="A62" s="42" t="str">
        <f t="shared" si="3"/>
        <v>TARRAGONA</v>
      </c>
      <c r="B62" s="41">
        <f t="shared" si="4"/>
        <v>729068</v>
      </c>
      <c r="C62" s="41">
        <f t="shared" si="5"/>
        <v>585009</v>
      </c>
      <c r="D62" s="41">
        <f t="shared" si="6"/>
        <v>9</v>
      </c>
      <c r="E62" s="42" t="str">
        <f t="shared" si="2"/>
        <v>CARTAGENA</v>
      </c>
      <c r="F62" s="42">
        <f t="shared" si="9"/>
        <v>165109</v>
      </c>
      <c r="G62" s="42">
        <f t="shared" si="8"/>
        <v>281023</v>
      </c>
    </row>
    <row r="63" spans="1:7" x14ac:dyDescent="0.25">
      <c r="A63" s="42" t="str">
        <f t="shared" si="3"/>
        <v>VALENCIA</v>
      </c>
      <c r="B63" s="41">
        <f t="shared" si="4"/>
        <v>14846161</v>
      </c>
      <c r="C63" s="41">
        <f t="shared" si="5"/>
        <v>14907258</v>
      </c>
      <c r="D63" s="41">
        <f t="shared" si="6"/>
        <v>1</v>
      </c>
      <c r="E63" s="42" t="str">
        <f t="shared" si="2"/>
        <v>VILAGARCIA</v>
      </c>
      <c r="F63" s="42">
        <f t="shared" si="9"/>
        <v>108198</v>
      </c>
      <c r="G63" s="42">
        <f t="shared" si="8"/>
        <v>65784</v>
      </c>
    </row>
    <row r="64" spans="1:7" x14ac:dyDescent="0.25">
      <c r="A64" s="42" t="str">
        <f t="shared" si="3"/>
        <v>VIGO</v>
      </c>
      <c r="B64" s="41">
        <f t="shared" si="4"/>
        <v>904869</v>
      </c>
      <c r="C64" s="41">
        <f t="shared" si="5"/>
        <v>1382293</v>
      </c>
      <c r="D64" s="41">
        <f t="shared" si="6"/>
        <v>8</v>
      </c>
      <c r="E64" s="42" t="str">
        <f t="shared" si="2"/>
        <v>HUELVA</v>
      </c>
      <c r="F64" s="42">
        <f t="shared" si="9"/>
        <v>99435</v>
      </c>
      <c r="G64" s="42">
        <f t="shared" si="8"/>
        <v>161754</v>
      </c>
    </row>
    <row r="65" spans="1:7" x14ac:dyDescent="0.25">
      <c r="A65" s="42" t="str">
        <f t="shared" si="3"/>
        <v>VILAGARCIA</v>
      </c>
      <c r="B65" s="41">
        <f t="shared" si="4"/>
        <v>108198</v>
      </c>
      <c r="C65" s="41">
        <f t="shared" si="5"/>
        <v>65784</v>
      </c>
      <c r="D65" s="41">
        <f t="shared" si="6"/>
        <v>26</v>
      </c>
      <c r="E65" s="42" t="str">
        <f t="shared" si="2"/>
        <v>MOTRIL</v>
      </c>
      <c r="F65" s="42">
        <f t="shared" si="9"/>
        <v>51629</v>
      </c>
      <c r="G65" s="42">
        <f t="shared" si="8"/>
        <v>79757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2747</v>
      </c>
      <c r="C7" s="23">
        <v>3273</v>
      </c>
      <c r="D7" s="23">
        <v>9734</v>
      </c>
      <c r="E7" s="23">
        <v>12677</v>
      </c>
      <c r="F7" s="10">
        <f>((E7*100)/D7)-100</f>
        <v>30.234230532155323</v>
      </c>
      <c r="G7" s="1"/>
      <c r="H7" s="1"/>
      <c r="I7" s="1"/>
    </row>
    <row r="8" spans="1:12" x14ac:dyDescent="0.25">
      <c r="A8" s="11" t="s">
        <v>44</v>
      </c>
      <c r="B8" s="24">
        <v>69</v>
      </c>
      <c r="C8" s="24">
        <v>45</v>
      </c>
      <c r="D8" s="24">
        <v>243</v>
      </c>
      <c r="E8" s="24">
        <v>178</v>
      </c>
      <c r="F8" s="13">
        <f t="shared" ref="F8:F35" si="0">((E8*100)/D8)-100</f>
        <v>-26.748971193415642</v>
      </c>
      <c r="G8" s="1"/>
      <c r="H8" s="1"/>
      <c r="I8" s="1"/>
    </row>
    <row r="9" spans="1:12" x14ac:dyDescent="0.25">
      <c r="A9" s="8" t="s">
        <v>45</v>
      </c>
      <c r="B9" s="23">
        <v>424</v>
      </c>
      <c r="C9" s="23">
        <v>208</v>
      </c>
      <c r="D9" s="23">
        <v>1146</v>
      </c>
      <c r="E9" s="23">
        <v>776</v>
      </c>
      <c r="F9" s="10">
        <f t="shared" si="0"/>
        <v>-32.286212914485162</v>
      </c>
      <c r="G9" s="1"/>
      <c r="H9" s="1"/>
      <c r="I9" s="1"/>
    </row>
    <row r="10" spans="1:12" x14ac:dyDescent="0.25">
      <c r="A10" s="11" t="s">
        <v>46</v>
      </c>
      <c r="B10" s="24">
        <v>1311</v>
      </c>
      <c r="C10" s="24">
        <v>1722</v>
      </c>
      <c r="D10" s="24">
        <v>6152</v>
      </c>
      <c r="E10" s="24">
        <v>8031</v>
      </c>
      <c r="F10" s="13">
        <f t="shared" si="0"/>
        <v>30.54291287386215</v>
      </c>
      <c r="G10" s="1"/>
      <c r="H10" s="1"/>
      <c r="I10" s="1"/>
    </row>
    <row r="11" spans="1:12" x14ac:dyDescent="0.25">
      <c r="A11" s="8" t="s">
        <v>47</v>
      </c>
      <c r="B11" s="23">
        <v>101</v>
      </c>
      <c r="C11" s="23">
        <v>199</v>
      </c>
      <c r="D11" s="23">
        <v>329</v>
      </c>
      <c r="E11" s="23">
        <v>339</v>
      </c>
      <c r="F11" s="10">
        <f t="shared" si="0"/>
        <v>3.0395136778115557</v>
      </c>
      <c r="G11" s="1"/>
      <c r="H11" s="1"/>
      <c r="I11" s="1"/>
    </row>
    <row r="12" spans="1:12" x14ac:dyDescent="0.25">
      <c r="A12" s="11" t="s">
        <v>48</v>
      </c>
      <c r="B12" s="24">
        <v>1324</v>
      </c>
      <c r="C12" s="24">
        <v>1453</v>
      </c>
      <c r="D12" s="24">
        <v>5472</v>
      </c>
      <c r="E12" s="24">
        <v>4755</v>
      </c>
      <c r="F12" s="13">
        <f t="shared" si="0"/>
        <v>-13.103070175438603</v>
      </c>
      <c r="G12" s="1"/>
      <c r="H12" s="1"/>
      <c r="I12" s="1"/>
    </row>
    <row r="13" spans="1:12" x14ac:dyDescent="0.25">
      <c r="A13" s="8" t="s">
        <v>49</v>
      </c>
      <c r="B13" s="23">
        <v>293</v>
      </c>
      <c r="C13" s="23">
        <v>208</v>
      </c>
      <c r="D13" s="23">
        <v>1067</v>
      </c>
      <c r="E13" s="23">
        <v>537</v>
      </c>
      <c r="F13" s="10">
        <f t="shared" si="0"/>
        <v>-49.671977507029055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0</v>
      </c>
      <c r="D14" s="24">
        <v>509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60</v>
      </c>
      <c r="C16" s="24">
        <v>55</v>
      </c>
      <c r="D16" s="24">
        <v>470</v>
      </c>
      <c r="E16" s="24">
        <v>320</v>
      </c>
      <c r="F16" s="13">
        <f t="shared" si="0"/>
        <v>-31.914893617021278</v>
      </c>
      <c r="G16" s="1"/>
      <c r="H16" s="1"/>
      <c r="I16" s="1"/>
    </row>
    <row r="17" spans="1:9" x14ac:dyDescent="0.25">
      <c r="A17" s="8" t="s">
        <v>53</v>
      </c>
      <c r="B17" s="23">
        <v>400</v>
      </c>
      <c r="C17" s="23">
        <v>442</v>
      </c>
      <c r="D17" s="23">
        <v>1282</v>
      </c>
      <c r="E17" s="23">
        <v>1211</v>
      </c>
      <c r="F17" s="10">
        <f t="shared" si="0"/>
        <v>-5.5382215288611576</v>
      </c>
      <c r="G17" s="1"/>
      <c r="H17" s="1"/>
      <c r="I17" s="1"/>
    </row>
    <row r="18" spans="1:9" x14ac:dyDescent="0.25">
      <c r="A18" s="11" t="s">
        <v>54</v>
      </c>
      <c r="B18" s="24">
        <v>21</v>
      </c>
      <c r="C18" s="24">
        <v>0</v>
      </c>
      <c r="D18" s="24">
        <v>40</v>
      </c>
      <c r="E18" s="24">
        <v>18</v>
      </c>
      <c r="F18" s="13">
        <f t="shared" si="0"/>
        <v>-55</v>
      </c>
      <c r="G18" s="1"/>
      <c r="H18" s="1"/>
      <c r="I18" s="1"/>
    </row>
    <row r="19" spans="1:9" x14ac:dyDescent="0.25">
      <c r="A19" s="8" t="s">
        <v>55</v>
      </c>
      <c r="B19" s="23">
        <v>23</v>
      </c>
      <c r="C19" s="23">
        <v>17</v>
      </c>
      <c r="D19" s="23">
        <v>23</v>
      </c>
      <c r="E19" s="23">
        <v>55</v>
      </c>
      <c r="F19" s="10">
        <f t="shared" si="0"/>
        <v>139.13043478260869</v>
      </c>
      <c r="G19" s="1"/>
      <c r="H19" s="1"/>
      <c r="I19" s="1"/>
    </row>
    <row r="20" spans="1:9" x14ac:dyDescent="0.25">
      <c r="A20" s="11" t="s">
        <v>56</v>
      </c>
      <c r="B20" s="24">
        <v>706</v>
      </c>
      <c r="C20" s="24">
        <v>1275</v>
      </c>
      <c r="D20" s="24">
        <v>3535</v>
      </c>
      <c r="E20" s="24">
        <v>7372</v>
      </c>
      <c r="F20" s="13">
        <f t="shared" si="0"/>
        <v>108.54314002828855</v>
      </c>
      <c r="G20" s="1"/>
      <c r="H20" s="1"/>
      <c r="I20" s="1"/>
    </row>
    <row r="21" spans="1:9" x14ac:dyDescent="0.25">
      <c r="A21" s="8" t="s">
        <v>57</v>
      </c>
      <c r="B21" s="23">
        <v>236</v>
      </c>
      <c r="C21" s="23">
        <v>239</v>
      </c>
      <c r="D21" s="23">
        <v>911</v>
      </c>
      <c r="E21" s="23">
        <v>873</v>
      </c>
      <c r="F21" s="10">
        <f t="shared" si="0"/>
        <v>-4.1712403951701447</v>
      </c>
      <c r="G21" s="1"/>
      <c r="H21" s="1"/>
      <c r="I21" s="1"/>
    </row>
    <row r="22" spans="1:9" x14ac:dyDescent="0.25">
      <c r="A22" s="11" t="s">
        <v>58</v>
      </c>
      <c r="B22" s="24">
        <v>149</v>
      </c>
      <c r="C22" s="24">
        <v>243</v>
      </c>
      <c r="D22" s="24">
        <v>618</v>
      </c>
      <c r="E22" s="24">
        <v>643</v>
      </c>
      <c r="F22" s="13">
        <f t="shared" si="0"/>
        <v>4.0453074433657008</v>
      </c>
      <c r="G22" s="1"/>
      <c r="H22" s="1"/>
      <c r="I22" s="1"/>
    </row>
    <row r="23" spans="1:9" x14ac:dyDescent="0.25">
      <c r="A23" s="8" t="s">
        <v>59</v>
      </c>
      <c r="B23" s="23">
        <v>52</v>
      </c>
      <c r="C23" s="23">
        <v>45</v>
      </c>
      <c r="D23" s="23">
        <v>336</v>
      </c>
      <c r="E23" s="23">
        <v>314</v>
      </c>
      <c r="F23" s="10">
        <f t="shared" si="0"/>
        <v>-6.547619047619051</v>
      </c>
      <c r="G23" s="1"/>
      <c r="H23" s="1"/>
      <c r="I23" s="1"/>
    </row>
    <row r="24" spans="1:9" x14ac:dyDescent="0.25">
      <c r="A24" s="11" t="s">
        <v>60</v>
      </c>
      <c r="B24" s="24">
        <v>344</v>
      </c>
      <c r="C24" s="24">
        <v>225</v>
      </c>
      <c r="D24" s="24">
        <v>1215</v>
      </c>
      <c r="E24" s="24">
        <v>886</v>
      </c>
      <c r="F24" s="13">
        <f t="shared" si="0"/>
        <v>-27.078189300411523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205</v>
      </c>
      <c r="C26" s="24">
        <v>111</v>
      </c>
      <c r="D26" s="24">
        <v>561</v>
      </c>
      <c r="E26" s="24">
        <v>403</v>
      </c>
      <c r="F26" s="13">
        <f t="shared" si="0"/>
        <v>-28.163992869875216</v>
      </c>
      <c r="G26" s="1"/>
      <c r="H26" s="1"/>
      <c r="I26" s="1"/>
    </row>
    <row r="27" spans="1:9" x14ac:dyDescent="0.25">
      <c r="A27" s="8" t="s">
        <v>63</v>
      </c>
      <c r="B27" s="23">
        <v>842</v>
      </c>
      <c r="C27" s="23">
        <v>1500</v>
      </c>
      <c r="D27" s="23">
        <v>4312</v>
      </c>
      <c r="E27" s="23">
        <v>5412</v>
      </c>
      <c r="F27" s="10">
        <f t="shared" si="0"/>
        <v>25.510204081632651</v>
      </c>
      <c r="G27" s="1"/>
      <c r="H27" s="1"/>
      <c r="I27" s="1"/>
    </row>
    <row r="28" spans="1:9" x14ac:dyDescent="0.25">
      <c r="A28" s="11" t="s">
        <v>64</v>
      </c>
      <c r="B28" s="24">
        <v>371</v>
      </c>
      <c r="C28" s="24">
        <v>200</v>
      </c>
      <c r="D28" s="24">
        <v>1496</v>
      </c>
      <c r="E28" s="24">
        <v>859</v>
      </c>
      <c r="F28" s="13">
        <f t="shared" si="0"/>
        <v>-42.580213903743314</v>
      </c>
      <c r="G28" s="1"/>
      <c r="H28" s="1"/>
      <c r="I28" s="1"/>
    </row>
    <row r="29" spans="1:9" x14ac:dyDescent="0.25">
      <c r="A29" s="8" t="s">
        <v>65</v>
      </c>
      <c r="B29" s="23">
        <v>1758</v>
      </c>
      <c r="C29" s="23">
        <v>2036</v>
      </c>
      <c r="D29" s="23">
        <v>4829</v>
      </c>
      <c r="E29" s="23">
        <v>8676</v>
      </c>
      <c r="F29" s="10">
        <f t="shared" si="0"/>
        <v>79.664526817146395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324</v>
      </c>
      <c r="C31" s="23">
        <v>235</v>
      </c>
      <c r="D31" s="23">
        <v>890</v>
      </c>
      <c r="E31" s="23">
        <v>825</v>
      </c>
      <c r="F31" s="10">
        <f t="shared" si="0"/>
        <v>-7.3033707865168509</v>
      </c>
      <c r="G31" s="1"/>
      <c r="H31" s="1"/>
      <c r="I31" s="1"/>
    </row>
    <row r="32" spans="1:9" x14ac:dyDescent="0.25">
      <c r="A32" s="11" t="s">
        <v>68</v>
      </c>
      <c r="B32" s="24">
        <v>137</v>
      </c>
      <c r="C32" s="24">
        <v>85</v>
      </c>
      <c r="D32" s="24">
        <v>424</v>
      </c>
      <c r="E32" s="24">
        <v>275</v>
      </c>
      <c r="F32" s="13">
        <f t="shared" si="0"/>
        <v>-35.14150943396227</v>
      </c>
      <c r="G32" s="1"/>
      <c r="H32" s="1"/>
      <c r="I32" s="1"/>
    </row>
    <row r="33" spans="1:9" x14ac:dyDescent="0.25">
      <c r="A33" s="8" t="s">
        <v>69</v>
      </c>
      <c r="B33" s="23">
        <v>6428</v>
      </c>
      <c r="C33" s="23">
        <v>6200</v>
      </c>
      <c r="D33" s="23">
        <v>21724</v>
      </c>
      <c r="E33" s="23">
        <v>20777</v>
      </c>
      <c r="F33" s="10">
        <f t="shared" si="0"/>
        <v>-4.3592340268827172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18325</v>
      </c>
      <c r="C35" s="15">
        <f t="shared" ref="C35:E35" si="1">SUM(C7:C34)</f>
        <v>20016</v>
      </c>
      <c r="D35" s="15">
        <f t="shared" si="1"/>
        <v>67318</v>
      </c>
      <c r="E35" s="15">
        <f t="shared" si="1"/>
        <v>76212</v>
      </c>
      <c r="F35" s="16">
        <f t="shared" si="0"/>
        <v>13.211919546035233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12677</v>
      </c>
      <c r="C38" s="41">
        <f>D7</f>
        <v>9734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20777</v>
      </c>
      <c r="G38" s="42">
        <f>LOOKUP(E38,$A$38:$A$65,$C$38:$C$65)</f>
        <v>21724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178</v>
      </c>
      <c r="C39" s="41">
        <f t="shared" ref="C39:C65" si="5">D8</f>
        <v>243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12677</v>
      </c>
      <c r="G39" s="42">
        <f t="shared" ref="G39:G65" si="8">LOOKUP(E39,$A$38:$A$65,$C$38:$C$65)</f>
        <v>9734</v>
      </c>
    </row>
    <row r="40" spans="1:9" x14ac:dyDescent="0.25">
      <c r="A40" s="42" t="str">
        <f t="shared" si="3"/>
        <v>ALMERIA</v>
      </c>
      <c r="B40" s="41">
        <f t="shared" si="4"/>
        <v>776</v>
      </c>
      <c r="C40" s="41">
        <f t="shared" si="5"/>
        <v>1146</v>
      </c>
      <c r="D40" s="41">
        <f t="shared" si="6"/>
        <v>13</v>
      </c>
      <c r="E40" s="42" t="str">
        <f t="shared" si="2"/>
        <v>SANTANDER</v>
      </c>
      <c r="F40" s="42">
        <f t="shared" si="7"/>
        <v>8676</v>
      </c>
      <c r="G40" s="42">
        <f t="shared" si="8"/>
        <v>4829</v>
      </c>
    </row>
    <row r="41" spans="1:9" x14ac:dyDescent="0.25">
      <c r="A41" s="42" t="str">
        <f t="shared" si="3"/>
        <v>AVILES</v>
      </c>
      <c r="B41" s="41">
        <f t="shared" si="4"/>
        <v>8031</v>
      </c>
      <c r="C41" s="41">
        <f t="shared" si="5"/>
        <v>6152</v>
      </c>
      <c r="D41" s="41">
        <f t="shared" si="6"/>
        <v>4</v>
      </c>
      <c r="E41" s="42" t="str">
        <f t="shared" si="2"/>
        <v>AVILES</v>
      </c>
      <c r="F41" s="42">
        <f t="shared" si="7"/>
        <v>8031</v>
      </c>
      <c r="G41" s="42">
        <f t="shared" si="8"/>
        <v>6152</v>
      </c>
    </row>
    <row r="42" spans="1:9" x14ac:dyDescent="0.25">
      <c r="A42" s="42" t="str">
        <f t="shared" si="3"/>
        <v>BAHIA DE ALGECIRAS</v>
      </c>
      <c r="B42" s="41">
        <f t="shared" si="4"/>
        <v>339</v>
      </c>
      <c r="C42" s="41">
        <f t="shared" si="5"/>
        <v>329</v>
      </c>
      <c r="D42" s="41">
        <f t="shared" si="6"/>
        <v>17</v>
      </c>
      <c r="E42" s="42" t="str">
        <f t="shared" si="2"/>
        <v>GIJON</v>
      </c>
      <c r="F42" s="42">
        <f t="shared" si="7"/>
        <v>7372</v>
      </c>
      <c r="G42" s="42">
        <f t="shared" si="8"/>
        <v>3535</v>
      </c>
    </row>
    <row r="43" spans="1:9" x14ac:dyDescent="0.25">
      <c r="A43" s="42" t="str">
        <f t="shared" si="3"/>
        <v>BAHIA DE CADIZ</v>
      </c>
      <c r="B43" s="41">
        <f t="shared" si="4"/>
        <v>4755</v>
      </c>
      <c r="C43" s="41">
        <f t="shared" si="5"/>
        <v>5472</v>
      </c>
      <c r="D43" s="41">
        <f t="shared" si="6"/>
        <v>7</v>
      </c>
      <c r="E43" s="42" t="str">
        <f t="shared" si="2"/>
        <v>PASAIA</v>
      </c>
      <c r="F43" s="42">
        <f t="shared" si="7"/>
        <v>5412</v>
      </c>
      <c r="G43" s="42">
        <f t="shared" si="8"/>
        <v>4312</v>
      </c>
    </row>
    <row r="44" spans="1:9" x14ac:dyDescent="0.25">
      <c r="A44" s="42" t="str">
        <f t="shared" si="3"/>
        <v>BALEARES</v>
      </c>
      <c r="B44" s="41">
        <f t="shared" si="4"/>
        <v>537</v>
      </c>
      <c r="C44" s="41">
        <f t="shared" si="5"/>
        <v>1067</v>
      </c>
      <c r="D44" s="41">
        <f t="shared" si="6"/>
        <v>15</v>
      </c>
      <c r="E44" s="42" t="str">
        <f t="shared" si="2"/>
        <v>BAHIA DE CADIZ</v>
      </c>
      <c r="F44" s="42">
        <f t="shared" si="7"/>
        <v>4755</v>
      </c>
      <c r="G44" s="42">
        <f t="shared" si="8"/>
        <v>5472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509</v>
      </c>
      <c r="D45" s="41">
        <f t="shared" si="6"/>
        <v>28</v>
      </c>
      <c r="E45" s="42" t="str">
        <f t="shared" si="2"/>
        <v>CASTELLON</v>
      </c>
      <c r="F45" s="42">
        <f t="shared" si="7"/>
        <v>1211</v>
      </c>
      <c r="G45" s="42">
        <f t="shared" si="8"/>
        <v>1282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886</v>
      </c>
      <c r="G46" s="42">
        <f t="shared" si="8"/>
        <v>1215</v>
      </c>
    </row>
    <row r="47" spans="1:9" x14ac:dyDescent="0.25">
      <c r="A47" s="42" t="str">
        <f t="shared" si="3"/>
        <v>CARTAGENA</v>
      </c>
      <c r="B47" s="41">
        <f t="shared" si="4"/>
        <v>320</v>
      </c>
      <c r="C47" s="41">
        <f t="shared" si="5"/>
        <v>470</v>
      </c>
      <c r="D47" s="41">
        <f t="shared" si="6"/>
        <v>18</v>
      </c>
      <c r="E47" s="42" t="str">
        <f t="shared" si="2"/>
        <v>HUELVA</v>
      </c>
      <c r="F47" s="42">
        <f t="shared" si="7"/>
        <v>873</v>
      </c>
      <c r="G47" s="42">
        <f t="shared" si="8"/>
        <v>911</v>
      </c>
    </row>
    <row r="48" spans="1:9" x14ac:dyDescent="0.25">
      <c r="A48" s="42" t="str">
        <f t="shared" si="3"/>
        <v>CASTELLON</v>
      </c>
      <c r="B48" s="41">
        <f t="shared" si="4"/>
        <v>1211</v>
      </c>
      <c r="C48" s="41">
        <f t="shared" si="5"/>
        <v>1282</v>
      </c>
      <c r="D48" s="41">
        <f t="shared" si="6"/>
        <v>8</v>
      </c>
      <c r="E48" s="42" t="str">
        <f t="shared" si="2"/>
        <v>SANTA CRUZ DE TENERIFE</v>
      </c>
      <c r="F48" s="42">
        <f t="shared" si="7"/>
        <v>859</v>
      </c>
      <c r="G48" s="42">
        <f t="shared" si="8"/>
        <v>1496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40</v>
      </c>
      <c r="D49" s="41">
        <f t="shared" si="6"/>
        <v>23</v>
      </c>
      <c r="E49" s="42" t="str">
        <f t="shared" si="2"/>
        <v>TARRAGONA</v>
      </c>
      <c r="F49" s="42">
        <f t="shared" si="7"/>
        <v>825</v>
      </c>
      <c r="G49" s="42">
        <f t="shared" si="8"/>
        <v>890</v>
      </c>
    </row>
    <row r="50" spans="1:7" x14ac:dyDescent="0.25">
      <c r="A50" s="42" t="str">
        <f t="shared" si="3"/>
        <v>FERROL-SAN CIBRAO</v>
      </c>
      <c r="B50" s="41">
        <f t="shared" si="4"/>
        <v>55</v>
      </c>
      <c r="C50" s="41">
        <f t="shared" si="5"/>
        <v>23</v>
      </c>
      <c r="D50" s="41">
        <f t="shared" si="6"/>
        <v>22</v>
      </c>
      <c r="E50" s="42" t="str">
        <f t="shared" si="2"/>
        <v>ALMERIA</v>
      </c>
      <c r="F50" s="42">
        <f t="shared" si="7"/>
        <v>776</v>
      </c>
      <c r="G50" s="42">
        <f t="shared" si="8"/>
        <v>1146</v>
      </c>
    </row>
    <row r="51" spans="1:7" x14ac:dyDescent="0.25">
      <c r="A51" s="42" t="str">
        <f t="shared" si="3"/>
        <v>GIJON</v>
      </c>
      <c r="B51" s="41">
        <f t="shared" si="4"/>
        <v>7372</v>
      </c>
      <c r="C51" s="41">
        <f t="shared" si="5"/>
        <v>3535</v>
      </c>
      <c r="D51" s="41">
        <f t="shared" si="6"/>
        <v>5</v>
      </c>
      <c r="E51" s="42" t="str">
        <f t="shared" si="2"/>
        <v>LAS PALMAS</v>
      </c>
      <c r="F51" s="42">
        <f t="shared" si="7"/>
        <v>643</v>
      </c>
      <c r="G51" s="42">
        <f t="shared" si="8"/>
        <v>618</v>
      </c>
    </row>
    <row r="52" spans="1:7" x14ac:dyDescent="0.25">
      <c r="A52" s="42" t="str">
        <f t="shared" si="3"/>
        <v>HUELVA</v>
      </c>
      <c r="B52" s="41">
        <f t="shared" si="4"/>
        <v>873</v>
      </c>
      <c r="C52" s="41">
        <f t="shared" si="5"/>
        <v>911</v>
      </c>
      <c r="D52" s="41">
        <f t="shared" si="6"/>
        <v>10</v>
      </c>
      <c r="E52" s="42" t="str">
        <f t="shared" si="2"/>
        <v>BALEARES</v>
      </c>
      <c r="F52" s="42">
        <f t="shared" si="7"/>
        <v>537</v>
      </c>
      <c r="G52" s="42">
        <f t="shared" si="8"/>
        <v>1067</v>
      </c>
    </row>
    <row r="53" spans="1:7" x14ac:dyDescent="0.25">
      <c r="A53" s="42" t="str">
        <f t="shared" si="3"/>
        <v>LAS PALMAS</v>
      </c>
      <c r="B53" s="41">
        <f t="shared" si="4"/>
        <v>643</v>
      </c>
      <c r="C53" s="41">
        <f t="shared" si="5"/>
        <v>618</v>
      </c>
      <c r="D53" s="41">
        <f t="shared" si="6"/>
        <v>14</v>
      </c>
      <c r="E53" s="42" t="str">
        <f t="shared" si="2"/>
        <v>MOTRIL</v>
      </c>
      <c r="F53" s="42">
        <f t="shared" si="7"/>
        <v>403</v>
      </c>
      <c r="G53" s="42">
        <f t="shared" si="8"/>
        <v>561</v>
      </c>
    </row>
    <row r="54" spans="1:7" x14ac:dyDescent="0.25">
      <c r="A54" s="42" t="str">
        <f t="shared" si="3"/>
        <v>MALAGA</v>
      </c>
      <c r="B54" s="41">
        <f t="shared" si="4"/>
        <v>314</v>
      </c>
      <c r="C54" s="41">
        <f t="shared" si="5"/>
        <v>336</v>
      </c>
      <c r="D54" s="41">
        <f t="shared" si="6"/>
        <v>19</v>
      </c>
      <c r="E54" s="42" t="str">
        <f t="shared" si="2"/>
        <v>BAHIA DE ALGECIRAS</v>
      </c>
      <c r="F54" s="42">
        <f t="shared" si="7"/>
        <v>339</v>
      </c>
      <c r="G54" s="42">
        <f t="shared" si="8"/>
        <v>329</v>
      </c>
    </row>
    <row r="55" spans="1:7" x14ac:dyDescent="0.25">
      <c r="A55" s="42" t="str">
        <f t="shared" si="3"/>
        <v>MARIN Y RIA DE PONTEVEDRA</v>
      </c>
      <c r="B55" s="41">
        <f t="shared" si="4"/>
        <v>886</v>
      </c>
      <c r="C55" s="41">
        <f t="shared" si="5"/>
        <v>1215</v>
      </c>
      <c r="D55" s="41">
        <f t="shared" si="6"/>
        <v>9</v>
      </c>
      <c r="E55" s="42" t="str">
        <f t="shared" si="2"/>
        <v>CARTAGENA</v>
      </c>
      <c r="F55" s="42">
        <f t="shared" ref="F55:F65" si="9">LOOKUP(E55,$A$38:$A$65,$B$38:$B$65)</f>
        <v>320</v>
      </c>
      <c r="G55" s="42">
        <f t="shared" si="8"/>
        <v>470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314</v>
      </c>
      <c r="G56" s="42">
        <f t="shared" si="8"/>
        <v>336</v>
      </c>
    </row>
    <row r="57" spans="1:7" x14ac:dyDescent="0.25">
      <c r="A57" s="42" t="str">
        <f t="shared" si="3"/>
        <v>MOTRIL</v>
      </c>
      <c r="B57" s="41">
        <f t="shared" si="4"/>
        <v>403</v>
      </c>
      <c r="C57" s="41">
        <f t="shared" si="5"/>
        <v>561</v>
      </c>
      <c r="D57" s="41">
        <f t="shared" si="6"/>
        <v>16</v>
      </c>
      <c r="E57" s="42" t="str">
        <f t="shared" si="2"/>
        <v>VALENCIA</v>
      </c>
      <c r="F57" s="42">
        <f t="shared" si="9"/>
        <v>275</v>
      </c>
      <c r="G57" s="42">
        <f t="shared" si="8"/>
        <v>424</v>
      </c>
    </row>
    <row r="58" spans="1:7" x14ac:dyDescent="0.25">
      <c r="A58" s="42" t="str">
        <f t="shared" si="3"/>
        <v>PASAIA</v>
      </c>
      <c r="B58" s="41">
        <f t="shared" si="4"/>
        <v>5412</v>
      </c>
      <c r="C58" s="41">
        <f t="shared" si="5"/>
        <v>4312</v>
      </c>
      <c r="D58" s="41">
        <f t="shared" si="6"/>
        <v>6</v>
      </c>
      <c r="E58" s="42" t="str">
        <f t="shared" si="2"/>
        <v>ALICANTE</v>
      </c>
      <c r="F58" s="42">
        <f t="shared" si="9"/>
        <v>178</v>
      </c>
      <c r="G58" s="42">
        <f t="shared" si="8"/>
        <v>243</v>
      </c>
    </row>
    <row r="59" spans="1:7" x14ac:dyDescent="0.25">
      <c r="A59" s="42" t="str">
        <f t="shared" si="3"/>
        <v>SANTA CRUZ DE TENERIFE</v>
      </c>
      <c r="B59" s="41">
        <f t="shared" si="4"/>
        <v>859</v>
      </c>
      <c r="C59" s="41">
        <f t="shared" si="5"/>
        <v>1496</v>
      </c>
      <c r="D59" s="41">
        <f t="shared" si="6"/>
        <v>11</v>
      </c>
      <c r="E59" s="42" t="str">
        <f t="shared" si="2"/>
        <v>FERROL-SAN CIBRAO</v>
      </c>
      <c r="F59" s="42">
        <f t="shared" si="9"/>
        <v>55</v>
      </c>
      <c r="G59" s="42">
        <f t="shared" si="8"/>
        <v>23</v>
      </c>
    </row>
    <row r="60" spans="1:7" x14ac:dyDescent="0.25">
      <c r="A60" s="42" t="str">
        <f t="shared" si="3"/>
        <v>SANTANDER</v>
      </c>
      <c r="B60" s="41">
        <f t="shared" si="4"/>
        <v>8676</v>
      </c>
      <c r="C60" s="41">
        <f t="shared" si="5"/>
        <v>4829</v>
      </c>
      <c r="D60" s="41">
        <f t="shared" si="6"/>
        <v>3</v>
      </c>
      <c r="E60" s="42" t="str">
        <f t="shared" si="2"/>
        <v>CEUTA</v>
      </c>
      <c r="F60" s="42">
        <f t="shared" si="9"/>
        <v>18</v>
      </c>
      <c r="G60" s="42">
        <f t="shared" si="8"/>
        <v>40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825</v>
      </c>
      <c r="C62" s="41">
        <f t="shared" si="5"/>
        <v>890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275</v>
      </c>
      <c r="C63" s="41">
        <f t="shared" si="5"/>
        <v>424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20777</v>
      </c>
      <c r="C64" s="41">
        <f t="shared" si="5"/>
        <v>21724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509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10361</v>
      </c>
      <c r="C7" s="25">
        <v>3418</v>
      </c>
      <c r="D7" s="25">
        <v>27724</v>
      </c>
      <c r="E7" s="25">
        <v>18404</v>
      </c>
      <c r="F7" s="10">
        <f>((E7*100)/D7)-100</f>
        <v>-33.617082672053101</v>
      </c>
      <c r="G7" s="1"/>
      <c r="H7" s="1"/>
      <c r="I7" s="1"/>
    </row>
    <row r="8" spans="1:12" x14ac:dyDescent="0.25">
      <c r="A8" s="11" t="s">
        <v>44</v>
      </c>
      <c r="B8" s="26">
        <v>2961</v>
      </c>
      <c r="C8" s="26">
        <v>1140</v>
      </c>
      <c r="D8" s="26">
        <v>9184</v>
      </c>
      <c r="E8" s="26">
        <v>12756</v>
      </c>
      <c r="F8" s="13">
        <f t="shared" ref="F8:F35" si="0">((E8*100)/D8)-100</f>
        <v>38.893728222996515</v>
      </c>
      <c r="G8" s="1"/>
      <c r="H8" s="1"/>
      <c r="I8" s="1"/>
    </row>
    <row r="9" spans="1:12" x14ac:dyDescent="0.25">
      <c r="A9" s="8" t="s">
        <v>45</v>
      </c>
      <c r="B9" s="25">
        <v>9861</v>
      </c>
      <c r="C9" s="25">
        <v>6307</v>
      </c>
      <c r="D9" s="25">
        <v>34540</v>
      </c>
      <c r="E9" s="25">
        <v>29485</v>
      </c>
      <c r="F9" s="10">
        <f t="shared" si="0"/>
        <v>-14.635205558772441</v>
      </c>
      <c r="G9" s="1"/>
      <c r="H9" s="1"/>
      <c r="I9" s="1"/>
    </row>
    <row r="10" spans="1:12" x14ac:dyDescent="0.25">
      <c r="A10" s="11" t="s">
        <v>46</v>
      </c>
      <c r="B10" s="26">
        <v>4518</v>
      </c>
      <c r="C10" s="26">
        <v>3898</v>
      </c>
      <c r="D10" s="26">
        <v>16068</v>
      </c>
      <c r="E10" s="26">
        <v>13497</v>
      </c>
      <c r="F10" s="13">
        <f t="shared" si="0"/>
        <v>-16.000746825989538</v>
      </c>
      <c r="G10" s="1"/>
      <c r="H10" s="1"/>
      <c r="I10" s="1"/>
    </row>
    <row r="11" spans="1:12" x14ac:dyDescent="0.25">
      <c r="A11" s="8" t="s">
        <v>47</v>
      </c>
      <c r="B11" s="25">
        <v>208159</v>
      </c>
      <c r="C11" s="25">
        <v>273902</v>
      </c>
      <c r="D11" s="25">
        <v>918287</v>
      </c>
      <c r="E11" s="25">
        <v>1195205</v>
      </c>
      <c r="F11" s="10">
        <f t="shared" si="0"/>
        <v>30.155931642286134</v>
      </c>
      <c r="G11" s="1"/>
      <c r="H11" s="1"/>
      <c r="I11" s="1"/>
    </row>
    <row r="12" spans="1:12" x14ac:dyDescent="0.25">
      <c r="A12" s="11" t="s">
        <v>48</v>
      </c>
      <c r="B12" s="26">
        <v>9722</v>
      </c>
      <c r="C12" s="26">
        <v>4213</v>
      </c>
      <c r="D12" s="26">
        <v>23220</v>
      </c>
      <c r="E12" s="26">
        <v>35059</v>
      </c>
      <c r="F12" s="13">
        <f t="shared" si="0"/>
        <v>50.986218776916445</v>
      </c>
      <c r="G12" s="1"/>
      <c r="H12" s="1"/>
      <c r="I12" s="1"/>
    </row>
    <row r="13" spans="1:12" x14ac:dyDescent="0.25">
      <c r="A13" s="8" t="s">
        <v>49</v>
      </c>
      <c r="B13" s="25">
        <v>15262</v>
      </c>
      <c r="C13" s="25">
        <v>8869</v>
      </c>
      <c r="D13" s="25">
        <v>23856</v>
      </c>
      <c r="E13" s="25">
        <v>17704</v>
      </c>
      <c r="F13" s="10">
        <f t="shared" si="0"/>
        <v>-25.788061703554661</v>
      </c>
      <c r="G13" s="1"/>
      <c r="H13" s="1"/>
      <c r="I13" s="1"/>
    </row>
    <row r="14" spans="1:12" x14ac:dyDescent="0.25">
      <c r="A14" s="11" t="s">
        <v>50</v>
      </c>
      <c r="B14" s="26">
        <v>106629</v>
      </c>
      <c r="C14" s="26">
        <v>0</v>
      </c>
      <c r="D14" s="26">
        <v>340907</v>
      </c>
      <c r="E14" s="26">
        <v>104089</v>
      </c>
      <c r="F14" s="13">
        <f t="shared" si="0"/>
        <v>-69.467039397841631</v>
      </c>
      <c r="G14" s="1"/>
      <c r="H14" s="1"/>
      <c r="I14" s="1"/>
    </row>
    <row r="15" spans="1:12" x14ac:dyDescent="0.25">
      <c r="A15" s="8" t="s">
        <v>51</v>
      </c>
      <c r="B15" s="25">
        <v>14425</v>
      </c>
      <c r="C15" s="25">
        <v>11525</v>
      </c>
      <c r="D15" s="25">
        <v>51645</v>
      </c>
      <c r="E15" s="25">
        <v>41505</v>
      </c>
      <c r="F15" s="10">
        <f t="shared" si="0"/>
        <v>-19.634040081324429</v>
      </c>
      <c r="G15" s="1"/>
      <c r="H15" s="1"/>
      <c r="I15" s="1"/>
    </row>
    <row r="16" spans="1:12" x14ac:dyDescent="0.25">
      <c r="A16" s="11" t="s">
        <v>52</v>
      </c>
      <c r="B16" s="26">
        <v>9115</v>
      </c>
      <c r="C16" s="26">
        <v>2354</v>
      </c>
      <c r="D16" s="26">
        <v>32413</v>
      </c>
      <c r="E16" s="26">
        <v>18327</v>
      </c>
      <c r="F16" s="13">
        <f t="shared" si="0"/>
        <v>-43.457871841545057</v>
      </c>
      <c r="G16" s="1"/>
      <c r="H16" s="1"/>
      <c r="I16" s="1"/>
    </row>
    <row r="17" spans="1:9" x14ac:dyDescent="0.25">
      <c r="A17" s="8" t="s">
        <v>53</v>
      </c>
      <c r="B17" s="25">
        <v>5984</v>
      </c>
      <c r="C17" s="25">
        <v>3159</v>
      </c>
      <c r="D17" s="25">
        <v>18793</v>
      </c>
      <c r="E17" s="25">
        <v>11270</v>
      </c>
      <c r="F17" s="10">
        <f t="shared" si="0"/>
        <v>-40.030862555206724</v>
      </c>
      <c r="G17" s="1"/>
      <c r="H17" s="1"/>
      <c r="I17" s="1"/>
    </row>
    <row r="18" spans="1:9" x14ac:dyDescent="0.25">
      <c r="A18" s="11" t="s">
        <v>54</v>
      </c>
      <c r="B18" s="26">
        <v>42654</v>
      </c>
      <c r="C18" s="26">
        <v>38099</v>
      </c>
      <c r="D18" s="26">
        <v>169179</v>
      </c>
      <c r="E18" s="26">
        <v>193368</v>
      </c>
      <c r="F18" s="13">
        <f t="shared" si="0"/>
        <v>14.297873849591255</v>
      </c>
      <c r="G18" s="1"/>
      <c r="H18" s="1"/>
      <c r="I18" s="1"/>
    </row>
    <row r="19" spans="1:9" x14ac:dyDescent="0.25">
      <c r="A19" s="8" t="s">
        <v>55</v>
      </c>
      <c r="B19" s="25">
        <v>3377</v>
      </c>
      <c r="C19" s="25">
        <v>1172</v>
      </c>
      <c r="D19" s="25">
        <v>10520</v>
      </c>
      <c r="E19" s="25">
        <v>5735</v>
      </c>
      <c r="F19" s="10">
        <f t="shared" si="0"/>
        <v>-45.484790874524712</v>
      </c>
      <c r="G19" s="1"/>
      <c r="H19" s="1"/>
      <c r="I19" s="1"/>
    </row>
    <row r="20" spans="1:9" x14ac:dyDescent="0.25">
      <c r="A20" s="11" t="s">
        <v>56</v>
      </c>
      <c r="B20" s="26">
        <v>14634</v>
      </c>
      <c r="C20" s="26">
        <v>11776</v>
      </c>
      <c r="D20" s="26">
        <v>33705</v>
      </c>
      <c r="E20" s="26">
        <v>36028</v>
      </c>
      <c r="F20" s="13">
        <f t="shared" si="0"/>
        <v>6.8921524996291339</v>
      </c>
      <c r="G20" s="1"/>
      <c r="H20" s="1"/>
      <c r="I20" s="1"/>
    </row>
    <row r="21" spans="1:9" x14ac:dyDescent="0.25">
      <c r="A21" s="8" t="s">
        <v>57</v>
      </c>
      <c r="B21" s="25">
        <v>3476</v>
      </c>
      <c r="C21" s="25">
        <v>1773</v>
      </c>
      <c r="D21" s="25">
        <v>15469</v>
      </c>
      <c r="E21" s="25">
        <v>9183</v>
      </c>
      <c r="F21" s="10">
        <f t="shared" si="0"/>
        <v>-40.6361109315405</v>
      </c>
      <c r="G21" s="1"/>
      <c r="H21" s="1"/>
      <c r="I21" s="1"/>
    </row>
    <row r="22" spans="1:9" x14ac:dyDescent="0.25">
      <c r="A22" s="11" t="s">
        <v>58</v>
      </c>
      <c r="B22" s="26">
        <v>182423</v>
      </c>
      <c r="C22" s="26">
        <v>160713</v>
      </c>
      <c r="D22" s="26">
        <v>758546</v>
      </c>
      <c r="E22" s="26">
        <v>755160</v>
      </c>
      <c r="F22" s="13">
        <f t="shared" si="0"/>
        <v>-0.4463803118070615</v>
      </c>
      <c r="G22" s="1"/>
      <c r="H22" s="1"/>
      <c r="I22" s="1"/>
    </row>
    <row r="23" spans="1:9" x14ac:dyDescent="0.25">
      <c r="A23" s="8" t="s">
        <v>59</v>
      </c>
      <c r="B23" s="25">
        <v>12140</v>
      </c>
      <c r="C23" s="25">
        <v>8470</v>
      </c>
      <c r="D23" s="25">
        <v>23708</v>
      </c>
      <c r="E23" s="25">
        <v>18476</v>
      </c>
      <c r="F23" s="10">
        <f t="shared" si="0"/>
        <v>-22.068500084359712</v>
      </c>
      <c r="G23" s="1"/>
      <c r="H23" s="1"/>
      <c r="I23" s="1"/>
    </row>
    <row r="24" spans="1:9" x14ac:dyDescent="0.25">
      <c r="A24" s="11" t="s">
        <v>60</v>
      </c>
      <c r="B24" s="26">
        <v>4463</v>
      </c>
      <c r="C24" s="26">
        <v>2718</v>
      </c>
      <c r="D24" s="26">
        <v>14768</v>
      </c>
      <c r="E24" s="26">
        <v>10972</v>
      </c>
      <c r="F24" s="13">
        <f t="shared" si="0"/>
        <v>-25.704225352112672</v>
      </c>
      <c r="G24" s="1"/>
      <c r="H24" s="1"/>
      <c r="I24" s="1"/>
    </row>
    <row r="25" spans="1:9" x14ac:dyDescent="0.25">
      <c r="A25" s="8" t="s">
        <v>61</v>
      </c>
      <c r="B25" s="25">
        <v>1461</v>
      </c>
      <c r="C25" s="25">
        <v>10</v>
      </c>
      <c r="D25" s="25">
        <v>7487</v>
      </c>
      <c r="E25" s="25">
        <v>1409</v>
      </c>
      <c r="F25" s="10">
        <f t="shared" si="0"/>
        <v>-81.180713236276205</v>
      </c>
      <c r="G25" s="1"/>
      <c r="H25" s="1"/>
      <c r="I25" s="1"/>
    </row>
    <row r="26" spans="1:9" x14ac:dyDescent="0.25">
      <c r="A26" s="11" t="s">
        <v>62</v>
      </c>
      <c r="B26" s="26">
        <v>1188</v>
      </c>
      <c r="C26" s="26">
        <v>840</v>
      </c>
      <c r="D26" s="26">
        <v>5106</v>
      </c>
      <c r="E26" s="26">
        <v>3352</v>
      </c>
      <c r="F26" s="13">
        <f t="shared" si="0"/>
        <v>-34.351743047395217</v>
      </c>
      <c r="G26" s="1"/>
      <c r="H26" s="1"/>
      <c r="I26" s="1"/>
    </row>
    <row r="27" spans="1:9" x14ac:dyDescent="0.25">
      <c r="A27" s="8" t="s">
        <v>63</v>
      </c>
      <c r="B27" s="25">
        <v>4530</v>
      </c>
      <c r="C27" s="25">
        <v>3520</v>
      </c>
      <c r="D27" s="25">
        <v>13442</v>
      </c>
      <c r="E27" s="25">
        <v>12197</v>
      </c>
      <c r="F27" s="10">
        <f t="shared" si="0"/>
        <v>-9.2620145811635126</v>
      </c>
      <c r="G27" s="1"/>
      <c r="H27" s="1"/>
      <c r="I27" s="1"/>
    </row>
    <row r="28" spans="1:9" x14ac:dyDescent="0.25">
      <c r="A28" s="11" t="s">
        <v>64</v>
      </c>
      <c r="B28" s="26">
        <v>105669</v>
      </c>
      <c r="C28" s="26">
        <v>80414</v>
      </c>
      <c r="D28" s="26">
        <v>378678</v>
      </c>
      <c r="E28" s="26">
        <v>339430</v>
      </c>
      <c r="F28" s="13">
        <f t="shared" si="0"/>
        <v>-10.364478527931382</v>
      </c>
      <c r="G28" s="1"/>
      <c r="H28" s="1"/>
      <c r="I28" s="1"/>
    </row>
    <row r="29" spans="1:9" x14ac:dyDescent="0.25">
      <c r="A29" s="8" t="s">
        <v>65</v>
      </c>
      <c r="B29" s="25">
        <v>4348</v>
      </c>
      <c r="C29" s="25">
        <v>4577</v>
      </c>
      <c r="D29" s="25">
        <v>19802</v>
      </c>
      <c r="E29" s="25">
        <v>16716</v>
      </c>
      <c r="F29" s="10">
        <f t="shared" si="0"/>
        <v>-15.584284415715587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18283</v>
      </c>
      <c r="C31" s="25">
        <v>12678</v>
      </c>
      <c r="D31" s="25">
        <v>70153</v>
      </c>
      <c r="E31" s="25">
        <v>46718</v>
      </c>
      <c r="F31" s="10">
        <f t="shared" si="0"/>
        <v>-33.405556426667431</v>
      </c>
      <c r="G31" s="1"/>
      <c r="H31" s="1"/>
      <c r="I31" s="1"/>
    </row>
    <row r="32" spans="1:9" x14ac:dyDescent="0.25">
      <c r="A32" s="11" t="s">
        <v>68</v>
      </c>
      <c r="B32" s="26">
        <v>10194</v>
      </c>
      <c r="C32" s="26">
        <v>15976</v>
      </c>
      <c r="D32" s="26">
        <v>77367</v>
      </c>
      <c r="E32" s="26">
        <v>97136</v>
      </c>
      <c r="F32" s="13">
        <f t="shared" si="0"/>
        <v>25.552238034304025</v>
      </c>
      <c r="G32" s="1"/>
      <c r="H32" s="1"/>
      <c r="I32" s="1"/>
    </row>
    <row r="33" spans="1:9" x14ac:dyDescent="0.25">
      <c r="A33" s="8" t="s">
        <v>69</v>
      </c>
      <c r="B33" s="25">
        <v>29089</v>
      </c>
      <c r="C33" s="25">
        <v>32682</v>
      </c>
      <c r="D33" s="25">
        <v>123223</v>
      </c>
      <c r="E33" s="25">
        <v>117059</v>
      </c>
      <c r="F33" s="10">
        <f t="shared" si="0"/>
        <v>-5.0023128799006713</v>
      </c>
      <c r="G33" s="1"/>
      <c r="H33" s="1"/>
      <c r="I33" s="1"/>
    </row>
    <row r="34" spans="1:9" x14ac:dyDescent="0.25">
      <c r="A34" s="11" t="s">
        <v>70</v>
      </c>
      <c r="B34" s="26">
        <v>449</v>
      </c>
      <c r="C34" s="26">
        <v>445</v>
      </c>
      <c r="D34" s="26">
        <v>1034</v>
      </c>
      <c r="E34" s="26">
        <v>1326</v>
      </c>
      <c r="F34" s="13">
        <f t="shared" si="0"/>
        <v>28.239845261121843</v>
      </c>
      <c r="G34" s="1"/>
      <c r="H34" s="1"/>
      <c r="I34" s="1"/>
    </row>
    <row r="35" spans="1:9" x14ac:dyDescent="0.25">
      <c r="A35" s="14" t="s">
        <v>71</v>
      </c>
      <c r="B35" s="15">
        <f>SUM(B7:B34)</f>
        <v>835375</v>
      </c>
      <c r="C35" s="15">
        <f t="shared" ref="C35:E35" si="1">SUM(C7:C34)</f>
        <v>694648</v>
      </c>
      <c r="D35" s="15">
        <f t="shared" si="1"/>
        <v>3218824</v>
      </c>
      <c r="E35" s="15">
        <f t="shared" si="1"/>
        <v>3161566</v>
      </c>
      <c r="F35" s="16">
        <f t="shared" si="0"/>
        <v>-1.778848424144968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18404</v>
      </c>
      <c r="C38" s="41">
        <f>D7</f>
        <v>27724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1195205</v>
      </c>
      <c r="G38" s="42">
        <f>LOOKUP(E38,$A$38:$A$65,$C$38:$C$65)</f>
        <v>918287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12756</v>
      </c>
      <c r="C39" s="41">
        <f t="shared" ref="C39:C65" si="5">D8</f>
        <v>9184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755160</v>
      </c>
      <c r="G39" s="42">
        <f t="shared" ref="G39:G65" si="8">LOOKUP(E39,$A$38:$A$65,$C$38:$C$65)</f>
        <v>758546</v>
      </c>
    </row>
    <row r="40" spans="1:9" x14ac:dyDescent="0.25">
      <c r="A40" s="42" t="str">
        <f t="shared" si="3"/>
        <v>ALMERIA</v>
      </c>
      <c r="B40" s="41">
        <f t="shared" si="4"/>
        <v>29485</v>
      </c>
      <c r="C40" s="41">
        <f t="shared" si="5"/>
        <v>34540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339430</v>
      </c>
      <c r="G40" s="42">
        <f t="shared" si="8"/>
        <v>378678</v>
      </c>
    </row>
    <row r="41" spans="1:9" x14ac:dyDescent="0.25">
      <c r="A41" s="42" t="str">
        <f t="shared" si="3"/>
        <v>AVILES</v>
      </c>
      <c r="B41" s="41">
        <f t="shared" si="4"/>
        <v>13497</v>
      </c>
      <c r="C41" s="41">
        <f t="shared" si="5"/>
        <v>16068</v>
      </c>
      <c r="D41" s="41">
        <f t="shared" si="6"/>
        <v>18</v>
      </c>
      <c r="E41" s="42" t="str">
        <f t="shared" si="2"/>
        <v>CEUTA</v>
      </c>
      <c r="F41" s="42">
        <f t="shared" si="7"/>
        <v>193368</v>
      </c>
      <c r="G41" s="42">
        <f t="shared" si="8"/>
        <v>169179</v>
      </c>
    </row>
    <row r="42" spans="1:9" x14ac:dyDescent="0.25">
      <c r="A42" s="42" t="str">
        <f t="shared" si="3"/>
        <v>BAHIA DE ALGECIRAS</v>
      </c>
      <c r="B42" s="41">
        <f t="shared" si="4"/>
        <v>1195205</v>
      </c>
      <c r="C42" s="41">
        <f t="shared" si="5"/>
        <v>918287</v>
      </c>
      <c r="D42" s="41">
        <f t="shared" si="6"/>
        <v>1</v>
      </c>
      <c r="E42" s="42" t="str">
        <f t="shared" si="2"/>
        <v>VIGO</v>
      </c>
      <c r="F42" s="42">
        <f t="shared" si="7"/>
        <v>117059</v>
      </c>
      <c r="G42" s="42">
        <f t="shared" si="8"/>
        <v>123223</v>
      </c>
    </row>
    <row r="43" spans="1:9" x14ac:dyDescent="0.25">
      <c r="A43" s="42" t="str">
        <f t="shared" si="3"/>
        <v>BAHIA DE CADIZ</v>
      </c>
      <c r="B43" s="41">
        <f t="shared" si="4"/>
        <v>35059</v>
      </c>
      <c r="C43" s="41">
        <f t="shared" si="5"/>
        <v>23220</v>
      </c>
      <c r="D43" s="41">
        <f t="shared" si="6"/>
        <v>11</v>
      </c>
      <c r="E43" s="42" t="str">
        <f t="shared" si="2"/>
        <v>BARCELONA</v>
      </c>
      <c r="F43" s="42">
        <f t="shared" si="7"/>
        <v>104089</v>
      </c>
      <c r="G43" s="42">
        <f t="shared" si="8"/>
        <v>340907</v>
      </c>
    </row>
    <row r="44" spans="1:9" x14ac:dyDescent="0.25">
      <c r="A44" s="42" t="str">
        <f t="shared" si="3"/>
        <v>BALEARES</v>
      </c>
      <c r="B44" s="41">
        <f t="shared" si="4"/>
        <v>17704</v>
      </c>
      <c r="C44" s="41">
        <f t="shared" si="5"/>
        <v>23856</v>
      </c>
      <c r="D44" s="41">
        <f t="shared" si="6"/>
        <v>16</v>
      </c>
      <c r="E44" s="42" t="str">
        <f t="shared" si="2"/>
        <v>VALENCIA</v>
      </c>
      <c r="F44" s="42">
        <f t="shared" si="7"/>
        <v>97136</v>
      </c>
      <c r="G44" s="42">
        <f t="shared" si="8"/>
        <v>77367</v>
      </c>
    </row>
    <row r="45" spans="1:9" x14ac:dyDescent="0.25">
      <c r="A45" s="42" t="str">
        <f t="shared" si="3"/>
        <v>BARCELONA</v>
      </c>
      <c r="B45" s="41">
        <f t="shared" si="4"/>
        <v>104089</v>
      </c>
      <c r="C45" s="41">
        <f t="shared" si="5"/>
        <v>340907</v>
      </c>
      <c r="D45" s="41">
        <f t="shared" si="6"/>
        <v>6</v>
      </c>
      <c r="E45" s="42" t="str">
        <f t="shared" si="2"/>
        <v>TARRAGONA</v>
      </c>
      <c r="F45" s="42">
        <f t="shared" si="7"/>
        <v>46718</v>
      </c>
      <c r="G45" s="42">
        <f t="shared" si="8"/>
        <v>70153</v>
      </c>
    </row>
    <row r="46" spans="1:9" x14ac:dyDescent="0.25">
      <c r="A46" s="42" t="str">
        <f t="shared" si="3"/>
        <v>BILBAO</v>
      </c>
      <c r="B46" s="41">
        <f t="shared" si="4"/>
        <v>41505</v>
      </c>
      <c r="C46" s="41">
        <f t="shared" si="5"/>
        <v>51645</v>
      </c>
      <c r="D46" s="41">
        <f t="shared" si="6"/>
        <v>9</v>
      </c>
      <c r="E46" s="42" t="str">
        <f t="shared" si="2"/>
        <v>BILBAO</v>
      </c>
      <c r="F46" s="42">
        <f t="shared" si="7"/>
        <v>41505</v>
      </c>
      <c r="G46" s="42">
        <f t="shared" si="8"/>
        <v>51645</v>
      </c>
    </row>
    <row r="47" spans="1:9" x14ac:dyDescent="0.25">
      <c r="A47" s="42" t="str">
        <f t="shared" si="3"/>
        <v>CARTAGENA</v>
      </c>
      <c r="B47" s="41">
        <f t="shared" si="4"/>
        <v>18327</v>
      </c>
      <c r="C47" s="41">
        <f t="shared" si="5"/>
        <v>32413</v>
      </c>
      <c r="D47" s="41">
        <f t="shared" si="6"/>
        <v>15</v>
      </c>
      <c r="E47" s="42" t="str">
        <f t="shared" si="2"/>
        <v>GIJON</v>
      </c>
      <c r="F47" s="42">
        <f t="shared" si="7"/>
        <v>36028</v>
      </c>
      <c r="G47" s="42">
        <f t="shared" si="8"/>
        <v>33705</v>
      </c>
    </row>
    <row r="48" spans="1:9" x14ac:dyDescent="0.25">
      <c r="A48" s="42" t="str">
        <f t="shared" si="3"/>
        <v>CASTELLON</v>
      </c>
      <c r="B48" s="41">
        <f t="shared" si="4"/>
        <v>11270</v>
      </c>
      <c r="C48" s="41">
        <f t="shared" si="5"/>
        <v>18793</v>
      </c>
      <c r="D48" s="41">
        <f t="shared" si="6"/>
        <v>21</v>
      </c>
      <c r="E48" s="42" t="str">
        <f t="shared" si="2"/>
        <v>BAHIA DE CADIZ</v>
      </c>
      <c r="F48" s="42">
        <f t="shared" si="7"/>
        <v>35059</v>
      </c>
      <c r="G48" s="42">
        <f t="shared" si="8"/>
        <v>23220</v>
      </c>
    </row>
    <row r="49" spans="1:7" x14ac:dyDescent="0.25">
      <c r="A49" s="42" t="str">
        <f t="shared" si="3"/>
        <v>CEUTA</v>
      </c>
      <c r="B49" s="41">
        <f t="shared" si="4"/>
        <v>193368</v>
      </c>
      <c r="C49" s="41">
        <f t="shared" si="5"/>
        <v>169179</v>
      </c>
      <c r="D49" s="41">
        <f t="shared" si="6"/>
        <v>4</v>
      </c>
      <c r="E49" s="42" t="str">
        <f t="shared" si="2"/>
        <v>ALMERIA</v>
      </c>
      <c r="F49" s="42">
        <f t="shared" si="7"/>
        <v>29485</v>
      </c>
      <c r="G49" s="42">
        <f t="shared" si="8"/>
        <v>34540</v>
      </c>
    </row>
    <row r="50" spans="1:7" x14ac:dyDescent="0.25">
      <c r="A50" s="42" t="str">
        <f t="shared" si="3"/>
        <v>FERROL-SAN CIBRAO</v>
      </c>
      <c r="B50" s="41">
        <f t="shared" si="4"/>
        <v>5735</v>
      </c>
      <c r="C50" s="41">
        <f t="shared" si="5"/>
        <v>10520</v>
      </c>
      <c r="D50" s="41">
        <f t="shared" si="6"/>
        <v>24</v>
      </c>
      <c r="E50" s="42" t="str">
        <f t="shared" si="2"/>
        <v>MALAGA</v>
      </c>
      <c r="F50" s="42">
        <f t="shared" si="7"/>
        <v>18476</v>
      </c>
      <c r="G50" s="42">
        <f t="shared" si="8"/>
        <v>23708</v>
      </c>
    </row>
    <row r="51" spans="1:7" x14ac:dyDescent="0.25">
      <c r="A51" s="42" t="str">
        <f t="shared" si="3"/>
        <v>GIJON</v>
      </c>
      <c r="B51" s="41">
        <f t="shared" si="4"/>
        <v>36028</v>
      </c>
      <c r="C51" s="41">
        <f t="shared" si="5"/>
        <v>33705</v>
      </c>
      <c r="D51" s="41">
        <f t="shared" si="6"/>
        <v>10</v>
      </c>
      <c r="E51" s="42" t="str">
        <f t="shared" si="2"/>
        <v>A CORUÑA</v>
      </c>
      <c r="F51" s="42">
        <f t="shared" si="7"/>
        <v>18404</v>
      </c>
      <c r="G51" s="42">
        <f t="shared" si="8"/>
        <v>27724</v>
      </c>
    </row>
    <row r="52" spans="1:7" x14ac:dyDescent="0.25">
      <c r="A52" s="42" t="str">
        <f t="shared" si="3"/>
        <v>HUELVA</v>
      </c>
      <c r="B52" s="41">
        <f t="shared" si="4"/>
        <v>9183</v>
      </c>
      <c r="C52" s="41">
        <f t="shared" si="5"/>
        <v>15469</v>
      </c>
      <c r="D52" s="41">
        <f t="shared" si="6"/>
        <v>23</v>
      </c>
      <c r="E52" s="42" t="str">
        <f t="shared" si="2"/>
        <v>CARTAGENA</v>
      </c>
      <c r="F52" s="42">
        <f t="shared" si="7"/>
        <v>18327</v>
      </c>
      <c r="G52" s="42">
        <f t="shared" si="8"/>
        <v>32413</v>
      </c>
    </row>
    <row r="53" spans="1:7" x14ac:dyDescent="0.25">
      <c r="A53" s="42" t="str">
        <f t="shared" si="3"/>
        <v>LAS PALMAS</v>
      </c>
      <c r="B53" s="41">
        <f t="shared" si="4"/>
        <v>755160</v>
      </c>
      <c r="C53" s="41">
        <f t="shared" si="5"/>
        <v>758546</v>
      </c>
      <c r="D53" s="41">
        <f t="shared" si="6"/>
        <v>2</v>
      </c>
      <c r="E53" s="42" t="str">
        <f t="shared" si="2"/>
        <v>BALEARES</v>
      </c>
      <c r="F53" s="42">
        <f t="shared" si="7"/>
        <v>17704</v>
      </c>
      <c r="G53" s="42">
        <f t="shared" si="8"/>
        <v>23856</v>
      </c>
    </row>
    <row r="54" spans="1:7" x14ac:dyDescent="0.25">
      <c r="A54" s="42" t="str">
        <f t="shared" si="3"/>
        <v>MALAGA</v>
      </c>
      <c r="B54" s="41">
        <f t="shared" si="4"/>
        <v>18476</v>
      </c>
      <c r="C54" s="41">
        <f t="shared" si="5"/>
        <v>23708</v>
      </c>
      <c r="D54" s="41">
        <f t="shared" si="6"/>
        <v>13</v>
      </c>
      <c r="E54" s="42" t="str">
        <f t="shared" si="2"/>
        <v>SANTANDER</v>
      </c>
      <c r="F54" s="42">
        <f t="shared" si="7"/>
        <v>16716</v>
      </c>
      <c r="G54" s="42">
        <f t="shared" si="8"/>
        <v>19802</v>
      </c>
    </row>
    <row r="55" spans="1:7" x14ac:dyDescent="0.25">
      <c r="A55" s="42" t="str">
        <f t="shared" si="3"/>
        <v>MARIN Y RIA DE PONTEVEDRA</v>
      </c>
      <c r="B55" s="41">
        <f t="shared" si="4"/>
        <v>10972</v>
      </c>
      <c r="C55" s="41">
        <f t="shared" si="5"/>
        <v>14768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13497</v>
      </c>
      <c r="G55" s="42">
        <f t="shared" si="8"/>
        <v>16068</v>
      </c>
    </row>
    <row r="56" spans="1:7" x14ac:dyDescent="0.25">
      <c r="A56" s="42" t="str">
        <f t="shared" si="3"/>
        <v>MELILLA</v>
      </c>
      <c r="B56" s="41">
        <f t="shared" si="4"/>
        <v>1409</v>
      </c>
      <c r="C56" s="41">
        <f t="shared" si="5"/>
        <v>7487</v>
      </c>
      <c r="D56" s="41">
        <f t="shared" si="6"/>
        <v>26</v>
      </c>
      <c r="E56" s="42" t="str">
        <f t="shared" si="2"/>
        <v>ALICANTE</v>
      </c>
      <c r="F56" s="42">
        <f t="shared" si="9"/>
        <v>12756</v>
      </c>
      <c r="G56" s="42">
        <f t="shared" si="8"/>
        <v>9184</v>
      </c>
    </row>
    <row r="57" spans="1:7" x14ac:dyDescent="0.25">
      <c r="A57" s="42" t="str">
        <f t="shared" si="3"/>
        <v>MOTRIL</v>
      </c>
      <c r="B57" s="41">
        <f t="shared" si="4"/>
        <v>3352</v>
      </c>
      <c r="C57" s="41">
        <f t="shared" si="5"/>
        <v>5106</v>
      </c>
      <c r="D57" s="41">
        <f t="shared" si="6"/>
        <v>25</v>
      </c>
      <c r="E57" s="42" t="str">
        <f t="shared" si="2"/>
        <v>PASAIA</v>
      </c>
      <c r="F57" s="42">
        <f t="shared" si="9"/>
        <v>12197</v>
      </c>
      <c r="G57" s="42">
        <f t="shared" si="8"/>
        <v>13442</v>
      </c>
    </row>
    <row r="58" spans="1:7" x14ac:dyDescent="0.25">
      <c r="A58" s="42" t="str">
        <f t="shared" si="3"/>
        <v>PASAIA</v>
      </c>
      <c r="B58" s="41">
        <f t="shared" si="4"/>
        <v>12197</v>
      </c>
      <c r="C58" s="41">
        <f t="shared" si="5"/>
        <v>13442</v>
      </c>
      <c r="D58" s="41">
        <f t="shared" si="6"/>
        <v>20</v>
      </c>
      <c r="E58" s="42" t="str">
        <f t="shared" si="2"/>
        <v>CASTELLON</v>
      </c>
      <c r="F58" s="42">
        <f t="shared" si="9"/>
        <v>11270</v>
      </c>
      <c r="G58" s="42">
        <f t="shared" si="8"/>
        <v>18793</v>
      </c>
    </row>
    <row r="59" spans="1:7" x14ac:dyDescent="0.25">
      <c r="A59" s="42" t="str">
        <f t="shared" si="3"/>
        <v>SANTA CRUZ DE TENERIFE</v>
      </c>
      <c r="B59" s="41">
        <f t="shared" si="4"/>
        <v>339430</v>
      </c>
      <c r="C59" s="41">
        <f t="shared" si="5"/>
        <v>378678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10972</v>
      </c>
      <c r="G59" s="42">
        <f t="shared" si="8"/>
        <v>14768</v>
      </c>
    </row>
    <row r="60" spans="1:7" x14ac:dyDescent="0.25">
      <c r="A60" s="42" t="str">
        <f t="shared" si="3"/>
        <v>SANTANDER</v>
      </c>
      <c r="B60" s="41">
        <f t="shared" si="4"/>
        <v>16716</v>
      </c>
      <c r="C60" s="41">
        <f t="shared" si="5"/>
        <v>19802</v>
      </c>
      <c r="D60" s="41">
        <f t="shared" si="6"/>
        <v>17</v>
      </c>
      <c r="E60" s="42" t="str">
        <f t="shared" si="2"/>
        <v>HUELVA</v>
      </c>
      <c r="F60" s="42">
        <f t="shared" si="9"/>
        <v>9183</v>
      </c>
      <c r="G60" s="42">
        <f t="shared" si="8"/>
        <v>15469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5735</v>
      </c>
      <c r="G61" s="42">
        <f t="shared" si="8"/>
        <v>10520</v>
      </c>
    </row>
    <row r="62" spans="1:7" x14ac:dyDescent="0.25">
      <c r="A62" s="42" t="str">
        <f t="shared" si="3"/>
        <v>TARRAGONA</v>
      </c>
      <c r="B62" s="41">
        <f t="shared" si="4"/>
        <v>46718</v>
      </c>
      <c r="C62" s="41">
        <f t="shared" si="5"/>
        <v>70153</v>
      </c>
      <c r="D62" s="41">
        <f t="shared" si="6"/>
        <v>8</v>
      </c>
      <c r="E62" s="42" t="str">
        <f t="shared" si="2"/>
        <v>MOTRIL</v>
      </c>
      <c r="F62" s="42">
        <f t="shared" si="9"/>
        <v>3352</v>
      </c>
      <c r="G62" s="42">
        <f t="shared" si="8"/>
        <v>5106</v>
      </c>
    </row>
    <row r="63" spans="1:7" x14ac:dyDescent="0.25">
      <c r="A63" s="42" t="str">
        <f t="shared" si="3"/>
        <v>VALENCIA</v>
      </c>
      <c r="B63" s="41">
        <f t="shared" si="4"/>
        <v>97136</v>
      </c>
      <c r="C63" s="41">
        <f t="shared" si="5"/>
        <v>77367</v>
      </c>
      <c r="D63" s="41">
        <f t="shared" si="6"/>
        <v>7</v>
      </c>
      <c r="E63" s="42" t="str">
        <f t="shared" si="2"/>
        <v>MELILLA</v>
      </c>
      <c r="F63" s="42">
        <f t="shared" si="9"/>
        <v>1409</v>
      </c>
      <c r="G63" s="42">
        <f t="shared" si="8"/>
        <v>7487</v>
      </c>
    </row>
    <row r="64" spans="1:7" x14ac:dyDescent="0.25">
      <c r="A64" s="42" t="str">
        <f t="shared" si="3"/>
        <v>VIGO</v>
      </c>
      <c r="B64" s="41">
        <f t="shared" si="4"/>
        <v>117059</v>
      </c>
      <c r="C64" s="41">
        <f t="shared" si="5"/>
        <v>123223</v>
      </c>
      <c r="D64" s="41">
        <f t="shared" si="6"/>
        <v>5</v>
      </c>
      <c r="E64" s="42" t="str">
        <f t="shared" si="2"/>
        <v>VILAGARCIA</v>
      </c>
      <c r="F64" s="42">
        <f t="shared" si="9"/>
        <v>1326</v>
      </c>
      <c r="G64" s="42">
        <f t="shared" si="8"/>
        <v>1034</v>
      </c>
    </row>
    <row r="65" spans="1:7" x14ac:dyDescent="0.25">
      <c r="A65" s="42" t="str">
        <f t="shared" si="3"/>
        <v>VILAGARCIA</v>
      </c>
      <c r="B65" s="41">
        <f t="shared" si="4"/>
        <v>1326</v>
      </c>
      <c r="C65" s="41">
        <f t="shared" si="5"/>
        <v>1034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12885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3573705</v>
      </c>
      <c r="C11" s="27">
        <v>2915453</v>
      </c>
      <c r="D11" s="27">
        <v>13880049</v>
      </c>
      <c r="E11" s="27">
        <v>10886764</v>
      </c>
      <c r="F11" s="10">
        <f t="shared" si="0"/>
        <v>-21.565377759113105</v>
      </c>
      <c r="G11" s="1"/>
      <c r="H11" s="1"/>
      <c r="I11" s="1"/>
    </row>
    <row r="12" spans="1:12" x14ac:dyDescent="0.25">
      <c r="A12" s="11" t="s">
        <v>48</v>
      </c>
      <c r="B12" s="28">
        <v>93786</v>
      </c>
      <c r="C12" s="28">
        <v>20666</v>
      </c>
      <c r="D12" s="28">
        <v>121606</v>
      </c>
      <c r="E12" s="28">
        <v>71637</v>
      </c>
      <c r="F12" s="13">
        <f t="shared" si="0"/>
        <v>-41.090900120059864</v>
      </c>
      <c r="G12" s="1"/>
      <c r="H12" s="1"/>
      <c r="I12" s="1"/>
    </row>
    <row r="13" spans="1:12" x14ac:dyDescent="0.25">
      <c r="A13" s="8" t="s">
        <v>49</v>
      </c>
      <c r="B13" s="27">
        <v>445</v>
      </c>
      <c r="C13" s="27">
        <v>846</v>
      </c>
      <c r="D13" s="27">
        <v>2966</v>
      </c>
      <c r="E13" s="27">
        <v>6346</v>
      </c>
      <c r="F13" s="10">
        <f t="shared" si="0"/>
        <v>113.95819285232636</v>
      </c>
      <c r="G13" s="1"/>
      <c r="H13" s="1"/>
      <c r="I13" s="1"/>
    </row>
    <row r="14" spans="1:12" x14ac:dyDescent="0.25">
      <c r="A14" s="11" t="s">
        <v>50</v>
      </c>
      <c r="B14" s="28">
        <v>1143285</v>
      </c>
      <c r="C14" s="28">
        <v>656270</v>
      </c>
      <c r="D14" s="28">
        <v>4222018</v>
      </c>
      <c r="E14" s="28">
        <v>2459354</v>
      </c>
      <c r="F14" s="13">
        <f t="shared" si="0"/>
        <v>-41.749324612069394</v>
      </c>
      <c r="G14" s="1"/>
      <c r="H14" s="1"/>
      <c r="I14" s="1"/>
    </row>
    <row r="15" spans="1:12" x14ac:dyDescent="0.25">
      <c r="A15" s="8" t="s">
        <v>51</v>
      </c>
      <c r="B15" s="27">
        <v>103612</v>
      </c>
      <c r="C15" s="27">
        <v>112951</v>
      </c>
      <c r="D15" s="27">
        <v>227727</v>
      </c>
      <c r="E15" s="27">
        <v>251597</v>
      </c>
      <c r="F15" s="10">
        <f t="shared" si="0"/>
        <v>10.481848880457747</v>
      </c>
      <c r="G15" s="1"/>
      <c r="H15" s="1"/>
      <c r="I15" s="1"/>
    </row>
    <row r="16" spans="1:12" x14ac:dyDescent="0.25">
      <c r="A16" s="11" t="s">
        <v>52</v>
      </c>
      <c r="B16" s="28">
        <v>39299</v>
      </c>
      <c r="C16" s="28">
        <v>140</v>
      </c>
      <c r="D16" s="28">
        <v>102293</v>
      </c>
      <c r="E16" s="28">
        <v>3732</v>
      </c>
      <c r="F16" s="13">
        <f t="shared" si="0"/>
        <v>-96.351656516086138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0</v>
      </c>
      <c r="D17" s="27">
        <v>8003</v>
      </c>
      <c r="E17" s="27">
        <v>15</v>
      </c>
      <c r="F17" s="10">
        <f t="shared" si="0"/>
        <v>-99.812570286142702</v>
      </c>
      <c r="G17" s="1"/>
      <c r="H17" s="1"/>
      <c r="I17" s="1"/>
    </row>
    <row r="18" spans="1:9" x14ac:dyDescent="0.25">
      <c r="A18" s="11" t="s">
        <v>54</v>
      </c>
      <c r="B18" s="28">
        <v>75435</v>
      </c>
      <c r="C18" s="28">
        <v>68399</v>
      </c>
      <c r="D18" s="28">
        <v>316117</v>
      </c>
      <c r="E18" s="28">
        <v>271952</v>
      </c>
      <c r="F18" s="13">
        <f t="shared" si="0"/>
        <v>-13.971092981396126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14652</v>
      </c>
      <c r="C20" s="28">
        <v>20476</v>
      </c>
      <c r="D20" s="28">
        <v>200064</v>
      </c>
      <c r="E20" s="28">
        <v>99073</v>
      </c>
      <c r="F20" s="13">
        <f t="shared" si="0"/>
        <v>-50.479346609085091</v>
      </c>
      <c r="G20" s="1"/>
      <c r="H20" s="1"/>
      <c r="I20" s="1"/>
    </row>
    <row r="21" spans="1:9" x14ac:dyDescent="0.25">
      <c r="A21" s="8" t="s">
        <v>57</v>
      </c>
      <c r="B21" s="27">
        <v>3385</v>
      </c>
      <c r="C21" s="27">
        <v>0</v>
      </c>
      <c r="D21" s="27">
        <v>3385</v>
      </c>
      <c r="E21" s="27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28">
        <v>904170</v>
      </c>
      <c r="C22" s="28">
        <v>609955</v>
      </c>
      <c r="D22" s="28">
        <v>3563958</v>
      </c>
      <c r="E22" s="28">
        <v>2553762</v>
      </c>
      <c r="F22" s="13">
        <f t="shared" si="0"/>
        <v>-28.344778473820398</v>
      </c>
      <c r="G22" s="1"/>
      <c r="H22" s="1"/>
      <c r="I22" s="1"/>
    </row>
    <row r="23" spans="1:9" x14ac:dyDescent="0.25">
      <c r="A23" s="8" t="s">
        <v>59</v>
      </c>
      <c r="B23" s="27">
        <v>101221</v>
      </c>
      <c r="C23" s="27">
        <v>33428</v>
      </c>
      <c r="D23" s="27">
        <v>1076611</v>
      </c>
      <c r="E23" s="27">
        <v>174156</v>
      </c>
      <c r="F23" s="10">
        <f t="shared" si="0"/>
        <v>-83.823683763216238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0</v>
      </c>
      <c r="D24" s="28">
        <v>16</v>
      </c>
      <c r="E24" s="28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14302</v>
      </c>
      <c r="C28" s="28">
        <v>21208</v>
      </c>
      <c r="D28" s="28">
        <v>66595</v>
      </c>
      <c r="E28" s="28">
        <v>79084</v>
      </c>
      <c r="F28" s="13">
        <f t="shared" si="0"/>
        <v>18.753660184698546</v>
      </c>
      <c r="G28" s="1"/>
      <c r="H28" s="1"/>
      <c r="I28" s="1"/>
    </row>
    <row r="29" spans="1:9" x14ac:dyDescent="0.25">
      <c r="A29" s="8" t="s">
        <v>65</v>
      </c>
      <c r="B29" s="27">
        <v>778</v>
      </c>
      <c r="C29" s="27">
        <v>359</v>
      </c>
      <c r="D29" s="27">
        <v>1677</v>
      </c>
      <c r="E29" s="27">
        <v>359</v>
      </c>
      <c r="F29" s="10">
        <f t="shared" si="0"/>
        <v>-78.592725104353008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0</v>
      </c>
      <c r="D30" s="28">
        <v>0</v>
      </c>
      <c r="E30" s="28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330650</v>
      </c>
      <c r="C31" s="27">
        <v>313130</v>
      </c>
      <c r="D31" s="27">
        <v>1427513</v>
      </c>
      <c r="E31" s="27">
        <v>1400632</v>
      </c>
      <c r="F31" s="10">
        <f t="shared" si="0"/>
        <v>-1.8830651629792499</v>
      </c>
      <c r="G31" s="1"/>
      <c r="H31" s="1"/>
      <c r="I31" s="1"/>
    </row>
    <row r="32" spans="1:9" x14ac:dyDescent="0.25">
      <c r="A32" s="11" t="s">
        <v>68</v>
      </c>
      <c r="B32" s="28">
        <v>1697776</v>
      </c>
      <c r="C32" s="28">
        <v>2409818</v>
      </c>
      <c r="D32" s="28">
        <v>6269599</v>
      </c>
      <c r="E32" s="28">
        <v>8604012</v>
      </c>
      <c r="F32" s="13">
        <f t="shared" si="0"/>
        <v>37.233848608180523</v>
      </c>
      <c r="G32" s="1"/>
      <c r="H32" s="1"/>
      <c r="I32" s="1"/>
    </row>
    <row r="33" spans="1:9" x14ac:dyDescent="0.25">
      <c r="A33" s="8" t="s">
        <v>69</v>
      </c>
      <c r="B33" s="27">
        <v>20694</v>
      </c>
      <c r="C33" s="27">
        <v>14001</v>
      </c>
      <c r="D33" s="27">
        <v>61324</v>
      </c>
      <c r="E33" s="27">
        <v>51605</v>
      </c>
      <c r="F33" s="10">
        <f t="shared" si="0"/>
        <v>-15.848607396777766</v>
      </c>
      <c r="G33" s="1"/>
      <c r="H33" s="1"/>
      <c r="I33" s="1"/>
    </row>
    <row r="34" spans="1:9" x14ac:dyDescent="0.25">
      <c r="A34" s="11" t="s">
        <v>70</v>
      </c>
      <c r="B34" s="28">
        <v>2602</v>
      </c>
      <c r="C34" s="28">
        <v>0</v>
      </c>
      <c r="D34" s="28">
        <v>6127</v>
      </c>
      <c r="E34" s="28">
        <v>5233</v>
      </c>
      <c r="F34" s="13">
        <f t="shared" si="0"/>
        <v>-14.591153908927694</v>
      </c>
      <c r="G34" s="1"/>
      <c r="H34" s="1"/>
      <c r="I34" s="1"/>
    </row>
    <row r="35" spans="1:9" x14ac:dyDescent="0.25">
      <c r="A35" s="14" t="s">
        <v>71</v>
      </c>
      <c r="B35" s="15">
        <f>SUM(B7:B34)</f>
        <v>8119797</v>
      </c>
      <c r="C35" s="15">
        <f t="shared" ref="C35:E35" si="1">SUM(C7:C34)</f>
        <v>7197100</v>
      </c>
      <c r="D35" s="15">
        <f t="shared" si="1"/>
        <v>31571789</v>
      </c>
      <c r="E35" s="15">
        <f t="shared" si="1"/>
        <v>26920538</v>
      </c>
      <c r="F35" s="16">
        <f t="shared" si="0"/>
        <v>-14.732301042554155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12885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10886764</v>
      </c>
      <c r="G38" s="42">
        <f>LOOKUP(E38,$A$38:$A$65,$C$38:$C$65)</f>
        <v>13880049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8604012</v>
      </c>
      <c r="G39" s="42">
        <f t="shared" ref="G39:G65" si="8">LOOKUP(E39,$A$38:$A$65,$C$38:$C$65)</f>
        <v>6269599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2553762</v>
      </c>
      <c r="G40" s="42">
        <f t="shared" si="8"/>
        <v>3563958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2459354</v>
      </c>
      <c r="G41" s="42">
        <f t="shared" si="8"/>
        <v>4222018</v>
      </c>
    </row>
    <row r="42" spans="1:9" x14ac:dyDescent="0.25">
      <c r="A42" s="42" t="str">
        <f t="shared" si="3"/>
        <v>BAHIA DE ALGECIRAS</v>
      </c>
      <c r="B42" s="41">
        <f t="shared" si="4"/>
        <v>10886764</v>
      </c>
      <c r="C42" s="41">
        <f t="shared" si="5"/>
        <v>13880049</v>
      </c>
      <c r="D42" s="41">
        <f t="shared" si="6"/>
        <v>1</v>
      </c>
      <c r="E42" s="42" t="str">
        <f t="shared" si="2"/>
        <v>TARRAGONA</v>
      </c>
      <c r="F42" s="42">
        <f t="shared" si="7"/>
        <v>1400632</v>
      </c>
      <c r="G42" s="42">
        <f t="shared" si="8"/>
        <v>1427513</v>
      </c>
    </row>
    <row r="43" spans="1:9" x14ac:dyDescent="0.25">
      <c r="A43" s="42" t="str">
        <f t="shared" si="3"/>
        <v>BAHIA DE CADIZ</v>
      </c>
      <c r="B43" s="41">
        <f t="shared" si="4"/>
        <v>71637</v>
      </c>
      <c r="C43" s="41">
        <f t="shared" si="5"/>
        <v>121606</v>
      </c>
      <c r="D43" s="41">
        <f t="shared" si="6"/>
        <v>11</v>
      </c>
      <c r="E43" s="42" t="str">
        <f t="shared" si="2"/>
        <v>CEUTA</v>
      </c>
      <c r="F43" s="42">
        <f t="shared" si="7"/>
        <v>271952</v>
      </c>
      <c r="G43" s="42">
        <f t="shared" si="8"/>
        <v>316117</v>
      </c>
    </row>
    <row r="44" spans="1:9" x14ac:dyDescent="0.25">
      <c r="A44" s="42" t="str">
        <f t="shared" si="3"/>
        <v>BALEARES</v>
      </c>
      <c r="B44" s="41">
        <f t="shared" si="4"/>
        <v>6346</v>
      </c>
      <c r="C44" s="41">
        <f t="shared" si="5"/>
        <v>2966</v>
      </c>
      <c r="D44" s="41">
        <f t="shared" si="6"/>
        <v>13</v>
      </c>
      <c r="E44" s="42" t="str">
        <f t="shared" si="2"/>
        <v>BILBAO</v>
      </c>
      <c r="F44" s="42">
        <f t="shared" si="7"/>
        <v>251597</v>
      </c>
      <c r="G44" s="42">
        <f t="shared" si="8"/>
        <v>227727</v>
      </c>
    </row>
    <row r="45" spans="1:9" x14ac:dyDescent="0.25">
      <c r="A45" s="42" t="str">
        <f t="shared" si="3"/>
        <v>BARCELONA</v>
      </c>
      <c r="B45" s="41">
        <f t="shared" si="4"/>
        <v>2459354</v>
      </c>
      <c r="C45" s="41">
        <f t="shared" si="5"/>
        <v>4222018</v>
      </c>
      <c r="D45" s="41">
        <f t="shared" si="6"/>
        <v>4</v>
      </c>
      <c r="E45" s="42" t="str">
        <f t="shared" si="2"/>
        <v>MALAGA</v>
      </c>
      <c r="F45" s="42">
        <f t="shared" si="7"/>
        <v>174156</v>
      </c>
      <c r="G45" s="42">
        <f t="shared" si="8"/>
        <v>1076611</v>
      </c>
    </row>
    <row r="46" spans="1:9" x14ac:dyDescent="0.25">
      <c r="A46" s="42" t="str">
        <f t="shared" si="3"/>
        <v>BILBAO</v>
      </c>
      <c r="B46" s="41">
        <f t="shared" si="4"/>
        <v>251597</v>
      </c>
      <c r="C46" s="41">
        <f t="shared" si="5"/>
        <v>227727</v>
      </c>
      <c r="D46" s="41">
        <f t="shared" si="6"/>
        <v>7</v>
      </c>
      <c r="E46" s="42" t="str">
        <f t="shared" si="2"/>
        <v>GIJON</v>
      </c>
      <c r="F46" s="42">
        <f t="shared" si="7"/>
        <v>99073</v>
      </c>
      <c r="G46" s="42">
        <f t="shared" si="8"/>
        <v>200064</v>
      </c>
    </row>
    <row r="47" spans="1:9" x14ac:dyDescent="0.25">
      <c r="A47" s="42" t="str">
        <f t="shared" si="3"/>
        <v>CARTAGENA</v>
      </c>
      <c r="B47" s="41">
        <f t="shared" si="4"/>
        <v>3732</v>
      </c>
      <c r="C47" s="41">
        <f t="shared" si="5"/>
        <v>102293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79084</v>
      </c>
      <c r="G47" s="42">
        <f t="shared" si="8"/>
        <v>66595</v>
      </c>
    </row>
    <row r="48" spans="1:9" x14ac:dyDescent="0.25">
      <c r="A48" s="42" t="str">
        <f t="shared" si="3"/>
        <v>CASTELLON</v>
      </c>
      <c r="B48" s="41">
        <f t="shared" si="4"/>
        <v>15</v>
      </c>
      <c r="C48" s="41">
        <f t="shared" si="5"/>
        <v>8003</v>
      </c>
      <c r="D48" s="41">
        <f t="shared" si="6"/>
        <v>20</v>
      </c>
      <c r="E48" s="42" t="str">
        <f t="shared" si="2"/>
        <v>BAHIA DE CADIZ</v>
      </c>
      <c r="F48" s="42">
        <f t="shared" si="7"/>
        <v>71637</v>
      </c>
      <c r="G48" s="42">
        <f t="shared" si="8"/>
        <v>121606</v>
      </c>
    </row>
    <row r="49" spans="1:7" x14ac:dyDescent="0.25">
      <c r="A49" s="42" t="str">
        <f t="shared" si="3"/>
        <v>CEUTA</v>
      </c>
      <c r="B49" s="41">
        <f t="shared" si="4"/>
        <v>271952</v>
      </c>
      <c r="C49" s="41">
        <f t="shared" si="5"/>
        <v>316117</v>
      </c>
      <c r="D49" s="41">
        <f t="shared" si="6"/>
        <v>6</v>
      </c>
      <c r="E49" s="42" t="str">
        <f t="shared" si="2"/>
        <v>VIGO</v>
      </c>
      <c r="F49" s="42">
        <f t="shared" si="7"/>
        <v>51605</v>
      </c>
      <c r="G49" s="42">
        <f t="shared" si="8"/>
        <v>61324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6346</v>
      </c>
      <c r="G50" s="42">
        <f t="shared" si="8"/>
        <v>2966</v>
      </c>
    </row>
    <row r="51" spans="1:7" x14ac:dyDescent="0.25">
      <c r="A51" s="42" t="str">
        <f t="shared" si="3"/>
        <v>GIJON</v>
      </c>
      <c r="B51" s="41">
        <f t="shared" si="4"/>
        <v>99073</v>
      </c>
      <c r="C51" s="41">
        <f t="shared" si="5"/>
        <v>200064</v>
      </c>
      <c r="D51" s="41">
        <f t="shared" si="6"/>
        <v>9</v>
      </c>
      <c r="E51" s="42" t="str">
        <f t="shared" si="2"/>
        <v>VILAGARCIA</v>
      </c>
      <c r="F51" s="42">
        <f t="shared" si="7"/>
        <v>5233</v>
      </c>
      <c r="G51" s="42">
        <f t="shared" si="8"/>
        <v>6127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3385</v>
      </c>
      <c r="D52" s="41">
        <f t="shared" si="6"/>
        <v>28</v>
      </c>
      <c r="E52" s="42" t="str">
        <f t="shared" si="2"/>
        <v>CARTAGENA</v>
      </c>
      <c r="F52" s="42">
        <f t="shared" si="7"/>
        <v>3732</v>
      </c>
      <c r="G52" s="42">
        <f t="shared" si="8"/>
        <v>102293</v>
      </c>
    </row>
    <row r="53" spans="1:7" x14ac:dyDescent="0.25">
      <c r="A53" s="42" t="str">
        <f t="shared" si="3"/>
        <v>LAS PALMAS</v>
      </c>
      <c r="B53" s="41">
        <f t="shared" si="4"/>
        <v>2553762</v>
      </c>
      <c r="C53" s="41">
        <f t="shared" si="5"/>
        <v>3563958</v>
      </c>
      <c r="D53" s="41">
        <f t="shared" si="6"/>
        <v>3</v>
      </c>
      <c r="E53" s="42" t="str">
        <f t="shared" si="2"/>
        <v>ALICANTE</v>
      </c>
      <c r="F53" s="42">
        <f t="shared" si="7"/>
        <v>931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174156</v>
      </c>
      <c r="C54" s="41">
        <f t="shared" si="5"/>
        <v>1076611</v>
      </c>
      <c r="D54" s="41">
        <f t="shared" si="6"/>
        <v>8</v>
      </c>
      <c r="E54" s="42" t="str">
        <f t="shared" si="2"/>
        <v>SANTANDER</v>
      </c>
      <c r="F54" s="42">
        <f t="shared" si="7"/>
        <v>359</v>
      </c>
      <c r="G54" s="42">
        <f t="shared" si="8"/>
        <v>1677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248</v>
      </c>
      <c r="G55" s="42">
        <f t="shared" si="8"/>
        <v>16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SEVILLA</v>
      </c>
      <c r="F56" s="42">
        <f t="shared" si="9"/>
        <v>46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15</v>
      </c>
      <c r="G57" s="42">
        <f t="shared" si="8"/>
        <v>8003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79084</v>
      </c>
      <c r="C59" s="41">
        <f t="shared" si="5"/>
        <v>66595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359</v>
      </c>
      <c r="C60" s="41">
        <f t="shared" si="5"/>
        <v>1677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1400632</v>
      </c>
      <c r="C62" s="41">
        <f t="shared" si="5"/>
        <v>1427513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8604012</v>
      </c>
      <c r="C63" s="41">
        <f t="shared" si="5"/>
        <v>6269599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51605</v>
      </c>
      <c r="C64" s="41">
        <f t="shared" si="5"/>
        <v>61324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5233</v>
      </c>
      <c r="C65" s="41">
        <f t="shared" si="5"/>
        <v>6127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12885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3573286</v>
      </c>
      <c r="C11" s="29">
        <v>2911168</v>
      </c>
      <c r="D11" s="29">
        <v>13869415</v>
      </c>
      <c r="E11" s="29">
        <v>10878273</v>
      </c>
      <c r="F11" s="10">
        <f t="shared" si="0"/>
        <v>-21.566461166530814</v>
      </c>
      <c r="G11" s="1"/>
      <c r="H11" s="1"/>
      <c r="I11" s="1"/>
    </row>
    <row r="12" spans="1:12" x14ac:dyDescent="0.25">
      <c r="A12" s="11" t="s">
        <v>48</v>
      </c>
      <c r="B12" s="30">
        <v>1044</v>
      </c>
      <c r="C12" s="30">
        <v>1022</v>
      </c>
      <c r="D12" s="30">
        <v>2480</v>
      </c>
      <c r="E12" s="30">
        <v>6917</v>
      </c>
      <c r="F12" s="13">
        <f t="shared" si="0"/>
        <v>178.91129032258067</v>
      </c>
      <c r="G12" s="1"/>
      <c r="H12" s="1"/>
      <c r="I12" s="1"/>
    </row>
    <row r="13" spans="1:12" x14ac:dyDescent="0.25">
      <c r="A13" s="8" t="s">
        <v>49</v>
      </c>
      <c r="B13" s="29">
        <v>34</v>
      </c>
      <c r="C13" s="29">
        <v>99</v>
      </c>
      <c r="D13" s="29">
        <v>172</v>
      </c>
      <c r="E13" s="29">
        <v>306</v>
      </c>
      <c r="F13" s="10">
        <f t="shared" si="0"/>
        <v>77.906976744186039</v>
      </c>
      <c r="G13" s="1"/>
      <c r="H13" s="1"/>
      <c r="I13" s="1"/>
    </row>
    <row r="14" spans="1:12" x14ac:dyDescent="0.25">
      <c r="A14" s="11" t="s">
        <v>50</v>
      </c>
      <c r="B14" s="30">
        <v>1088691</v>
      </c>
      <c r="C14" s="30">
        <v>566314</v>
      </c>
      <c r="D14" s="30">
        <v>4048897</v>
      </c>
      <c r="E14" s="30">
        <v>2276035</v>
      </c>
      <c r="F14" s="13">
        <f t="shared" si="0"/>
        <v>-43.786295378716723</v>
      </c>
      <c r="G14" s="1"/>
      <c r="H14" s="1"/>
      <c r="I14" s="1"/>
    </row>
    <row r="15" spans="1:12" x14ac:dyDescent="0.25">
      <c r="A15" s="8" t="s">
        <v>51</v>
      </c>
      <c r="B15" s="29">
        <v>23136</v>
      </c>
      <c r="C15" s="29">
        <v>10131</v>
      </c>
      <c r="D15" s="29">
        <v>61616</v>
      </c>
      <c r="E15" s="29">
        <v>34195</v>
      </c>
      <c r="F15" s="10">
        <f t="shared" si="0"/>
        <v>-44.503051155544014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140</v>
      </c>
      <c r="D16" s="30">
        <v>0</v>
      </c>
      <c r="E16" s="30">
        <v>140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4979</v>
      </c>
      <c r="E17" s="2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874513</v>
      </c>
      <c r="C22" s="30">
        <v>601211</v>
      </c>
      <c r="D22" s="30">
        <v>3499542</v>
      </c>
      <c r="E22" s="30">
        <v>2525087</v>
      </c>
      <c r="F22" s="13">
        <f t="shared" si="0"/>
        <v>-27.845215173871324</v>
      </c>
      <c r="G22" s="1"/>
      <c r="H22" s="1"/>
      <c r="I22" s="1"/>
    </row>
    <row r="23" spans="1:9" x14ac:dyDescent="0.25">
      <c r="A23" s="8" t="s">
        <v>59</v>
      </c>
      <c r="B23" s="29">
        <v>101208</v>
      </c>
      <c r="C23" s="29">
        <v>33428</v>
      </c>
      <c r="D23" s="29">
        <v>1075040</v>
      </c>
      <c r="E23" s="29">
        <v>174156</v>
      </c>
      <c r="F23" s="10">
        <f t="shared" si="0"/>
        <v>-83.800044649501416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0</v>
      </c>
      <c r="D24" s="30">
        <v>16</v>
      </c>
      <c r="E24" s="30">
        <v>248</v>
      </c>
      <c r="F24" s="13">
        <f t="shared" si="0"/>
        <v>1450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9046</v>
      </c>
      <c r="C28" s="30">
        <v>16584</v>
      </c>
      <c r="D28" s="30">
        <v>47921</v>
      </c>
      <c r="E28" s="30">
        <v>61608</v>
      </c>
      <c r="F28" s="13">
        <f t="shared" si="0"/>
        <v>28.561590951774804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179</v>
      </c>
      <c r="C31" s="29">
        <v>18</v>
      </c>
      <c r="D31" s="29">
        <v>259</v>
      </c>
      <c r="E31" s="29">
        <v>168333</v>
      </c>
      <c r="F31" s="10">
        <f t="shared" si="0"/>
        <v>64893.436293436294</v>
      </c>
      <c r="G31" s="1"/>
      <c r="H31" s="1"/>
      <c r="I31" s="1"/>
    </row>
    <row r="32" spans="1:9" x14ac:dyDescent="0.25">
      <c r="A32" s="11" t="s">
        <v>68</v>
      </c>
      <c r="B32" s="30">
        <v>1690704</v>
      </c>
      <c r="C32" s="30">
        <v>2409688</v>
      </c>
      <c r="D32" s="30">
        <v>6249592</v>
      </c>
      <c r="E32" s="30">
        <v>8741353</v>
      </c>
      <c r="F32" s="13">
        <f t="shared" si="0"/>
        <v>39.870778764437745</v>
      </c>
      <c r="G32" s="1"/>
      <c r="H32" s="1"/>
      <c r="I32" s="1"/>
    </row>
    <row r="33" spans="1:9" x14ac:dyDescent="0.25">
      <c r="A33" s="8" t="s">
        <v>69</v>
      </c>
      <c r="B33" s="29">
        <v>5664</v>
      </c>
      <c r="C33" s="29">
        <v>6268</v>
      </c>
      <c r="D33" s="29">
        <v>14286</v>
      </c>
      <c r="E33" s="29">
        <v>22472</v>
      </c>
      <c r="F33" s="10">
        <f t="shared" si="0"/>
        <v>57.30085398292033</v>
      </c>
      <c r="G33" s="1"/>
      <c r="H33" s="1"/>
      <c r="I33" s="1"/>
    </row>
    <row r="34" spans="1:9" x14ac:dyDescent="0.25">
      <c r="A34" s="11" t="s">
        <v>70</v>
      </c>
      <c r="B34" s="30">
        <v>0</v>
      </c>
      <c r="C34" s="30">
        <v>0</v>
      </c>
      <c r="D34" s="30">
        <v>0</v>
      </c>
      <c r="E34" s="30">
        <v>5233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7367505</v>
      </c>
      <c r="C35" s="15">
        <f t="shared" ref="C35:E35" si="1">SUM(C7:C34)</f>
        <v>6556071</v>
      </c>
      <c r="D35" s="15">
        <f t="shared" si="1"/>
        <v>28876207</v>
      </c>
      <c r="E35" s="15">
        <f t="shared" si="1"/>
        <v>24895333</v>
      </c>
      <c r="F35" s="16">
        <f t="shared" si="0"/>
        <v>-13.786000356625792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10878273</v>
      </c>
      <c r="G38" s="42">
        <f>LOOKUP(E38,$A$38:$A$65,$C$38:$C$65)</f>
        <v>13869415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8741353</v>
      </c>
      <c r="G39" s="42">
        <f t="shared" ref="G39:G65" si="8">LOOKUP(E39,$A$38:$A$65,$C$38:$C$65)</f>
        <v>6249592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2525087</v>
      </c>
      <c r="G40" s="42">
        <f t="shared" si="8"/>
        <v>3499542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2276035</v>
      </c>
      <c r="G41" s="42">
        <f t="shared" si="8"/>
        <v>4048897</v>
      </c>
    </row>
    <row r="42" spans="1:9" x14ac:dyDescent="0.25">
      <c r="A42" s="42" t="str">
        <f t="shared" si="3"/>
        <v>BAHIA DE ALGECIRAS</v>
      </c>
      <c r="B42" s="41">
        <f t="shared" si="4"/>
        <v>10878273</v>
      </c>
      <c r="C42" s="41">
        <f t="shared" si="5"/>
        <v>13869415</v>
      </c>
      <c r="D42" s="41">
        <f t="shared" si="6"/>
        <v>1</v>
      </c>
      <c r="E42" s="42" t="str">
        <f t="shared" si="2"/>
        <v>MALAGA</v>
      </c>
      <c r="F42" s="42">
        <f t="shared" si="7"/>
        <v>174156</v>
      </c>
      <c r="G42" s="42">
        <f t="shared" si="8"/>
        <v>1075040</v>
      </c>
    </row>
    <row r="43" spans="1:9" x14ac:dyDescent="0.25">
      <c r="A43" s="42" t="str">
        <f t="shared" si="3"/>
        <v>BAHIA DE CADIZ</v>
      </c>
      <c r="B43" s="41">
        <f t="shared" si="4"/>
        <v>6917</v>
      </c>
      <c r="C43" s="41">
        <f t="shared" si="5"/>
        <v>2480</v>
      </c>
      <c r="D43" s="41">
        <f t="shared" si="6"/>
        <v>10</v>
      </c>
      <c r="E43" s="42" t="str">
        <f t="shared" si="2"/>
        <v>TARRAGONA</v>
      </c>
      <c r="F43" s="42">
        <f t="shared" si="7"/>
        <v>168333</v>
      </c>
      <c r="G43" s="42">
        <f t="shared" si="8"/>
        <v>259</v>
      </c>
    </row>
    <row r="44" spans="1:9" x14ac:dyDescent="0.25">
      <c r="A44" s="42" t="str">
        <f t="shared" si="3"/>
        <v>BALEARES</v>
      </c>
      <c r="B44" s="41">
        <f t="shared" si="4"/>
        <v>306</v>
      </c>
      <c r="C44" s="41">
        <f t="shared" si="5"/>
        <v>172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61608</v>
      </c>
      <c r="G44" s="42">
        <f t="shared" si="8"/>
        <v>47921</v>
      </c>
    </row>
    <row r="45" spans="1:9" x14ac:dyDescent="0.25">
      <c r="A45" s="42" t="str">
        <f t="shared" si="3"/>
        <v>BARCELONA</v>
      </c>
      <c r="B45" s="41">
        <f t="shared" si="4"/>
        <v>2276035</v>
      </c>
      <c r="C45" s="41">
        <f t="shared" si="5"/>
        <v>4048897</v>
      </c>
      <c r="D45" s="41">
        <f t="shared" si="6"/>
        <v>4</v>
      </c>
      <c r="E45" s="42" t="str">
        <f t="shared" si="2"/>
        <v>BILBAO</v>
      </c>
      <c r="F45" s="42">
        <f t="shared" si="7"/>
        <v>34195</v>
      </c>
      <c r="G45" s="42">
        <f t="shared" si="8"/>
        <v>61616</v>
      </c>
    </row>
    <row r="46" spans="1:9" x14ac:dyDescent="0.25">
      <c r="A46" s="42" t="str">
        <f t="shared" si="3"/>
        <v>BILBAO</v>
      </c>
      <c r="B46" s="41">
        <f t="shared" si="4"/>
        <v>34195</v>
      </c>
      <c r="C46" s="41">
        <f t="shared" si="5"/>
        <v>61616</v>
      </c>
      <c r="D46" s="41">
        <f t="shared" si="6"/>
        <v>8</v>
      </c>
      <c r="E46" s="42" t="str">
        <f t="shared" si="2"/>
        <v>VIGO</v>
      </c>
      <c r="F46" s="42">
        <f t="shared" si="7"/>
        <v>22472</v>
      </c>
      <c r="G46" s="42">
        <f t="shared" si="8"/>
        <v>14286</v>
      </c>
    </row>
    <row r="47" spans="1:9" x14ac:dyDescent="0.25">
      <c r="A47" s="42" t="str">
        <f t="shared" si="3"/>
        <v>CARTAGENA</v>
      </c>
      <c r="B47" s="41">
        <f t="shared" si="4"/>
        <v>140</v>
      </c>
      <c r="C47" s="41">
        <f t="shared" si="5"/>
        <v>0</v>
      </c>
      <c r="D47" s="41">
        <f t="shared" si="6"/>
        <v>15</v>
      </c>
      <c r="E47" s="42" t="str">
        <f t="shared" si="2"/>
        <v>BAHIA DE CADIZ</v>
      </c>
      <c r="F47" s="42">
        <f t="shared" si="7"/>
        <v>6917</v>
      </c>
      <c r="G47" s="42">
        <f t="shared" si="8"/>
        <v>2480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4979</v>
      </c>
      <c r="D48" s="41">
        <f t="shared" si="6"/>
        <v>28</v>
      </c>
      <c r="E48" s="42" t="str">
        <f t="shared" si="2"/>
        <v>VILAGARCIA</v>
      </c>
      <c r="F48" s="42">
        <f t="shared" si="7"/>
        <v>5233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306</v>
      </c>
      <c r="G50" s="42">
        <f t="shared" si="8"/>
        <v>172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248</v>
      </c>
      <c r="G51" s="42">
        <f t="shared" si="8"/>
        <v>16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140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2525087</v>
      </c>
      <c r="C53" s="41">
        <f t="shared" si="5"/>
        <v>3499542</v>
      </c>
      <c r="D53" s="41">
        <f t="shared" si="6"/>
        <v>3</v>
      </c>
      <c r="E53" s="42" t="str">
        <f t="shared" si="2"/>
        <v>SEVILLA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174156</v>
      </c>
      <c r="C54" s="41">
        <f t="shared" si="5"/>
        <v>1075040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61608</v>
      </c>
      <c r="C59" s="41">
        <f t="shared" si="5"/>
        <v>47921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168333</v>
      </c>
      <c r="C62" s="41">
        <f t="shared" si="5"/>
        <v>259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8741353</v>
      </c>
      <c r="C63" s="41">
        <f t="shared" si="5"/>
        <v>6249592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22472</v>
      </c>
      <c r="C64" s="41">
        <f t="shared" si="5"/>
        <v>14286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5233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10801</v>
      </c>
      <c r="C7" s="31">
        <v>12264</v>
      </c>
      <c r="D7" s="31">
        <v>43763</v>
      </c>
      <c r="E7" s="31">
        <v>43248</v>
      </c>
      <c r="F7" s="10">
        <f>((E7*100)/D7)-100</f>
        <v>-1.1767931814546557</v>
      </c>
      <c r="G7" s="1"/>
      <c r="H7" s="1"/>
      <c r="I7" s="1"/>
    </row>
    <row r="8" spans="1:12" x14ac:dyDescent="0.25">
      <c r="A8" s="11" t="s">
        <v>44</v>
      </c>
      <c r="B8" s="32">
        <v>101825</v>
      </c>
      <c r="C8" s="32">
        <v>72084</v>
      </c>
      <c r="D8" s="32">
        <v>372090</v>
      </c>
      <c r="E8" s="32">
        <v>276249</v>
      </c>
      <c r="F8" s="13">
        <f t="shared" ref="F8:F35" si="0">((E8*100)/D8)-100</f>
        <v>-25.757478029508988</v>
      </c>
      <c r="G8" s="1"/>
      <c r="H8" s="1"/>
      <c r="I8" s="1"/>
    </row>
    <row r="9" spans="1:12" x14ac:dyDescent="0.25">
      <c r="A9" s="8" t="s">
        <v>45</v>
      </c>
      <c r="B9" s="31">
        <v>2</v>
      </c>
      <c r="C9" s="31">
        <v>3065</v>
      </c>
      <c r="D9" s="31">
        <v>43</v>
      </c>
      <c r="E9" s="31">
        <v>3079</v>
      </c>
      <c r="F9" s="10">
        <f t="shared" si="0"/>
        <v>7060.4651162790697</v>
      </c>
      <c r="G9" s="1"/>
      <c r="H9" s="1"/>
      <c r="I9" s="1"/>
    </row>
    <row r="10" spans="1:12" x14ac:dyDescent="0.25">
      <c r="A10" s="11" t="s">
        <v>46</v>
      </c>
      <c r="B10" s="32">
        <v>4595</v>
      </c>
      <c r="C10" s="32">
        <v>3378</v>
      </c>
      <c r="D10" s="32">
        <v>22260</v>
      </c>
      <c r="E10" s="32">
        <v>15408</v>
      </c>
      <c r="F10" s="17">
        <f t="shared" si="0"/>
        <v>-30.781671159029656</v>
      </c>
      <c r="G10" s="1"/>
      <c r="H10" s="1"/>
      <c r="I10" s="1"/>
    </row>
    <row r="11" spans="1:12" x14ac:dyDescent="0.25">
      <c r="A11" s="8" t="s">
        <v>47</v>
      </c>
      <c r="B11" s="31">
        <v>3762813</v>
      </c>
      <c r="C11" s="31">
        <v>3073006</v>
      </c>
      <c r="D11" s="31">
        <v>14534549</v>
      </c>
      <c r="E11" s="31">
        <v>11408436</v>
      </c>
      <c r="F11" s="10">
        <f t="shared" si="0"/>
        <v>-21.508152746947985</v>
      </c>
      <c r="G11" s="1"/>
      <c r="H11" s="1"/>
      <c r="I11" s="1"/>
    </row>
    <row r="12" spans="1:12" x14ac:dyDescent="0.25">
      <c r="A12" s="11" t="s">
        <v>48</v>
      </c>
      <c r="B12" s="32">
        <v>117592</v>
      </c>
      <c r="C12" s="32">
        <v>84132</v>
      </c>
      <c r="D12" s="32">
        <v>455757</v>
      </c>
      <c r="E12" s="32">
        <v>328784</v>
      </c>
      <c r="F12" s="13">
        <f t="shared" si="0"/>
        <v>-27.859802482463238</v>
      </c>
      <c r="G12" s="1"/>
      <c r="H12" s="1"/>
      <c r="I12" s="1"/>
    </row>
    <row r="13" spans="1:12" x14ac:dyDescent="0.25">
      <c r="A13" s="8" t="s">
        <v>49</v>
      </c>
      <c r="B13" s="31">
        <v>78886</v>
      </c>
      <c r="C13" s="31">
        <v>49882</v>
      </c>
      <c r="D13" s="31">
        <v>276298</v>
      </c>
      <c r="E13" s="31">
        <v>169287</v>
      </c>
      <c r="F13" s="10">
        <f t="shared" si="0"/>
        <v>-38.730283968758371</v>
      </c>
      <c r="G13" s="1"/>
      <c r="H13" s="1"/>
      <c r="I13" s="1"/>
    </row>
    <row r="14" spans="1:12" x14ac:dyDescent="0.25">
      <c r="A14" s="11" t="s">
        <v>50</v>
      </c>
      <c r="B14" s="32">
        <v>2279010</v>
      </c>
      <c r="C14" s="32">
        <v>1423307</v>
      </c>
      <c r="D14" s="32">
        <v>8496424</v>
      </c>
      <c r="E14" s="32">
        <v>5558333</v>
      </c>
      <c r="F14" s="13">
        <f t="shared" si="0"/>
        <v>-34.580324616568106</v>
      </c>
      <c r="G14" s="1"/>
      <c r="H14" s="1"/>
      <c r="I14" s="1"/>
    </row>
    <row r="15" spans="1:12" x14ac:dyDescent="0.25">
      <c r="A15" s="8" t="s">
        <v>51</v>
      </c>
      <c r="B15" s="31">
        <v>660588</v>
      </c>
      <c r="C15" s="31">
        <v>390586</v>
      </c>
      <c r="D15" s="31">
        <v>2037396</v>
      </c>
      <c r="E15" s="31">
        <v>1457672</v>
      </c>
      <c r="F15" s="10">
        <f t="shared" si="0"/>
        <v>-28.454164040765761</v>
      </c>
      <c r="G15" s="1"/>
      <c r="H15" s="1"/>
      <c r="I15" s="1"/>
    </row>
    <row r="16" spans="1:12" x14ac:dyDescent="0.25">
      <c r="A16" s="11" t="s">
        <v>52</v>
      </c>
      <c r="B16" s="32">
        <v>34209</v>
      </c>
      <c r="C16" s="32">
        <v>41703</v>
      </c>
      <c r="D16" s="32">
        <v>146548</v>
      </c>
      <c r="E16" s="32">
        <v>122307</v>
      </c>
      <c r="F16" s="13">
        <f t="shared" si="0"/>
        <v>-16.541337991647794</v>
      </c>
      <c r="G16" s="1"/>
      <c r="H16" s="1"/>
      <c r="I16" s="1"/>
    </row>
    <row r="17" spans="1:9" x14ac:dyDescent="0.25">
      <c r="A17" s="8" t="s">
        <v>53</v>
      </c>
      <c r="B17" s="31">
        <v>108881</v>
      </c>
      <c r="C17" s="31">
        <v>55613</v>
      </c>
      <c r="D17" s="31">
        <v>413193</v>
      </c>
      <c r="E17" s="31">
        <v>225349</v>
      </c>
      <c r="F17" s="10">
        <f t="shared" si="0"/>
        <v>-45.461563966475715</v>
      </c>
      <c r="G17" s="1"/>
      <c r="H17" s="1"/>
      <c r="I17" s="1"/>
    </row>
    <row r="18" spans="1:9" x14ac:dyDescent="0.25">
      <c r="A18" s="11" t="s">
        <v>54</v>
      </c>
      <c r="B18" s="32">
        <v>5551</v>
      </c>
      <c r="C18" s="32">
        <v>5413</v>
      </c>
      <c r="D18" s="32">
        <v>24289</v>
      </c>
      <c r="E18" s="32">
        <v>19440</v>
      </c>
      <c r="F18" s="13">
        <f t="shared" si="0"/>
        <v>-19.963769607641325</v>
      </c>
      <c r="G18" s="1"/>
      <c r="H18" s="1"/>
      <c r="I18" s="1"/>
    </row>
    <row r="19" spans="1:9" x14ac:dyDescent="0.25">
      <c r="A19" s="8" t="s">
        <v>55</v>
      </c>
      <c r="B19" s="31">
        <v>109</v>
      </c>
      <c r="C19" s="31">
        <v>453</v>
      </c>
      <c r="D19" s="31">
        <v>322</v>
      </c>
      <c r="E19" s="31">
        <v>553</v>
      </c>
      <c r="F19" s="10">
        <f t="shared" si="0"/>
        <v>71.739130434782595</v>
      </c>
      <c r="G19" s="1"/>
      <c r="H19" s="1"/>
      <c r="I19" s="1"/>
    </row>
    <row r="20" spans="1:9" x14ac:dyDescent="0.25">
      <c r="A20" s="11" t="s">
        <v>56</v>
      </c>
      <c r="B20" s="32">
        <v>20733</v>
      </c>
      <c r="C20" s="32">
        <v>26108</v>
      </c>
      <c r="D20" s="32">
        <v>94355</v>
      </c>
      <c r="E20" s="32">
        <v>95775</v>
      </c>
      <c r="F20" s="13">
        <f t="shared" si="0"/>
        <v>1.5049546923851409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1204351</v>
      </c>
      <c r="C22" s="32">
        <v>859999</v>
      </c>
      <c r="D22" s="32">
        <v>4743296</v>
      </c>
      <c r="E22" s="32">
        <v>3526002</v>
      </c>
      <c r="F22" s="13">
        <f t="shared" si="0"/>
        <v>-25.663462706101413</v>
      </c>
      <c r="G22" s="1"/>
      <c r="H22" s="1"/>
      <c r="I22" s="1"/>
    </row>
    <row r="23" spans="1:9" x14ac:dyDescent="0.25">
      <c r="A23" s="8" t="s">
        <v>59</v>
      </c>
      <c r="B23" s="31">
        <v>111374</v>
      </c>
      <c r="C23" s="31">
        <v>47169</v>
      </c>
      <c r="D23" s="31">
        <v>1101262</v>
      </c>
      <c r="E23" s="31">
        <v>218185</v>
      </c>
      <c r="F23" s="10">
        <f t="shared" si="0"/>
        <v>-80.187730076948085</v>
      </c>
      <c r="G23" s="1"/>
      <c r="H23" s="1"/>
      <c r="I23" s="1"/>
    </row>
    <row r="24" spans="1:9" x14ac:dyDescent="0.25">
      <c r="A24" s="11" t="s">
        <v>60</v>
      </c>
      <c r="B24" s="32">
        <v>31232</v>
      </c>
      <c r="C24" s="32">
        <v>24245</v>
      </c>
      <c r="D24" s="32">
        <v>120004</v>
      </c>
      <c r="E24" s="32">
        <v>52843</v>
      </c>
      <c r="F24" s="13">
        <f t="shared" si="0"/>
        <v>-55.965634478850703</v>
      </c>
      <c r="G24" s="1"/>
      <c r="H24" s="1"/>
      <c r="I24" s="1"/>
    </row>
    <row r="25" spans="1:9" x14ac:dyDescent="0.25">
      <c r="A25" s="8" t="s">
        <v>61</v>
      </c>
      <c r="B25" s="31">
        <v>14878</v>
      </c>
      <c r="C25" s="31">
        <v>13924</v>
      </c>
      <c r="D25" s="31">
        <v>51797</v>
      </c>
      <c r="E25" s="31">
        <v>55031</v>
      </c>
      <c r="F25" s="10">
        <f t="shared" si="0"/>
        <v>6.2436048419792627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295763</v>
      </c>
      <c r="C28" s="32">
        <v>230552</v>
      </c>
      <c r="D28" s="32">
        <v>1091399</v>
      </c>
      <c r="E28" s="32">
        <v>875951</v>
      </c>
      <c r="F28" s="13">
        <f t="shared" si="0"/>
        <v>-19.740534854805617</v>
      </c>
      <c r="G28" s="1"/>
      <c r="H28" s="1"/>
      <c r="I28" s="1"/>
    </row>
    <row r="29" spans="1:9" x14ac:dyDescent="0.25">
      <c r="A29" s="8" t="s">
        <v>65</v>
      </c>
      <c r="B29" s="31">
        <v>1129</v>
      </c>
      <c r="C29" s="31">
        <v>2048</v>
      </c>
      <c r="D29" s="31">
        <v>2266</v>
      </c>
      <c r="E29" s="31">
        <v>7225</v>
      </c>
      <c r="F29" s="10">
        <f t="shared" si="0"/>
        <v>218.84377758164163</v>
      </c>
      <c r="G29" s="1"/>
      <c r="H29" s="1"/>
      <c r="I29" s="1"/>
    </row>
    <row r="30" spans="1:9" x14ac:dyDescent="0.25">
      <c r="A30" s="11" t="s">
        <v>66</v>
      </c>
      <c r="B30" s="32">
        <v>77835</v>
      </c>
      <c r="C30" s="32">
        <v>72051</v>
      </c>
      <c r="D30" s="32">
        <v>302244</v>
      </c>
      <c r="E30" s="32">
        <v>298770</v>
      </c>
      <c r="F30" s="13">
        <f t="shared" si="0"/>
        <v>-1.1494024695279279</v>
      </c>
      <c r="G30" s="1"/>
      <c r="H30" s="1"/>
      <c r="I30" s="1"/>
    </row>
    <row r="31" spans="1:9" x14ac:dyDescent="0.25">
      <c r="A31" s="8" t="s">
        <v>67</v>
      </c>
      <c r="B31" s="31">
        <v>29996</v>
      </c>
      <c r="C31" s="31">
        <v>249284</v>
      </c>
      <c r="D31" s="31">
        <v>163184</v>
      </c>
      <c r="E31" s="31">
        <v>522603</v>
      </c>
      <c r="F31" s="10">
        <f t="shared" si="0"/>
        <v>220.25382390430434</v>
      </c>
      <c r="G31" s="1"/>
      <c r="H31" s="1"/>
      <c r="I31" s="1"/>
    </row>
    <row r="32" spans="1:9" x14ac:dyDescent="0.25">
      <c r="A32" s="11" t="s">
        <v>68</v>
      </c>
      <c r="B32" s="32">
        <v>3301195</v>
      </c>
      <c r="C32" s="32">
        <v>3649986</v>
      </c>
      <c r="D32" s="32">
        <v>12234652</v>
      </c>
      <c r="E32" s="32">
        <v>13528534</v>
      </c>
      <c r="F32" s="13">
        <f t="shared" si="0"/>
        <v>10.57555212849536</v>
      </c>
      <c r="G32" s="1"/>
      <c r="H32" s="1"/>
      <c r="I32" s="1"/>
    </row>
    <row r="33" spans="1:9" x14ac:dyDescent="0.25">
      <c r="A33" s="8" t="s">
        <v>69</v>
      </c>
      <c r="B33" s="31">
        <v>204782</v>
      </c>
      <c r="C33" s="31">
        <v>155155</v>
      </c>
      <c r="D33" s="31">
        <v>800961</v>
      </c>
      <c r="E33" s="31">
        <v>578534</v>
      </c>
      <c r="F33" s="10">
        <f t="shared" si="0"/>
        <v>-27.770016267958113</v>
      </c>
      <c r="G33" s="1"/>
      <c r="H33" s="1"/>
      <c r="I33" s="1"/>
    </row>
    <row r="34" spans="1:9" x14ac:dyDescent="0.25">
      <c r="A34" s="11" t="s">
        <v>70</v>
      </c>
      <c r="B34" s="32">
        <v>0</v>
      </c>
      <c r="C34" s="32">
        <v>9458</v>
      </c>
      <c r="D34" s="32">
        <v>0</v>
      </c>
      <c r="E34" s="32">
        <v>81632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12458130</v>
      </c>
      <c r="C35" s="15">
        <f t="shared" ref="C35:E35" si="1">SUM(C7:C34)</f>
        <v>10554865</v>
      </c>
      <c r="D35" s="15">
        <f t="shared" si="1"/>
        <v>47528352</v>
      </c>
      <c r="E35" s="15">
        <f t="shared" si="1"/>
        <v>39469230</v>
      </c>
      <c r="F35" s="16">
        <f t="shared" si="0"/>
        <v>-16.95645159335632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43248</v>
      </c>
      <c r="C38" s="41">
        <f>D7</f>
        <v>43763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13528534</v>
      </c>
      <c r="G38" s="42">
        <f>LOOKUP(E38,$A$38:$A$65,$C$38:$C$65)</f>
        <v>12234652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276249</v>
      </c>
      <c r="C39" s="41">
        <f t="shared" ref="C39:C65" si="5">D8</f>
        <v>372090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11408436</v>
      </c>
      <c r="G39" s="42">
        <f t="shared" ref="G39:G65" si="8">LOOKUP(E39,$A$38:$A$65,$C$38:$C$65)</f>
        <v>14534549</v>
      </c>
    </row>
    <row r="40" spans="1:9" x14ac:dyDescent="0.25">
      <c r="A40" s="42" t="str">
        <f t="shared" si="3"/>
        <v>ALMERIA</v>
      </c>
      <c r="B40" s="41">
        <f t="shared" si="4"/>
        <v>3079</v>
      </c>
      <c r="C40" s="41">
        <f t="shared" si="5"/>
        <v>43</v>
      </c>
      <c r="D40" s="41">
        <f t="shared" si="6"/>
        <v>24</v>
      </c>
      <c r="E40" s="42" t="str">
        <f t="shared" si="2"/>
        <v>BARCELONA</v>
      </c>
      <c r="F40" s="42">
        <f t="shared" si="7"/>
        <v>5558333</v>
      </c>
      <c r="G40" s="42">
        <f t="shared" si="8"/>
        <v>8496424</v>
      </c>
    </row>
    <row r="41" spans="1:9" x14ac:dyDescent="0.25">
      <c r="A41" s="42" t="str">
        <f t="shared" si="3"/>
        <v>AVILES</v>
      </c>
      <c r="B41" s="41">
        <f t="shared" si="4"/>
        <v>15408</v>
      </c>
      <c r="C41" s="41">
        <f t="shared" si="5"/>
        <v>22260</v>
      </c>
      <c r="D41" s="41">
        <f t="shared" si="6"/>
        <v>22</v>
      </c>
      <c r="E41" s="42" t="str">
        <f t="shared" si="2"/>
        <v>LAS PALMAS</v>
      </c>
      <c r="F41" s="42">
        <f t="shared" si="7"/>
        <v>3526002</v>
      </c>
      <c r="G41" s="42">
        <f t="shared" si="8"/>
        <v>4743296</v>
      </c>
    </row>
    <row r="42" spans="1:9" x14ac:dyDescent="0.25">
      <c r="A42" s="42" t="str">
        <f t="shared" si="3"/>
        <v>BAHIA DE ALGECIRAS</v>
      </c>
      <c r="B42" s="41">
        <f t="shared" si="4"/>
        <v>11408436</v>
      </c>
      <c r="C42" s="41">
        <f t="shared" si="5"/>
        <v>14534549</v>
      </c>
      <c r="D42" s="41">
        <f t="shared" si="6"/>
        <v>2</v>
      </c>
      <c r="E42" s="42" t="str">
        <f t="shared" si="2"/>
        <v>BILBAO</v>
      </c>
      <c r="F42" s="42">
        <f t="shared" si="7"/>
        <v>1457672</v>
      </c>
      <c r="G42" s="42">
        <f t="shared" si="8"/>
        <v>2037396</v>
      </c>
    </row>
    <row r="43" spans="1:9" x14ac:dyDescent="0.25">
      <c r="A43" s="42" t="str">
        <f t="shared" si="3"/>
        <v>BAHIA DE CADIZ</v>
      </c>
      <c r="B43" s="41">
        <f t="shared" si="4"/>
        <v>328784</v>
      </c>
      <c r="C43" s="41">
        <f t="shared" si="5"/>
        <v>455757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875951</v>
      </c>
      <c r="G43" s="42">
        <f t="shared" si="8"/>
        <v>1091399</v>
      </c>
    </row>
    <row r="44" spans="1:9" x14ac:dyDescent="0.25">
      <c r="A44" s="42" t="str">
        <f t="shared" si="3"/>
        <v>BALEARES</v>
      </c>
      <c r="B44" s="41">
        <f t="shared" si="4"/>
        <v>169287</v>
      </c>
      <c r="C44" s="41">
        <f t="shared" si="5"/>
        <v>276298</v>
      </c>
      <c r="D44" s="41">
        <f t="shared" si="6"/>
        <v>14</v>
      </c>
      <c r="E44" s="42" t="str">
        <f t="shared" si="2"/>
        <v>VIGO</v>
      </c>
      <c r="F44" s="42">
        <f t="shared" si="7"/>
        <v>578534</v>
      </c>
      <c r="G44" s="42">
        <f t="shared" si="8"/>
        <v>800961</v>
      </c>
    </row>
    <row r="45" spans="1:9" x14ac:dyDescent="0.25">
      <c r="A45" s="42" t="str">
        <f t="shared" si="3"/>
        <v>BARCELONA</v>
      </c>
      <c r="B45" s="41">
        <f t="shared" si="4"/>
        <v>5558333</v>
      </c>
      <c r="C45" s="41">
        <f t="shared" si="5"/>
        <v>8496424</v>
      </c>
      <c r="D45" s="41">
        <f t="shared" si="6"/>
        <v>3</v>
      </c>
      <c r="E45" s="42" t="str">
        <f t="shared" si="2"/>
        <v>TARRAGONA</v>
      </c>
      <c r="F45" s="42">
        <f t="shared" si="7"/>
        <v>522603</v>
      </c>
      <c r="G45" s="42">
        <f t="shared" si="8"/>
        <v>163184</v>
      </c>
    </row>
    <row r="46" spans="1:9" x14ac:dyDescent="0.25">
      <c r="A46" s="42" t="str">
        <f t="shared" si="3"/>
        <v>BILBAO</v>
      </c>
      <c r="B46" s="41">
        <f t="shared" si="4"/>
        <v>1457672</v>
      </c>
      <c r="C46" s="41">
        <f t="shared" si="5"/>
        <v>2037396</v>
      </c>
      <c r="D46" s="41">
        <f t="shared" si="6"/>
        <v>5</v>
      </c>
      <c r="E46" s="42" t="str">
        <f t="shared" si="2"/>
        <v>BAHIA DE CADIZ</v>
      </c>
      <c r="F46" s="42">
        <f t="shared" si="7"/>
        <v>328784</v>
      </c>
      <c r="G46" s="42">
        <f t="shared" si="8"/>
        <v>455757</v>
      </c>
    </row>
    <row r="47" spans="1:9" x14ac:dyDescent="0.25">
      <c r="A47" s="42" t="str">
        <f t="shared" si="3"/>
        <v>CARTAGENA</v>
      </c>
      <c r="B47" s="41">
        <f t="shared" si="4"/>
        <v>122307</v>
      </c>
      <c r="C47" s="41">
        <f t="shared" si="5"/>
        <v>146548</v>
      </c>
      <c r="D47" s="41">
        <f t="shared" si="6"/>
        <v>15</v>
      </c>
      <c r="E47" s="42" t="str">
        <f t="shared" si="2"/>
        <v>SEVILLA</v>
      </c>
      <c r="F47" s="42">
        <f t="shared" si="7"/>
        <v>298770</v>
      </c>
      <c r="G47" s="42">
        <f t="shared" si="8"/>
        <v>302244</v>
      </c>
    </row>
    <row r="48" spans="1:9" x14ac:dyDescent="0.25">
      <c r="A48" s="42" t="str">
        <f t="shared" si="3"/>
        <v>CASTELLON</v>
      </c>
      <c r="B48" s="41">
        <f t="shared" si="4"/>
        <v>225349</v>
      </c>
      <c r="C48" s="41">
        <f t="shared" si="5"/>
        <v>413193</v>
      </c>
      <c r="D48" s="41">
        <f t="shared" si="6"/>
        <v>12</v>
      </c>
      <c r="E48" s="42" t="str">
        <f t="shared" si="2"/>
        <v>ALICANTE</v>
      </c>
      <c r="F48" s="42">
        <f t="shared" si="7"/>
        <v>276249</v>
      </c>
      <c r="G48" s="42">
        <f t="shared" si="8"/>
        <v>372090</v>
      </c>
    </row>
    <row r="49" spans="1:7" x14ac:dyDescent="0.25">
      <c r="A49" s="42" t="str">
        <f t="shared" si="3"/>
        <v>CEUTA</v>
      </c>
      <c r="B49" s="41">
        <f t="shared" si="4"/>
        <v>19440</v>
      </c>
      <c r="C49" s="41">
        <f t="shared" si="5"/>
        <v>24289</v>
      </c>
      <c r="D49" s="41">
        <f t="shared" si="6"/>
        <v>21</v>
      </c>
      <c r="E49" s="42" t="str">
        <f t="shared" si="2"/>
        <v>CASTELLON</v>
      </c>
      <c r="F49" s="42">
        <f t="shared" si="7"/>
        <v>225349</v>
      </c>
      <c r="G49" s="42">
        <f t="shared" si="8"/>
        <v>413193</v>
      </c>
    </row>
    <row r="50" spans="1:7" x14ac:dyDescent="0.25">
      <c r="A50" s="42" t="str">
        <f t="shared" si="3"/>
        <v>FERROL-SAN CIBRAO</v>
      </c>
      <c r="B50" s="41">
        <f t="shared" si="4"/>
        <v>553</v>
      </c>
      <c r="C50" s="41">
        <f t="shared" si="5"/>
        <v>322</v>
      </c>
      <c r="D50" s="41">
        <f t="shared" si="6"/>
        <v>25</v>
      </c>
      <c r="E50" s="42" t="str">
        <f t="shared" si="2"/>
        <v>MALAGA</v>
      </c>
      <c r="F50" s="42">
        <f t="shared" si="7"/>
        <v>218185</v>
      </c>
      <c r="G50" s="42">
        <f t="shared" si="8"/>
        <v>1101262</v>
      </c>
    </row>
    <row r="51" spans="1:7" x14ac:dyDescent="0.25">
      <c r="A51" s="42" t="str">
        <f t="shared" si="3"/>
        <v>GIJON</v>
      </c>
      <c r="B51" s="41">
        <f t="shared" si="4"/>
        <v>95775</v>
      </c>
      <c r="C51" s="41">
        <f t="shared" si="5"/>
        <v>94355</v>
      </c>
      <c r="D51" s="41">
        <f t="shared" si="6"/>
        <v>16</v>
      </c>
      <c r="E51" s="42" t="str">
        <f t="shared" si="2"/>
        <v>BALEARES</v>
      </c>
      <c r="F51" s="42">
        <f t="shared" si="7"/>
        <v>169287</v>
      </c>
      <c r="G51" s="42">
        <f t="shared" si="8"/>
        <v>276298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122307</v>
      </c>
      <c r="G52" s="42">
        <f t="shared" si="8"/>
        <v>146548</v>
      </c>
    </row>
    <row r="53" spans="1:7" x14ac:dyDescent="0.25">
      <c r="A53" s="42" t="str">
        <f t="shared" si="3"/>
        <v>LAS PALMAS</v>
      </c>
      <c r="B53" s="41">
        <f t="shared" si="4"/>
        <v>3526002</v>
      </c>
      <c r="C53" s="41">
        <f t="shared" si="5"/>
        <v>4743296</v>
      </c>
      <c r="D53" s="41">
        <f t="shared" si="6"/>
        <v>4</v>
      </c>
      <c r="E53" s="42" t="str">
        <f t="shared" si="2"/>
        <v>GIJON</v>
      </c>
      <c r="F53" s="42">
        <f t="shared" si="7"/>
        <v>95775</v>
      </c>
      <c r="G53" s="42">
        <f t="shared" si="8"/>
        <v>94355</v>
      </c>
    </row>
    <row r="54" spans="1:7" x14ac:dyDescent="0.25">
      <c r="A54" s="42" t="str">
        <f t="shared" si="3"/>
        <v>MALAGA</v>
      </c>
      <c r="B54" s="41">
        <f t="shared" si="4"/>
        <v>218185</v>
      </c>
      <c r="C54" s="41">
        <f t="shared" si="5"/>
        <v>1101262</v>
      </c>
      <c r="D54" s="41">
        <f t="shared" si="6"/>
        <v>13</v>
      </c>
      <c r="E54" s="42" t="str">
        <f t="shared" si="2"/>
        <v>VILAGARCIA</v>
      </c>
      <c r="F54" s="42">
        <f t="shared" si="7"/>
        <v>81632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52843</v>
      </c>
      <c r="C55" s="41">
        <f t="shared" si="5"/>
        <v>120004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55031</v>
      </c>
      <c r="G55" s="42">
        <f t="shared" si="8"/>
        <v>51797</v>
      </c>
    </row>
    <row r="56" spans="1:7" x14ac:dyDescent="0.25">
      <c r="A56" s="42" t="str">
        <f t="shared" si="3"/>
        <v>MELILLA</v>
      </c>
      <c r="B56" s="41">
        <f t="shared" si="4"/>
        <v>55031</v>
      </c>
      <c r="C56" s="41">
        <f t="shared" si="5"/>
        <v>51797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52843</v>
      </c>
      <c r="G56" s="42">
        <f t="shared" si="8"/>
        <v>120004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 CORUÑA</v>
      </c>
      <c r="F57" s="42">
        <f t="shared" si="9"/>
        <v>43248</v>
      </c>
      <c r="G57" s="42">
        <f t="shared" si="8"/>
        <v>43763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19440</v>
      </c>
      <c r="G58" s="42">
        <f t="shared" si="8"/>
        <v>24289</v>
      </c>
    </row>
    <row r="59" spans="1:7" x14ac:dyDescent="0.25">
      <c r="A59" s="42" t="str">
        <f t="shared" si="3"/>
        <v>SANTA CRUZ DE TENERIFE</v>
      </c>
      <c r="B59" s="41">
        <f t="shared" si="4"/>
        <v>875951</v>
      </c>
      <c r="C59" s="41">
        <f t="shared" si="5"/>
        <v>1091399</v>
      </c>
      <c r="D59" s="41">
        <f t="shared" si="6"/>
        <v>6</v>
      </c>
      <c r="E59" s="42" t="str">
        <f t="shared" si="2"/>
        <v>AVILES</v>
      </c>
      <c r="F59" s="42">
        <f t="shared" si="9"/>
        <v>15408</v>
      </c>
      <c r="G59" s="42">
        <f t="shared" si="8"/>
        <v>22260</v>
      </c>
    </row>
    <row r="60" spans="1:7" x14ac:dyDescent="0.25">
      <c r="A60" s="42" t="str">
        <f t="shared" si="3"/>
        <v>SANTANDER</v>
      </c>
      <c r="B60" s="41">
        <f t="shared" si="4"/>
        <v>7225</v>
      </c>
      <c r="C60" s="41">
        <f t="shared" si="5"/>
        <v>2266</v>
      </c>
      <c r="D60" s="41">
        <f t="shared" si="6"/>
        <v>23</v>
      </c>
      <c r="E60" s="42" t="str">
        <f t="shared" si="2"/>
        <v>SANTANDER</v>
      </c>
      <c r="F60" s="42">
        <f t="shared" si="9"/>
        <v>7225</v>
      </c>
      <c r="G60" s="42">
        <f t="shared" si="8"/>
        <v>2266</v>
      </c>
    </row>
    <row r="61" spans="1:7" x14ac:dyDescent="0.25">
      <c r="A61" s="42" t="str">
        <f t="shared" si="3"/>
        <v>SEVILLA</v>
      </c>
      <c r="B61" s="41">
        <f t="shared" si="4"/>
        <v>298770</v>
      </c>
      <c r="C61" s="41">
        <f t="shared" si="5"/>
        <v>302244</v>
      </c>
      <c r="D61" s="41">
        <f t="shared" si="6"/>
        <v>10</v>
      </c>
      <c r="E61" s="42" t="str">
        <f t="shared" si="2"/>
        <v>ALMERIA</v>
      </c>
      <c r="F61" s="42">
        <f t="shared" si="9"/>
        <v>3079</v>
      </c>
      <c r="G61" s="42">
        <f t="shared" si="8"/>
        <v>43</v>
      </c>
    </row>
    <row r="62" spans="1:7" x14ac:dyDescent="0.25">
      <c r="A62" s="42" t="str">
        <f t="shared" si="3"/>
        <v>TARRAGONA</v>
      </c>
      <c r="B62" s="41">
        <f t="shared" si="4"/>
        <v>522603</v>
      </c>
      <c r="C62" s="41">
        <f t="shared" si="5"/>
        <v>163184</v>
      </c>
      <c r="D62" s="41">
        <f t="shared" si="6"/>
        <v>8</v>
      </c>
      <c r="E62" s="42" t="str">
        <f t="shared" si="2"/>
        <v>FERROL-SAN CIBRAO</v>
      </c>
      <c r="F62" s="42">
        <f t="shared" si="9"/>
        <v>553</v>
      </c>
      <c r="G62" s="42">
        <f t="shared" si="8"/>
        <v>322</v>
      </c>
    </row>
    <row r="63" spans="1:7" x14ac:dyDescent="0.25">
      <c r="A63" s="42" t="str">
        <f t="shared" si="3"/>
        <v>VALENCIA</v>
      </c>
      <c r="B63" s="41">
        <f t="shared" si="4"/>
        <v>13528534</v>
      </c>
      <c r="C63" s="41">
        <f t="shared" si="5"/>
        <v>12234652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578534</v>
      </c>
      <c r="C64" s="41">
        <f t="shared" si="5"/>
        <v>800961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81632</v>
      </c>
      <c r="C65" s="41">
        <f t="shared" si="5"/>
        <v>0</v>
      </c>
      <c r="D65" s="41">
        <f t="shared" si="6"/>
        <v>17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33434</v>
      </c>
      <c r="C8" s="34">
        <v>15467</v>
      </c>
      <c r="D8" s="34">
        <v>109262</v>
      </c>
      <c r="E8" s="34">
        <v>58811</v>
      </c>
      <c r="F8" s="13">
        <f t="shared" ref="F8:F35" si="0">((E8*100)/D8)-100</f>
        <v>-46.174333254013291</v>
      </c>
      <c r="G8" s="1"/>
      <c r="H8" s="1"/>
      <c r="I8" s="1"/>
    </row>
    <row r="9" spans="1:12" x14ac:dyDescent="0.25">
      <c r="A9" s="8" t="s">
        <v>45</v>
      </c>
      <c r="B9" s="33">
        <v>39943</v>
      </c>
      <c r="C9" s="33">
        <v>39258</v>
      </c>
      <c r="D9" s="33">
        <v>137815</v>
      </c>
      <c r="E9" s="33">
        <v>142130</v>
      </c>
      <c r="F9" s="10">
        <f t="shared" si="0"/>
        <v>3.1310089612886856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440731</v>
      </c>
      <c r="C11" s="33">
        <v>423759</v>
      </c>
      <c r="D11" s="33">
        <v>1739204</v>
      </c>
      <c r="E11" s="33">
        <v>1645381</v>
      </c>
      <c r="F11" s="10">
        <f t="shared" si="0"/>
        <v>-5.3945943086607429</v>
      </c>
      <c r="G11" s="1"/>
      <c r="H11" s="1"/>
      <c r="I11" s="1"/>
    </row>
    <row r="12" spans="1:12" x14ac:dyDescent="0.25">
      <c r="A12" s="11" t="s">
        <v>48</v>
      </c>
      <c r="B12" s="34">
        <v>125653</v>
      </c>
      <c r="C12" s="34">
        <v>96217</v>
      </c>
      <c r="D12" s="34">
        <v>479317</v>
      </c>
      <c r="E12" s="34">
        <v>395504</v>
      </c>
      <c r="F12" s="13">
        <f t="shared" si="0"/>
        <v>-17.485922677476495</v>
      </c>
      <c r="G12" s="1"/>
      <c r="H12" s="1"/>
      <c r="I12" s="1"/>
    </row>
    <row r="13" spans="1:12" x14ac:dyDescent="0.25">
      <c r="A13" s="8" t="s">
        <v>49</v>
      </c>
      <c r="B13" s="33">
        <v>895485</v>
      </c>
      <c r="C13" s="33">
        <v>698465</v>
      </c>
      <c r="D13" s="33">
        <v>3024778</v>
      </c>
      <c r="E13" s="33">
        <v>2413008</v>
      </c>
      <c r="F13" s="10">
        <f t="shared" si="0"/>
        <v>-20.225285954870074</v>
      </c>
      <c r="G13" s="1"/>
      <c r="H13" s="1"/>
      <c r="I13" s="1"/>
    </row>
    <row r="14" spans="1:12" x14ac:dyDescent="0.25">
      <c r="A14" s="11" t="s">
        <v>50</v>
      </c>
      <c r="B14" s="34">
        <v>977461</v>
      </c>
      <c r="C14" s="34">
        <v>720036</v>
      </c>
      <c r="D14" s="34">
        <v>3528883</v>
      </c>
      <c r="E14" s="34">
        <v>2583593</v>
      </c>
      <c r="F14" s="13">
        <f t="shared" si="0"/>
        <v>-26.787229840150559</v>
      </c>
      <c r="G14" s="1"/>
      <c r="H14" s="1"/>
      <c r="I14" s="1"/>
    </row>
    <row r="15" spans="1:12" x14ac:dyDescent="0.25">
      <c r="A15" s="8" t="s">
        <v>51</v>
      </c>
      <c r="B15" s="33">
        <v>60765</v>
      </c>
      <c r="C15" s="33">
        <v>71304</v>
      </c>
      <c r="D15" s="33">
        <v>188384</v>
      </c>
      <c r="E15" s="33">
        <v>213350</v>
      </c>
      <c r="F15" s="10">
        <f t="shared" si="0"/>
        <v>13.252717852896211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17665</v>
      </c>
      <c r="C17" s="33">
        <v>23205</v>
      </c>
      <c r="D17" s="33">
        <v>45232</v>
      </c>
      <c r="E17" s="33">
        <v>95501</v>
      </c>
      <c r="F17" s="10">
        <f t="shared" si="0"/>
        <v>111.1359214715246</v>
      </c>
      <c r="G17" s="1"/>
      <c r="H17" s="1"/>
      <c r="I17" s="1"/>
    </row>
    <row r="18" spans="1:9" x14ac:dyDescent="0.25">
      <c r="A18" s="11" t="s">
        <v>54</v>
      </c>
      <c r="B18" s="34">
        <v>80532</v>
      </c>
      <c r="C18" s="34">
        <v>75290</v>
      </c>
      <c r="D18" s="34">
        <v>310662</v>
      </c>
      <c r="E18" s="34">
        <v>296347</v>
      </c>
      <c r="F18" s="13">
        <f t="shared" si="0"/>
        <v>-4.6079018354352996</v>
      </c>
      <c r="G18" s="1"/>
      <c r="H18" s="1"/>
      <c r="I18" s="1"/>
    </row>
    <row r="19" spans="1:9" x14ac:dyDescent="0.25">
      <c r="A19" s="8" t="s">
        <v>55</v>
      </c>
      <c r="B19" s="33">
        <v>16913</v>
      </c>
      <c r="C19" s="33">
        <v>13061</v>
      </c>
      <c r="D19" s="33">
        <v>72233</v>
      </c>
      <c r="E19" s="33">
        <v>44889</v>
      </c>
      <c r="F19" s="10">
        <f t="shared" si="0"/>
        <v>-37.85527390527875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3645</v>
      </c>
      <c r="D20" s="34">
        <v>0</v>
      </c>
      <c r="E20" s="34">
        <v>3645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228623</v>
      </c>
      <c r="C22" s="34">
        <v>179174</v>
      </c>
      <c r="D22" s="34">
        <v>857879</v>
      </c>
      <c r="E22" s="34">
        <v>713052</v>
      </c>
      <c r="F22" s="13">
        <f t="shared" si="0"/>
        <v>-16.881984522292768</v>
      </c>
      <c r="G22" s="1"/>
      <c r="H22" s="1"/>
      <c r="I22" s="1"/>
    </row>
    <row r="23" spans="1:9" x14ac:dyDescent="0.25">
      <c r="A23" s="8" t="s">
        <v>59</v>
      </c>
      <c r="B23" s="33">
        <v>41311</v>
      </c>
      <c r="C23" s="33">
        <v>43266</v>
      </c>
      <c r="D23" s="33">
        <v>145363</v>
      </c>
      <c r="E23" s="33">
        <v>155961</v>
      </c>
      <c r="F23" s="10">
        <f t="shared" si="0"/>
        <v>7.2907135928675046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49857</v>
      </c>
      <c r="C25" s="33">
        <v>46156</v>
      </c>
      <c r="D25" s="33">
        <v>165933</v>
      </c>
      <c r="E25" s="33">
        <v>172436</v>
      </c>
      <c r="F25" s="10">
        <f t="shared" si="0"/>
        <v>3.9190516654312262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0</v>
      </c>
      <c r="D26" s="34">
        <v>0</v>
      </c>
      <c r="E26" s="34">
        <v>6346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3">
        <v>63395</v>
      </c>
      <c r="C27" s="33">
        <v>35628</v>
      </c>
      <c r="D27" s="33">
        <v>235306</v>
      </c>
      <c r="E27" s="33">
        <v>137615</v>
      </c>
      <c r="F27" s="10">
        <f t="shared" si="0"/>
        <v>-41.516578412790153</v>
      </c>
      <c r="G27" s="1"/>
      <c r="H27" s="1"/>
      <c r="I27" s="1"/>
    </row>
    <row r="28" spans="1:9" x14ac:dyDescent="0.25">
      <c r="A28" s="11" t="s">
        <v>64</v>
      </c>
      <c r="B28" s="34">
        <v>326120</v>
      </c>
      <c r="C28" s="34">
        <v>265863</v>
      </c>
      <c r="D28" s="34">
        <v>1226400</v>
      </c>
      <c r="E28" s="34">
        <v>1065360</v>
      </c>
      <c r="F28" s="13">
        <f t="shared" si="0"/>
        <v>-13.131115459882579</v>
      </c>
      <c r="G28" s="1"/>
      <c r="H28" s="1"/>
      <c r="I28" s="1"/>
    </row>
    <row r="29" spans="1:9" x14ac:dyDescent="0.25">
      <c r="A29" s="8" t="s">
        <v>65</v>
      </c>
      <c r="B29" s="33">
        <v>104450</v>
      </c>
      <c r="C29" s="33">
        <v>65769</v>
      </c>
      <c r="D29" s="33">
        <v>374814</v>
      </c>
      <c r="E29" s="33">
        <v>211932</v>
      </c>
      <c r="F29" s="10">
        <f t="shared" si="0"/>
        <v>-43.456754550256925</v>
      </c>
      <c r="G29" s="1"/>
      <c r="H29" s="1"/>
      <c r="I29" s="1"/>
    </row>
    <row r="30" spans="1:9" x14ac:dyDescent="0.25">
      <c r="A30" s="11" t="s">
        <v>66</v>
      </c>
      <c r="B30" s="34">
        <v>24415</v>
      </c>
      <c r="C30" s="34">
        <v>19211</v>
      </c>
      <c r="D30" s="34">
        <v>88419</v>
      </c>
      <c r="E30" s="34">
        <v>90917</v>
      </c>
      <c r="F30" s="13">
        <f t="shared" si="0"/>
        <v>2.8251846322622924</v>
      </c>
      <c r="G30" s="1"/>
      <c r="H30" s="1"/>
      <c r="I30" s="1"/>
    </row>
    <row r="31" spans="1:9" x14ac:dyDescent="0.25">
      <c r="A31" s="8" t="s">
        <v>67</v>
      </c>
      <c r="B31" s="33">
        <v>37574</v>
      </c>
      <c r="C31" s="33">
        <v>12167</v>
      </c>
      <c r="D31" s="33">
        <v>155997</v>
      </c>
      <c r="E31" s="33">
        <v>36252</v>
      </c>
      <c r="F31" s="10">
        <f t="shared" si="0"/>
        <v>-76.761091559453064</v>
      </c>
      <c r="G31" s="1"/>
      <c r="H31" s="1"/>
      <c r="I31" s="1"/>
    </row>
    <row r="32" spans="1:9" x14ac:dyDescent="0.25">
      <c r="A32" s="11" t="s">
        <v>68</v>
      </c>
      <c r="B32" s="34">
        <v>437101</v>
      </c>
      <c r="C32" s="34">
        <v>178027</v>
      </c>
      <c r="D32" s="34">
        <v>1633147</v>
      </c>
      <c r="E32" s="34">
        <v>1110754</v>
      </c>
      <c r="F32" s="13">
        <f t="shared" si="0"/>
        <v>-31.986894015051917</v>
      </c>
      <c r="G32" s="1"/>
      <c r="H32" s="1"/>
      <c r="I32" s="1"/>
    </row>
    <row r="33" spans="1:9" x14ac:dyDescent="0.25">
      <c r="A33" s="8" t="s">
        <v>69</v>
      </c>
      <c r="B33" s="33">
        <v>132039</v>
      </c>
      <c r="C33" s="33">
        <v>81128</v>
      </c>
      <c r="D33" s="33">
        <v>493960</v>
      </c>
      <c r="E33" s="33">
        <v>284165</v>
      </c>
      <c r="F33" s="10">
        <f t="shared" si="0"/>
        <v>-42.472062515183417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4133467</v>
      </c>
      <c r="C35" s="15">
        <f t="shared" ref="C35:E35" si="1">SUM(C7:C34)</f>
        <v>3106096</v>
      </c>
      <c r="D35" s="15">
        <f t="shared" si="1"/>
        <v>15012988</v>
      </c>
      <c r="E35" s="15">
        <f t="shared" si="1"/>
        <v>11876949</v>
      </c>
      <c r="F35" s="16">
        <f t="shared" si="0"/>
        <v>-20.888839716650679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2583593</v>
      </c>
      <c r="G38" s="42">
        <f>LOOKUP(E38,$A$38:$A$65,$C$38:$C$65)</f>
        <v>3528883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58811</v>
      </c>
      <c r="C39" s="41">
        <f t="shared" ref="C39:C65" si="5">D8</f>
        <v>109262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2413008</v>
      </c>
      <c r="G39" s="42">
        <f t="shared" ref="G39:G65" si="8">LOOKUP(E39,$A$38:$A$65,$C$38:$C$65)</f>
        <v>3024778</v>
      </c>
    </row>
    <row r="40" spans="1:9" x14ac:dyDescent="0.25">
      <c r="A40" s="42" t="str">
        <f t="shared" si="3"/>
        <v>ALMERIA</v>
      </c>
      <c r="B40" s="41">
        <f t="shared" si="4"/>
        <v>142130</v>
      </c>
      <c r="C40" s="41">
        <f t="shared" si="5"/>
        <v>137815</v>
      </c>
      <c r="D40" s="41">
        <f t="shared" si="6"/>
        <v>14</v>
      </c>
      <c r="E40" s="42" t="str">
        <f t="shared" si="2"/>
        <v>BAHIA DE ALGECIRAS</v>
      </c>
      <c r="F40" s="42">
        <f t="shared" si="7"/>
        <v>1645381</v>
      </c>
      <c r="G40" s="42">
        <f t="shared" si="8"/>
        <v>1739204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1110754</v>
      </c>
      <c r="G41" s="42">
        <f t="shared" si="8"/>
        <v>1633147</v>
      </c>
    </row>
    <row r="42" spans="1:9" x14ac:dyDescent="0.25">
      <c r="A42" s="42" t="str">
        <f t="shared" si="3"/>
        <v>BAHIA DE ALGECIRAS</v>
      </c>
      <c r="B42" s="41">
        <f t="shared" si="4"/>
        <v>1645381</v>
      </c>
      <c r="C42" s="41">
        <f t="shared" si="5"/>
        <v>1739204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1065360</v>
      </c>
      <c r="G42" s="42">
        <f t="shared" si="8"/>
        <v>1226400</v>
      </c>
    </row>
    <row r="43" spans="1:9" x14ac:dyDescent="0.25">
      <c r="A43" s="42" t="str">
        <f t="shared" si="3"/>
        <v>BAHIA DE CADIZ</v>
      </c>
      <c r="B43" s="41">
        <f t="shared" si="4"/>
        <v>395504</v>
      </c>
      <c r="C43" s="41">
        <f t="shared" si="5"/>
        <v>479317</v>
      </c>
      <c r="D43" s="41">
        <f t="shared" si="6"/>
        <v>7</v>
      </c>
      <c r="E43" s="42" t="str">
        <f t="shared" si="2"/>
        <v>LAS PALMAS</v>
      </c>
      <c r="F43" s="42">
        <f t="shared" si="7"/>
        <v>713052</v>
      </c>
      <c r="G43" s="42">
        <f t="shared" si="8"/>
        <v>857879</v>
      </c>
    </row>
    <row r="44" spans="1:9" x14ac:dyDescent="0.25">
      <c r="A44" s="42" t="str">
        <f t="shared" si="3"/>
        <v>BALEARES</v>
      </c>
      <c r="B44" s="41">
        <f t="shared" si="4"/>
        <v>2413008</v>
      </c>
      <c r="C44" s="41">
        <f t="shared" si="5"/>
        <v>3024778</v>
      </c>
      <c r="D44" s="41">
        <f t="shared" si="6"/>
        <v>2</v>
      </c>
      <c r="E44" s="42" t="str">
        <f t="shared" si="2"/>
        <v>BAHIA DE CADIZ</v>
      </c>
      <c r="F44" s="42">
        <f t="shared" si="7"/>
        <v>395504</v>
      </c>
      <c r="G44" s="42">
        <f t="shared" si="8"/>
        <v>479317</v>
      </c>
    </row>
    <row r="45" spans="1:9" x14ac:dyDescent="0.25">
      <c r="A45" s="42" t="str">
        <f t="shared" si="3"/>
        <v>BARCELONA</v>
      </c>
      <c r="B45" s="41">
        <f t="shared" si="4"/>
        <v>2583593</v>
      </c>
      <c r="C45" s="41">
        <f t="shared" si="5"/>
        <v>3528883</v>
      </c>
      <c r="D45" s="41">
        <f t="shared" si="6"/>
        <v>1</v>
      </c>
      <c r="E45" s="42" t="str">
        <f t="shared" si="2"/>
        <v>CEUTA</v>
      </c>
      <c r="F45" s="42">
        <f t="shared" si="7"/>
        <v>296347</v>
      </c>
      <c r="G45" s="42">
        <f t="shared" si="8"/>
        <v>310662</v>
      </c>
    </row>
    <row r="46" spans="1:9" x14ac:dyDescent="0.25">
      <c r="A46" s="42" t="str">
        <f t="shared" si="3"/>
        <v>BILBAO</v>
      </c>
      <c r="B46" s="41">
        <f t="shared" si="4"/>
        <v>213350</v>
      </c>
      <c r="C46" s="41">
        <f t="shared" si="5"/>
        <v>188384</v>
      </c>
      <c r="D46" s="41">
        <f t="shared" si="6"/>
        <v>10</v>
      </c>
      <c r="E46" s="42" t="str">
        <f t="shared" si="2"/>
        <v>VIGO</v>
      </c>
      <c r="F46" s="42">
        <f t="shared" si="7"/>
        <v>284165</v>
      </c>
      <c r="G46" s="42">
        <f t="shared" si="8"/>
        <v>493960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BILBAO</v>
      </c>
      <c r="F47" s="42">
        <f t="shared" si="7"/>
        <v>213350</v>
      </c>
      <c r="G47" s="42">
        <f t="shared" si="8"/>
        <v>188384</v>
      </c>
    </row>
    <row r="48" spans="1:9" x14ac:dyDescent="0.25">
      <c r="A48" s="42" t="str">
        <f t="shared" si="3"/>
        <v>CASTELLON</v>
      </c>
      <c r="B48" s="41">
        <f t="shared" si="4"/>
        <v>95501</v>
      </c>
      <c r="C48" s="41">
        <f t="shared" si="5"/>
        <v>45232</v>
      </c>
      <c r="D48" s="41">
        <f t="shared" si="6"/>
        <v>16</v>
      </c>
      <c r="E48" s="42" t="str">
        <f t="shared" si="2"/>
        <v>SANTANDER</v>
      </c>
      <c r="F48" s="42">
        <f t="shared" si="7"/>
        <v>211932</v>
      </c>
      <c r="G48" s="42">
        <f t="shared" si="8"/>
        <v>374814</v>
      </c>
    </row>
    <row r="49" spans="1:7" x14ac:dyDescent="0.25">
      <c r="A49" s="42" t="str">
        <f t="shared" si="3"/>
        <v>CEUTA</v>
      </c>
      <c r="B49" s="41">
        <f t="shared" si="4"/>
        <v>296347</v>
      </c>
      <c r="C49" s="41">
        <f t="shared" si="5"/>
        <v>310662</v>
      </c>
      <c r="D49" s="41">
        <f t="shared" si="6"/>
        <v>8</v>
      </c>
      <c r="E49" s="42" t="str">
        <f t="shared" si="2"/>
        <v>MELILLA</v>
      </c>
      <c r="F49" s="42">
        <f t="shared" si="7"/>
        <v>172436</v>
      </c>
      <c r="G49" s="42">
        <f t="shared" si="8"/>
        <v>165933</v>
      </c>
    </row>
    <row r="50" spans="1:7" x14ac:dyDescent="0.25">
      <c r="A50" s="42" t="str">
        <f t="shared" si="3"/>
        <v>FERROL-SAN CIBRAO</v>
      </c>
      <c r="B50" s="41">
        <f t="shared" si="4"/>
        <v>44889</v>
      </c>
      <c r="C50" s="41">
        <f t="shared" si="5"/>
        <v>72233</v>
      </c>
      <c r="D50" s="41">
        <f t="shared" si="6"/>
        <v>19</v>
      </c>
      <c r="E50" s="42" t="str">
        <f t="shared" si="2"/>
        <v>MALAGA</v>
      </c>
      <c r="F50" s="42">
        <f t="shared" si="7"/>
        <v>155961</v>
      </c>
      <c r="G50" s="42">
        <f t="shared" si="8"/>
        <v>145363</v>
      </c>
    </row>
    <row r="51" spans="1:7" x14ac:dyDescent="0.25">
      <c r="A51" s="42" t="str">
        <f t="shared" si="3"/>
        <v>GIJON</v>
      </c>
      <c r="B51" s="41">
        <f t="shared" si="4"/>
        <v>3645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142130</v>
      </c>
      <c r="G51" s="42">
        <f t="shared" si="8"/>
        <v>137815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137615</v>
      </c>
      <c r="G52" s="42">
        <f t="shared" si="8"/>
        <v>235306</v>
      </c>
    </row>
    <row r="53" spans="1:7" x14ac:dyDescent="0.25">
      <c r="A53" s="42" t="str">
        <f t="shared" si="3"/>
        <v>LAS PALMAS</v>
      </c>
      <c r="B53" s="41">
        <f t="shared" si="4"/>
        <v>713052</v>
      </c>
      <c r="C53" s="41">
        <f t="shared" si="5"/>
        <v>857879</v>
      </c>
      <c r="D53" s="41">
        <f t="shared" si="6"/>
        <v>6</v>
      </c>
      <c r="E53" s="42" t="str">
        <f t="shared" si="2"/>
        <v>CASTELLON</v>
      </c>
      <c r="F53" s="42">
        <f t="shared" si="7"/>
        <v>95501</v>
      </c>
      <c r="G53" s="42">
        <f t="shared" si="8"/>
        <v>45232</v>
      </c>
    </row>
    <row r="54" spans="1:7" x14ac:dyDescent="0.25">
      <c r="A54" s="42" t="str">
        <f t="shared" si="3"/>
        <v>MALAGA</v>
      </c>
      <c r="B54" s="41">
        <f t="shared" si="4"/>
        <v>155961</v>
      </c>
      <c r="C54" s="41">
        <f t="shared" si="5"/>
        <v>145363</v>
      </c>
      <c r="D54" s="41">
        <f t="shared" si="6"/>
        <v>13</v>
      </c>
      <c r="E54" s="42" t="str">
        <f t="shared" si="2"/>
        <v>SEVILLA</v>
      </c>
      <c r="F54" s="42">
        <f t="shared" si="7"/>
        <v>90917</v>
      </c>
      <c r="G54" s="42">
        <f t="shared" si="8"/>
        <v>88419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58811</v>
      </c>
      <c r="G55" s="42">
        <f t="shared" si="8"/>
        <v>109262</v>
      </c>
    </row>
    <row r="56" spans="1:7" x14ac:dyDescent="0.25">
      <c r="A56" s="42" t="str">
        <f t="shared" si="3"/>
        <v>MELILLA</v>
      </c>
      <c r="B56" s="41">
        <f t="shared" si="4"/>
        <v>172436</v>
      </c>
      <c r="C56" s="41">
        <f t="shared" si="5"/>
        <v>165933</v>
      </c>
      <c r="D56" s="41">
        <f t="shared" si="6"/>
        <v>12</v>
      </c>
      <c r="E56" s="42" t="str">
        <f t="shared" si="2"/>
        <v>FERROL-SAN CIBRAO</v>
      </c>
      <c r="F56" s="42">
        <f t="shared" si="9"/>
        <v>44889</v>
      </c>
      <c r="G56" s="42">
        <f t="shared" si="8"/>
        <v>72233</v>
      </c>
    </row>
    <row r="57" spans="1:7" x14ac:dyDescent="0.25">
      <c r="A57" s="42" t="str">
        <f t="shared" si="3"/>
        <v>MOTRIL</v>
      </c>
      <c r="B57" s="41">
        <f t="shared" si="4"/>
        <v>6346</v>
      </c>
      <c r="C57" s="41">
        <f t="shared" si="5"/>
        <v>0</v>
      </c>
      <c r="D57" s="41">
        <f t="shared" si="6"/>
        <v>21</v>
      </c>
      <c r="E57" s="42" t="str">
        <f t="shared" si="2"/>
        <v>TARRAGONA</v>
      </c>
      <c r="F57" s="42">
        <f t="shared" si="9"/>
        <v>36252</v>
      </c>
      <c r="G57" s="42">
        <f t="shared" si="8"/>
        <v>155997</v>
      </c>
    </row>
    <row r="58" spans="1:7" x14ac:dyDescent="0.25">
      <c r="A58" s="42" t="str">
        <f t="shared" si="3"/>
        <v>PASAIA</v>
      </c>
      <c r="B58" s="41">
        <f t="shared" si="4"/>
        <v>137615</v>
      </c>
      <c r="C58" s="41">
        <f t="shared" si="5"/>
        <v>235306</v>
      </c>
      <c r="D58" s="41">
        <f t="shared" si="6"/>
        <v>15</v>
      </c>
      <c r="E58" s="42" t="str">
        <f t="shared" si="2"/>
        <v>MOTRIL</v>
      </c>
      <c r="F58" s="42">
        <f t="shared" si="9"/>
        <v>6346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1065360</v>
      </c>
      <c r="C59" s="41">
        <f t="shared" si="5"/>
        <v>1226400</v>
      </c>
      <c r="D59" s="41">
        <f t="shared" si="6"/>
        <v>5</v>
      </c>
      <c r="E59" s="42" t="str">
        <f t="shared" si="2"/>
        <v>GIJON</v>
      </c>
      <c r="F59" s="42">
        <f t="shared" si="9"/>
        <v>3645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211932</v>
      </c>
      <c r="C60" s="41">
        <f t="shared" si="5"/>
        <v>374814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90917</v>
      </c>
      <c r="C61" s="41">
        <f t="shared" si="5"/>
        <v>88419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36252</v>
      </c>
      <c r="C62" s="41">
        <f t="shared" si="5"/>
        <v>155997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1110754</v>
      </c>
      <c r="C63" s="41">
        <f t="shared" si="5"/>
        <v>1633147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284165</v>
      </c>
      <c r="C64" s="41">
        <f t="shared" si="5"/>
        <v>493960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7" sqref="B3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628</v>
      </c>
      <c r="C7" s="35">
        <v>750</v>
      </c>
      <c r="D7" s="35">
        <v>2800</v>
      </c>
      <c r="E7" s="35">
        <v>2687</v>
      </c>
      <c r="F7" s="10">
        <f>((E7*100)/D7)-100</f>
        <v>-4.0357142857142918</v>
      </c>
      <c r="G7" s="1"/>
      <c r="H7" s="1"/>
      <c r="I7" s="1"/>
    </row>
    <row r="8" spans="1:12" x14ac:dyDescent="0.25">
      <c r="A8" s="11" t="s">
        <v>44</v>
      </c>
      <c r="B8" s="36">
        <v>13911</v>
      </c>
      <c r="C8" s="36">
        <v>9885</v>
      </c>
      <c r="D8" s="36">
        <v>51884</v>
      </c>
      <c r="E8" s="36">
        <v>38239</v>
      </c>
      <c r="F8" s="13">
        <f t="shared" ref="F8:F35" si="0">((E8*100)/D8)-100</f>
        <v>-26.299051730784058</v>
      </c>
      <c r="G8" s="1"/>
      <c r="H8" s="1"/>
      <c r="I8" s="1"/>
    </row>
    <row r="9" spans="1:12" x14ac:dyDescent="0.25">
      <c r="A9" s="8" t="s">
        <v>45</v>
      </c>
      <c r="B9" s="35">
        <v>1</v>
      </c>
      <c r="C9" s="35">
        <v>324.5</v>
      </c>
      <c r="D9" s="35">
        <v>20</v>
      </c>
      <c r="E9" s="35">
        <v>331.5</v>
      </c>
      <c r="F9" s="10">
        <f t="shared" si="0"/>
        <v>1557.5</v>
      </c>
      <c r="G9" s="1"/>
      <c r="H9" s="1"/>
      <c r="I9" s="1"/>
    </row>
    <row r="10" spans="1:12" x14ac:dyDescent="0.25">
      <c r="A10" s="11" t="s">
        <v>46</v>
      </c>
      <c r="B10" s="36">
        <v>548</v>
      </c>
      <c r="C10" s="36">
        <v>335</v>
      </c>
      <c r="D10" s="36">
        <v>2939</v>
      </c>
      <c r="E10" s="36">
        <v>1842</v>
      </c>
      <c r="F10" s="17">
        <f t="shared" si="0"/>
        <v>-37.32562095951004</v>
      </c>
      <c r="G10" s="1"/>
      <c r="H10" s="1"/>
      <c r="I10" s="1"/>
    </row>
    <row r="11" spans="1:12" x14ac:dyDescent="0.25">
      <c r="A11" s="8" t="s">
        <v>47</v>
      </c>
      <c r="B11" s="35">
        <v>284861</v>
      </c>
      <c r="C11" s="35">
        <v>241750</v>
      </c>
      <c r="D11" s="35">
        <v>1085701</v>
      </c>
      <c r="E11" s="35">
        <v>946278</v>
      </c>
      <c r="F11" s="10">
        <f t="shared" si="0"/>
        <v>-12.841749247721054</v>
      </c>
      <c r="G11" s="1"/>
      <c r="H11" s="1"/>
      <c r="I11" s="1"/>
    </row>
    <row r="12" spans="1:12" x14ac:dyDescent="0.25">
      <c r="A12" s="11" t="s">
        <v>48</v>
      </c>
      <c r="B12" s="36">
        <v>11866.5</v>
      </c>
      <c r="C12" s="36">
        <v>8696</v>
      </c>
      <c r="D12" s="36">
        <v>45780</v>
      </c>
      <c r="E12" s="36">
        <v>32808</v>
      </c>
      <c r="F12" s="13">
        <f t="shared" si="0"/>
        <v>-28.335517693315865</v>
      </c>
      <c r="G12" s="1"/>
      <c r="H12" s="1"/>
      <c r="I12" s="1"/>
    </row>
    <row r="13" spans="1:12" x14ac:dyDescent="0.25">
      <c r="A13" s="8" t="s">
        <v>49</v>
      </c>
      <c r="B13" s="35">
        <v>17325</v>
      </c>
      <c r="C13" s="35">
        <v>12179</v>
      </c>
      <c r="D13" s="35">
        <v>58003</v>
      </c>
      <c r="E13" s="35">
        <v>43374</v>
      </c>
      <c r="F13" s="10">
        <f t="shared" si="0"/>
        <v>-25.221109252969669</v>
      </c>
      <c r="G13" s="1"/>
      <c r="H13" s="1"/>
      <c r="I13" s="1"/>
    </row>
    <row r="14" spans="1:12" x14ac:dyDescent="0.25">
      <c r="A14" s="11" t="s">
        <v>50</v>
      </c>
      <c r="B14" s="36">
        <v>222883.5</v>
      </c>
      <c r="C14" s="36">
        <v>142109.5</v>
      </c>
      <c r="D14" s="36">
        <v>848096</v>
      </c>
      <c r="E14" s="36">
        <v>578889</v>
      </c>
      <c r="F14" s="13">
        <f t="shared" si="0"/>
        <v>-31.742514998302084</v>
      </c>
      <c r="G14" s="1"/>
      <c r="H14" s="1"/>
      <c r="I14" s="1"/>
    </row>
    <row r="15" spans="1:12" x14ac:dyDescent="0.25">
      <c r="A15" s="8" t="s">
        <v>51</v>
      </c>
      <c r="B15" s="35">
        <v>59383</v>
      </c>
      <c r="C15" s="35">
        <v>38451.25</v>
      </c>
      <c r="D15" s="35">
        <v>188647</v>
      </c>
      <c r="E15" s="35">
        <v>136278.75</v>
      </c>
      <c r="F15" s="10">
        <f t="shared" si="0"/>
        <v>-27.759916669758866</v>
      </c>
      <c r="G15" s="1"/>
      <c r="H15" s="1"/>
      <c r="I15" s="1"/>
    </row>
    <row r="16" spans="1:12" x14ac:dyDescent="0.25">
      <c r="A16" s="11" t="s">
        <v>52</v>
      </c>
      <c r="B16" s="36">
        <v>4096</v>
      </c>
      <c r="C16" s="36">
        <v>4266</v>
      </c>
      <c r="D16" s="36">
        <v>15383</v>
      </c>
      <c r="E16" s="36">
        <v>12558</v>
      </c>
      <c r="F16" s="13">
        <f t="shared" si="0"/>
        <v>-18.364428264967827</v>
      </c>
      <c r="G16" s="1"/>
      <c r="H16" s="1"/>
      <c r="I16" s="1"/>
    </row>
    <row r="17" spans="1:9" x14ac:dyDescent="0.25">
      <c r="A17" s="8" t="s">
        <v>53</v>
      </c>
      <c r="B17" s="35">
        <v>7724</v>
      </c>
      <c r="C17" s="35">
        <v>4401</v>
      </c>
      <c r="D17" s="35">
        <v>28969</v>
      </c>
      <c r="E17" s="35">
        <v>17400</v>
      </c>
      <c r="F17" s="10">
        <f t="shared" si="0"/>
        <v>-39.935793434360868</v>
      </c>
      <c r="G17" s="1"/>
      <c r="H17" s="1"/>
      <c r="I17" s="1"/>
    </row>
    <row r="18" spans="1:9" x14ac:dyDescent="0.25">
      <c r="A18" s="11" t="s">
        <v>54</v>
      </c>
      <c r="B18" s="36">
        <v>1295</v>
      </c>
      <c r="C18" s="36">
        <v>1239</v>
      </c>
      <c r="D18" s="36">
        <v>4909</v>
      </c>
      <c r="E18" s="36">
        <v>4364</v>
      </c>
      <c r="F18" s="13">
        <f t="shared" si="0"/>
        <v>-11.102057445508251</v>
      </c>
      <c r="G18" s="1"/>
      <c r="H18" s="1"/>
      <c r="I18" s="1"/>
    </row>
    <row r="19" spans="1:9" x14ac:dyDescent="0.25">
      <c r="A19" s="8" t="s">
        <v>55</v>
      </c>
      <c r="B19" s="35">
        <v>40</v>
      </c>
      <c r="C19" s="35">
        <v>50</v>
      </c>
      <c r="D19" s="35">
        <v>327</v>
      </c>
      <c r="E19" s="35">
        <v>70</v>
      </c>
      <c r="F19" s="10">
        <f t="shared" si="0"/>
        <v>-78.59327217125383</v>
      </c>
      <c r="G19" s="1"/>
      <c r="H19" s="1"/>
      <c r="I19" s="1"/>
    </row>
    <row r="20" spans="1:9" x14ac:dyDescent="0.25">
      <c r="A20" s="11" t="s">
        <v>56</v>
      </c>
      <c r="B20" s="36">
        <v>1868</v>
      </c>
      <c r="C20" s="36">
        <v>2312</v>
      </c>
      <c r="D20" s="36">
        <v>8193</v>
      </c>
      <c r="E20" s="36">
        <v>8527</v>
      </c>
      <c r="F20" s="13">
        <f t="shared" si="0"/>
        <v>4.0766507994629535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103452</v>
      </c>
      <c r="C22" s="36">
        <v>82582</v>
      </c>
      <c r="D22" s="36">
        <v>421947</v>
      </c>
      <c r="E22" s="36">
        <v>334370</v>
      </c>
      <c r="F22" s="13">
        <f t="shared" si="0"/>
        <v>-20.75545032906976</v>
      </c>
      <c r="G22" s="1"/>
      <c r="H22" s="1"/>
      <c r="I22" s="1"/>
    </row>
    <row r="23" spans="1:9" x14ac:dyDescent="0.25">
      <c r="A23" s="8" t="s">
        <v>59</v>
      </c>
      <c r="B23" s="35">
        <v>17548</v>
      </c>
      <c r="C23" s="35">
        <v>18456</v>
      </c>
      <c r="D23" s="35">
        <v>124082</v>
      </c>
      <c r="E23" s="35">
        <v>70909</v>
      </c>
      <c r="F23" s="10">
        <f t="shared" si="0"/>
        <v>-42.853113263809419</v>
      </c>
      <c r="G23" s="1"/>
      <c r="H23" s="1"/>
      <c r="I23" s="1"/>
    </row>
    <row r="24" spans="1:9" x14ac:dyDescent="0.25">
      <c r="A24" s="11" t="s">
        <v>60</v>
      </c>
      <c r="B24" s="36">
        <v>3654</v>
      </c>
      <c r="C24" s="36">
        <v>2744</v>
      </c>
      <c r="D24" s="36">
        <v>14520</v>
      </c>
      <c r="E24" s="36">
        <v>5660</v>
      </c>
      <c r="F24" s="13">
        <f t="shared" si="0"/>
        <v>-61.019283746556475</v>
      </c>
      <c r="G24" s="1"/>
      <c r="H24" s="1"/>
      <c r="I24" s="1"/>
    </row>
    <row r="25" spans="1:9" x14ac:dyDescent="0.25">
      <c r="A25" s="8" t="s">
        <v>61</v>
      </c>
      <c r="B25" s="35">
        <v>2061</v>
      </c>
      <c r="C25" s="35">
        <v>1821</v>
      </c>
      <c r="D25" s="35">
        <v>6896</v>
      </c>
      <c r="E25" s="35">
        <v>7886</v>
      </c>
      <c r="F25" s="10">
        <f t="shared" si="0"/>
        <v>14.356148491879352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38884</v>
      </c>
      <c r="C28" s="36">
        <v>27707</v>
      </c>
      <c r="D28" s="36">
        <v>143610</v>
      </c>
      <c r="E28" s="36">
        <v>108476</v>
      </c>
      <c r="F28" s="13">
        <f t="shared" si="0"/>
        <v>-24.464870134391759</v>
      </c>
      <c r="G28" s="1"/>
      <c r="H28" s="1"/>
      <c r="I28" s="1"/>
    </row>
    <row r="29" spans="1:9" x14ac:dyDescent="0.25">
      <c r="A29" s="8" t="s">
        <v>65</v>
      </c>
      <c r="B29" s="35">
        <v>208</v>
      </c>
      <c r="C29" s="35">
        <v>175</v>
      </c>
      <c r="D29" s="35">
        <v>536</v>
      </c>
      <c r="E29" s="35">
        <v>595</v>
      </c>
      <c r="F29" s="10">
        <f t="shared" si="0"/>
        <v>11.007462686567166</v>
      </c>
      <c r="G29" s="1"/>
      <c r="H29" s="1"/>
      <c r="I29" s="1"/>
    </row>
    <row r="30" spans="1:9" x14ac:dyDescent="0.25">
      <c r="A30" s="11" t="s">
        <v>66</v>
      </c>
      <c r="B30" s="36">
        <v>9745</v>
      </c>
      <c r="C30" s="36">
        <v>9509</v>
      </c>
      <c r="D30" s="36">
        <v>40422</v>
      </c>
      <c r="E30" s="36">
        <v>39372</v>
      </c>
      <c r="F30" s="13">
        <f t="shared" si="0"/>
        <v>-2.5975953688585491</v>
      </c>
      <c r="G30" s="1"/>
      <c r="H30" s="1"/>
      <c r="I30" s="1"/>
    </row>
    <row r="31" spans="1:9" x14ac:dyDescent="0.25">
      <c r="A31" s="8" t="s">
        <v>67</v>
      </c>
      <c r="B31" s="35">
        <v>3112</v>
      </c>
      <c r="C31" s="35">
        <v>19615</v>
      </c>
      <c r="D31" s="35">
        <v>17026</v>
      </c>
      <c r="E31" s="35">
        <v>44236</v>
      </c>
      <c r="F31" s="10">
        <f t="shared" si="0"/>
        <v>159.81440150358276</v>
      </c>
      <c r="G31" s="1"/>
      <c r="H31" s="1"/>
      <c r="I31" s="1"/>
    </row>
    <row r="32" spans="1:9" x14ac:dyDescent="0.25">
      <c r="A32" s="11" t="s">
        <v>68</v>
      </c>
      <c r="B32" s="36">
        <v>287333</v>
      </c>
      <c r="C32" s="36">
        <v>309054</v>
      </c>
      <c r="D32" s="36">
        <v>1098926</v>
      </c>
      <c r="E32" s="36">
        <v>1169043</v>
      </c>
      <c r="F32" s="13">
        <f t="shared" si="0"/>
        <v>6.3805024178152081</v>
      </c>
      <c r="G32" s="1"/>
      <c r="H32" s="1"/>
      <c r="I32" s="1"/>
    </row>
    <row r="33" spans="1:9" x14ac:dyDescent="0.25">
      <c r="A33" s="8" t="s">
        <v>69</v>
      </c>
      <c r="B33" s="35">
        <v>22309</v>
      </c>
      <c r="C33" s="35">
        <v>14848</v>
      </c>
      <c r="D33" s="35">
        <v>87428</v>
      </c>
      <c r="E33" s="35">
        <v>57672</v>
      </c>
      <c r="F33" s="10">
        <f t="shared" si="0"/>
        <v>-34.03486297296061</v>
      </c>
      <c r="G33" s="1"/>
      <c r="H33" s="1"/>
      <c r="I33" s="1"/>
    </row>
    <row r="34" spans="1:9" x14ac:dyDescent="0.25">
      <c r="A34" s="11" t="s">
        <v>70</v>
      </c>
      <c r="B34" s="36">
        <v>0</v>
      </c>
      <c r="C34" s="36">
        <v>1482</v>
      </c>
      <c r="D34" s="36">
        <v>0</v>
      </c>
      <c r="E34" s="36">
        <v>10789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1114736</v>
      </c>
      <c r="C35" s="15">
        <f t="shared" ref="C35:E35" si="1">SUM(C7:C34)</f>
        <v>954741.25</v>
      </c>
      <c r="D35" s="15">
        <f t="shared" si="1"/>
        <v>4297044</v>
      </c>
      <c r="E35" s="15">
        <f t="shared" si="1"/>
        <v>3672654.25</v>
      </c>
      <c r="F35" s="16">
        <f t="shared" si="0"/>
        <v>-14.530680858748482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2687</v>
      </c>
      <c r="C38" s="41">
        <f>D7</f>
        <v>2800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1169043</v>
      </c>
      <c r="G38" s="42">
        <f>LOOKUP(E38,$A$38:$A$65,$C$38:$C$65)</f>
        <v>1098926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38239</v>
      </c>
      <c r="C39" s="41">
        <f t="shared" ref="C39:C65" si="5">D8</f>
        <v>51884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946278</v>
      </c>
      <c r="G39" s="42">
        <f t="shared" ref="G39:G65" si="8">LOOKUP(E39,$A$38:$A$65,$C$38:$C$65)</f>
        <v>1085701</v>
      </c>
    </row>
    <row r="40" spans="1:9" x14ac:dyDescent="0.25">
      <c r="A40" s="42" t="str">
        <f t="shared" si="3"/>
        <v>ALMERIA</v>
      </c>
      <c r="B40" s="41">
        <f t="shared" si="4"/>
        <v>331.5</v>
      </c>
      <c r="C40" s="41">
        <f t="shared" si="5"/>
        <v>20</v>
      </c>
      <c r="D40" s="41">
        <f t="shared" si="6"/>
        <v>24</v>
      </c>
      <c r="E40" s="42" t="str">
        <f t="shared" si="2"/>
        <v>BARCELONA</v>
      </c>
      <c r="F40" s="42">
        <f t="shared" si="7"/>
        <v>578889</v>
      </c>
      <c r="G40" s="42">
        <f t="shared" si="8"/>
        <v>848096</v>
      </c>
    </row>
    <row r="41" spans="1:9" x14ac:dyDescent="0.25">
      <c r="A41" s="42" t="str">
        <f t="shared" si="3"/>
        <v>AVILES</v>
      </c>
      <c r="B41" s="41">
        <f t="shared" si="4"/>
        <v>1842</v>
      </c>
      <c r="C41" s="41">
        <f t="shared" si="5"/>
        <v>2939</v>
      </c>
      <c r="D41" s="41">
        <f t="shared" si="6"/>
        <v>22</v>
      </c>
      <c r="E41" s="42" t="str">
        <f t="shared" si="2"/>
        <v>LAS PALMAS</v>
      </c>
      <c r="F41" s="42">
        <f t="shared" si="7"/>
        <v>334370</v>
      </c>
      <c r="G41" s="42">
        <f t="shared" si="8"/>
        <v>421947</v>
      </c>
    </row>
    <row r="42" spans="1:9" x14ac:dyDescent="0.25">
      <c r="A42" s="42" t="str">
        <f t="shared" si="3"/>
        <v>BAHIA DE ALGECIRAS</v>
      </c>
      <c r="B42" s="41">
        <f t="shared" si="4"/>
        <v>946278</v>
      </c>
      <c r="C42" s="41">
        <f t="shared" si="5"/>
        <v>1085701</v>
      </c>
      <c r="D42" s="41">
        <f t="shared" si="6"/>
        <v>2</v>
      </c>
      <c r="E42" s="42" t="str">
        <f t="shared" si="2"/>
        <v>BILBAO</v>
      </c>
      <c r="F42" s="42">
        <f t="shared" si="7"/>
        <v>136278.75</v>
      </c>
      <c r="G42" s="42">
        <f t="shared" si="8"/>
        <v>188647</v>
      </c>
    </row>
    <row r="43" spans="1:9" x14ac:dyDescent="0.25">
      <c r="A43" s="42" t="str">
        <f t="shared" si="3"/>
        <v>BAHIA DE CADIZ</v>
      </c>
      <c r="B43" s="41">
        <f t="shared" si="4"/>
        <v>32808</v>
      </c>
      <c r="C43" s="41">
        <f t="shared" si="5"/>
        <v>45780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108476</v>
      </c>
      <c r="G43" s="42">
        <f t="shared" si="8"/>
        <v>143610</v>
      </c>
    </row>
    <row r="44" spans="1:9" x14ac:dyDescent="0.25">
      <c r="A44" s="42" t="str">
        <f t="shared" si="3"/>
        <v>BALEARES</v>
      </c>
      <c r="B44" s="41">
        <f t="shared" si="4"/>
        <v>43374</v>
      </c>
      <c r="C44" s="41">
        <f t="shared" si="5"/>
        <v>58003</v>
      </c>
      <c r="D44" s="41">
        <f t="shared" si="6"/>
        <v>10</v>
      </c>
      <c r="E44" s="42" t="str">
        <f t="shared" si="2"/>
        <v>MALAGA</v>
      </c>
      <c r="F44" s="42">
        <f t="shared" si="7"/>
        <v>70909</v>
      </c>
      <c r="G44" s="42">
        <f t="shared" si="8"/>
        <v>124082</v>
      </c>
    </row>
    <row r="45" spans="1:9" x14ac:dyDescent="0.25">
      <c r="A45" s="42" t="str">
        <f t="shared" si="3"/>
        <v>BARCELONA</v>
      </c>
      <c r="B45" s="41">
        <f t="shared" si="4"/>
        <v>578889</v>
      </c>
      <c r="C45" s="41">
        <f t="shared" si="5"/>
        <v>848096</v>
      </c>
      <c r="D45" s="41">
        <f t="shared" si="6"/>
        <v>3</v>
      </c>
      <c r="E45" s="42" t="str">
        <f t="shared" si="2"/>
        <v>VIGO</v>
      </c>
      <c r="F45" s="42">
        <f t="shared" si="7"/>
        <v>57672</v>
      </c>
      <c r="G45" s="42">
        <f t="shared" si="8"/>
        <v>87428</v>
      </c>
    </row>
    <row r="46" spans="1:9" x14ac:dyDescent="0.25">
      <c r="A46" s="42" t="str">
        <f t="shared" si="3"/>
        <v>BILBAO</v>
      </c>
      <c r="B46" s="41">
        <f t="shared" si="4"/>
        <v>136278.75</v>
      </c>
      <c r="C46" s="41">
        <f t="shared" si="5"/>
        <v>188647</v>
      </c>
      <c r="D46" s="41">
        <f t="shared" si="6"/>
        <v>5</v>
      </c>
      <c r="E46" s="42" t="str">
        <f t="shared" si="2"/>
        <v>TARRAGONA</v>
      </c>
      <c r="F46" s="42">
        <f t="shared" si="7"/>
        <v>44236</v>
      </c>
      <c r="G46" s="42">
        <f t="shared" si="8"/>
        <v>17026</v>
      </c>
    </row>
    <row r="47" spans="1:9" x14ac:dyDescent="0.25">
      <c r="A47" s="42" t="str">
        <f t="shared" si="3"/>
        <v>CARTAGENA</v>
      </c>
      <c r="B47" s="41">
        <f t="shared" si="4"/>
        <v>12558</v>
      </c>
      <c r="C47" s="41">
        <f t="shared" si="5"/>
        <v>15383</v>
      </c>
      <c r="D47" s="41">
        <f t="shared" si="6"/>
        <v>15</v>
      </c>
      <c r="E47" s="42" t="str">
        <f t="shared" si="2"/>
        <v>BALEARES</v>
      </c>
      <c r="F47" s="42">
        <f t="shared" si="7"/>
        <v>43374</v>
      </c>
      <c r="G47" s="42">
        <f t="shared" si="8"/>
        <v>58003</v>
      </c>
    </row>
    <row r="48" spans="1:9" x14ac:dyDescent="0.25">
      <c r="A48" s="42" t="str">
        <f t="shared" si="3"/>
        <v>CASTELLON</v>
      </c>
      <c r="B48" s="41">
        <f t="shared" si="4"/>
        <v>17400</v>
      </c>
      <c r="C48" s="41">
        <f t="shared" si="5"/>
        <v>28969</v>
      </c>
      <c r="D48" s="41">
        <f t="shared" si="6"/>
        <v>14</v>
      </c>
      <c r="E48" s="42" t="str">
        <f t="shared" si="2"/>
        <v>SEVILLA</v>
      </c>
      <c r="F48" s="42">
        <f t="shared" si="7"/>
        <v>39372</v>
      </c>
      <c r="G48" s="42">
        <f t="shared" si="8"/>
        <v>40422</v>
      </c>
    </row>
    <row r="49" spans="1:7" x14ac:dyDescent="0.25">
      <c r="A49" s="42" t="str">
        <f t="shared" si="3"/>
        <v>CEUTA</v>
      </c>
      <c r="B49" s="41">
        <f t="shared" si="4"/>
        <v>4364</v>
      </c>
      <c r="C49" s="41">
        <f t="shared" si="5"/>
        <v>4909</v>
      </c>
      <c r="D49" s="41">
        <f t="shared" si="6"/>
        <v>20</v>
      </c>
      <c r="E49" s="42" t="str">
        <f t="shared" si="2"/>
        <v>ALICANTE</v>
      </c>
      <c r="F49" s="42">
        <f t="shared" si="7"/>
        <v>38239</v>
      </c>
      <c r="G49" s="42">
        <f t="shared" si="8"/>
        <v>51884</v>
      </c>
    </row>
    <row r="50" spans="1:7" x14ac:dyDescent="0.25">
      <c r="A50" s="42" t="str">
        <f t="shared" si="3"/>
        <v>FERROL-SAN CIBRAO</v>
      </c>
      <c r="B50" s="41">
        <f t="shared" si="4"/>
        <v>70</v>
      </c>
      <c r="C50" s="41">
        <f t="shared" si="5"/>
        <v>327</v>
      </c>
      <c r="D50" s="41">
        <f t="shared" si="6"/>
        <v>25</v>
      </c>
      <c r="E50" s="42" t="str">
        <f t="shared" si="2"/>
        <v>BAHIA DE CADIZ</v>
      </c>
      <c r="F50" s="42">
        <f t="shared" si="7"/>
        <v>32808</v>
      </c>
      <c r="G50" s="42">
        <f t="shared" si="8"/>
        <v>45780</v>
      </c>
    </row>
    <row r="51" spans="1:7" x14ac:dyDescent="0.25">
      <c r="A51" s="42" t="str">
        <f t="shared" si="3"/>
        <v>GIJON</v>
      </c>
      <c r="B51" s="41">
        <f t="shared" si="4"/>
        <v>8527</v>
      </c>
      <c r="C51" s="41">
        <f t="shared" si="5"/>
        <v>8193</v>
      </c>
      <c r="D51" s="41">
        <f t="shared" si="6"/>
        <v>17</v>
      </c>
      <c r="E51" s="42" t="str">
        <f t="shared" si="2"/>
        <v>CASTELLON</v>
      </c>
      <c r="F51" s="42">
        <f t="shared" si="7"/>
        <v>17400</v>
      </c>
      <c r="G51" s="42">
        <f t="shared" si="8"/>
        <v>28969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12558</v>
      </c>
      <c r="G52" s="42">
        <f t="shared" si="8"/>
        <v>15383</v>
      </c>
    </row>
    <row r="53" spans="1:7" x14ac:dyDescent="0.25">
      <c r="A53" s="42" t="str">
        <f t="shared" si="3"/>
        <v>LAS PALMAS</v>
      </c>
      <c r="B53" s="41">
        <f t="shared" si="4"/>
        <v>334370</v>
      </c>
      <c r="C53" s="41">
        <f t="shared" si="5"/>
        <v>421947</v>
      </c>
      <c r="D53" s="41">
        <f t="shared" si="6"/>
        <v>4</v>
      </c>
      <c r="E53" s="42" t="str">
        <f t="shared" si="2"/>
        <v>VILAGARCIA</v>
      </c>
      <c r="F53" s="42">
        <f t="shared" si="7"/>
        <v>10789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70909</v>
      </c>
      <c r="C54" s="41">
        <f t="shared" si="5"/>
        <v>124082</v>
      </c>
      <c r="D54" s="41">
        <f t="shared" si="6"/>
        <v>7</v>
      </c>
      <c r="E54" s="42" t="str">
        <f t="shared" si="2"/>
        <v>GIJON</v>
      </c>
      <c r="F54" s="42">
        <f t="shared" si="7"/>
        <v>8527</v>
      </c>
      <c r="G54" s="42">
        <f t="shared" si="8"/>
        <v>8193</v>
      </c>
    </row>
    <row r="55" spans="1:7" x14ac:dyDescent="0.25">
      <c r="A55" s="42" t="str">
        <f t="shared" si="3"/>
        <v>MARIN Y RIA DE PONTEVEDRA</v>
      </c>
      <c r="B55" s="41">
        <f t="shared" si="4"/>
        <v>5660</v>
      </c>
      <c r="C55" s="41">
        <f t="shared" si="5"/>
        <v>14520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7886</v>
      </c>
      <c r="G55" s="42">
        <f t="shared" si="8"/>
        <v>6896</v>
      </c>
    </row>
    <row r="56" spans="1:7" x14ac:dyDescent="0.25">
      <c r="A56" s="42" t="str">
        <f t="shared" si="3"/>
        <v>MELILLA</v>
      </c>
      <c r="B56" s="41">
        <f t="shared" si="4"/>
        <v>7886</v>
      </c>
      <c r="C56" s="41">
        <f t="shared" si="5"/>
        <v>6896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5660</v>
      </c>
      <c r="G56" s="42">
        <f t="shared" si="8"/>
        <v>14520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CEUTA</v>
      </c>
      <c r="F57" s="42">
        <f t="shared" si="9"/>
        <v>4364</v>
      </c>
      <c r="G57" s="42">
        <f t="shared" si="8"/>
        <v>4909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2687</v>
      </c>
      <c r="G58" s="42">
        <f t="shared" si="8"/>
        <v>2800</v>
      </c>
    </row>
    <row r="59" spans="1:7" x14ac:dyDescent="0.25">
      <c r="A59" s="42" t="str">
        <f t="shared" si="3"/>
        <v>SANTA CRUZ DE TENERIFE</v>
      </c>
      <c r="B59" s="41">
        <f t="shared" si="4"/>
        <v>108476</v>
      </c>
      <c r="C59" s="41">
        <f t="shared" si="5"/>
        <v>143610</v>
      </c>
      <c r="D59" s="41">
        <f t="shared" si="6"/>
        <v>6</v>
      </c>
      <c r="E59" s="42" t="str">
        <f t="shared" si="2"/>
        <v>AVILES</v>
      </c>
      <c r="F59" s="42">
        <f t="shared" si="9"/>
        <v>1842</v>
      </c>
      <c r="G59" s="42">
        <f t="shared" si="8"/>
        <v>2939</v>
      </c>
    </row>
    <row r="60" spans="1:7" x14ac:dyDescent="0.25">
      <c r="A60" s="42" t="str">
        <f t="shared" si="3"/>
        <v>SANTANDER</v>
      </c>
      <c r="B60" s="41">
        <f t="shared" si="4"/>
        <v>595</v>
      </c>
      <c r="C60" s="41">
        <f t="shared" si="5"/>
        <v>536</v>
      </c>
      <c r="D60" s="41">
        <f t="shared" si="6"/>
        <v>23</v>
      </c>
      <c r="E60" s="42" t="str">
        <f t="shared" si="2"/>
        <v>SANTANDER</v>
      </c>
      <c r="F60" s="42">
        <f t="shared" si="9"/>
        <v>595</v>
      </c>
      <c r="G60" s="42">
        <f t="shared" si="8"/>
        <v>536</v>
      </c>
    </row>
    <row r="61" spans="1:7" x14ac:dyDescent="0.25">
      <c r="A61" s="42" t="str">
        <f t="shared" si="3"/>
        <v>SEVILLA</v>
      </c>
      <c r="B61" s="41">
        <f t="shared" si="4"/>
        <v>39372</v>
      </c>
      <c r="C61" s="41">
        <f t="shared" si="5"/>
        <v>40422</v>
      </c>
      <c r="D61" s="41">
        <f t="shared" si="6"/>
        <v>11</v>
      </c>
      <c r="E61" s="42" t="str">
        <f t="shared" si="2"/>
        <v>ALMERIA</v>
      </c>
      <c r="F61" s="42">
        <f t="shared" si="9"/>
        <v>331.5</v>
      </c>
      <c r="G61" s="42">
        <f t="shared" si="8"/>
        <v>20</v>
      </c>
    </row>
    <row r="62" spans="1:7" x14ac:dyDescent="0.25">
      <c r="A62" s="42" t="str">
        <f t="shared" si="3"/>
        <v>TARRAGONA</v>
      </c>
      <c r="B62" s="41">
        <f t="shared" si="4"/>
        <v>44236</v>
      </c>
      <c r="C62" s="41">
        <f t="shared" si="5"/>
        <v>17026</v>
      </c>
      <c r="D62" s="41">
        <f t="shared" si="6"/>
        <v>9</v>
      </c>
      <c r="E62" s="42" t="str">
        <f t="shared" si="2"/>
        <v>FERROL-SAN CIBRAO</v>
      </c>
      <c r="F62" s="42">
        <f t="shared" si="9"/>
        <v>70</v>
      </c>
      <c r="G62" s="42">
        <f t="shared" si="8"/>
        <v>327</v>
      </c>
    </row>
    <row r="63" spans="1:7" x14ac:dyDescent="0.25">
      <c r="A63" s="42" t="str">
        <f t="shared" si="3"/>
        <v>VALENCIA</v>
      </c>
      <c r="B63" s="41">
        <f t="shared" si="4"/>
        <v>1169043</v>
      </c>
      <c r="C63" s="41">
        <f t="shared" si="5"/>
        <v>1098926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57672</v>
      </c>
      <c r="C64" s="41">
        <f t="shared" si="5"/>
        <v>87428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10789</v>
      </c>
      <c r="C65" s="41">
        <f t="shared" si="5"/>
        <v>0</v>
      </c>
      <c r="D65" s="41">
        <f t="shared" si="6"/>
        <v>16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270605</v>
      </c>
      <c r="C11" s="37">
        <v>225991</v>
      </c>
      <c r="D11" s="37">
        <v>1033653</v>
      </c>
      <c r="E11" s="37">
        <v>902402</v>
      </c>
      <c r="F11" s="10">
        <f t="shared" si="0"/>
        <v>-12.697781557253734</v>
      </c>
      <c r="G11" s="1"/>
      <c r="H11" s="1"/>
      <c r="I11" s="1"/>
    </row>
    <row r="12" spans="1:12" x14ac:dyDescent="0.25">
      <c r="A12" s="11" t="s">
        <v>48</v>
      </c>
      <c r="B12" s="38">
        <v>104</v>
      </c>
      <c r="C12" s="38">
        <v>101</v>
      </c>
      <c r="D12" s="38">
        <v>687</v>
      </c>
      <c r="E12" s="38">
        <v>597</v>
      </c>
      <c r="F12" s="13">
        <f t="shared" si="0"/>
        <v>-13.100436681222703</v>
      </c>
      <c r="G12" s="1"/>
      <c r="H12" s="1"/>
      <c r="I12" s="1"/>
    </row>
    <row r="13" spans="1:12" x14ac:dyDescent="0.25">
      <c r="A13" s="8" t="s">
        <v>49</v>
      </c>
      <c r="B13" s="37">
        <v>13</v>
      </c>
      <c r="C13" s="37">
        <v>44</v>
      </c>
      <c r="D13" s="37">
        <v>73</v>
      </c>
      <c r="E13" s="37">
        <v>127</v>
      </c>
      <c r="F13" s="10">
        <f t="shared" si="0"/>
        <v>73.972602739726028</v>
      </c>
      <c r="G13" s="1"/>
      <c r="H13" s="1"/>
      <c r="I13" s="1"/>
    </row>
    <row r="14" spans="1:12" x14ac:dyDescent="0.25">
      <c r="A14" s="11" t="s">
        <v>50</v>
      </c>
      <c r="B14" s="38">
        <v>88032</v>
      </c>
      <c r="C14" s="38">
        <v>46206</v>
      </c>
      <c r="D14" s="38">
        <v>332756.5</v>
      </c>
      <c r="E14" s="38">
        <v>197340.5</v>
      </c>
      <c r="F14" s="13">
        <f t="shared" si="0"/>
        <v>-40.695223083546075</v>
      </c>
      <c r="G14" s="1"/>
      <c r="H14" s="1"/>
      <c r="I14" s="1"/>
    </row>
    <row r="15" spans="1:12" x14ac:dyDescent="0.25">
      <c r="A15" s="8" t="s">
        <v>51</v>
      </c>
      <c r="B15" s="37">
        <v>1355</v>
      </c>
      <c r="C15" s="37">
        <v>652</v>
      </c>
      <c r="D15" s="37">
        <v>3608</v>
      </c>
      <c r="E15" s="37">
        <v>1990</v>
      </c>
      <c r="F15" s="10">
        <f t="shared" si="0"/>
        <v>-44.844789356984478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70</v>
      </c>
      <c r="D16" s="38">
        <v>0</v>
      </c>
      <c r="E16" s="38">
        <v>70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275</v>
      </c>
      <c r="E17" s="3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60357</v>
      </c>
      <c r="C22" s="38">
        <v>48144</v>
      </c>
      <c r="D22" s="38">
        <v>251384</v>
      </c>
      <c r="E22" s="38">
        <v>198273</v>
      </c>
      <c r="F22" s="13">
        <f t="shared" si="0"/>
        <v>-21.127438500461452</v>
      </c>
      <c r="G22" s="1"/>
      <c r="H22" s="1"/>
      <c r="I22" s="1"/>
    </row>
    <row r="23" spans="1:9" x14ac:dyDescent="0.25">
      <c r="A23" s="8" t="s">
        <v>59</v>
      </c>
      <c r="B23" s="37">
        <v>16313</v>
      </c>
      <c r="C23" s="37">
        <v>16705</v>
      </c>
      <c r="D23" s="37">
        <v>120249</v>
      </c>
      <c r="E23" s="37">
        <v>65655</v>
      </c>
      <c r="F23" s="10">
        <f t="shared" si="0"/>
        <v>-45.400793353790881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2</v>
      </c>
      <c r="E24" s="38">
        <v>17</v>
      </c>
      <c r="F24" s="13">
        <f t="shared" si="0"/>
        <v>750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664</v>
      </c>
      <c r="C28" s="38">
        <v>1135</v>
      </c>
      <c r="D28" s="38">
        <v>3892</v>
      </c>
      <c r="E28" s="38">
        <v>4326</v>
      </c>
      <c r="F28" s="13">
        <f t="shared" si="0"/>
        <v>11.151079136690655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66</v>
      </c>
      <c r="C31" s="37">
        <v>1</v>
      </c>
      <c r="D31" s="37">
        <v>98</v>
      </c>
      <c r="E31" s="37">
        <v>13515</v>
      </c>
      <c r="F31" s="10">
        <f t="shared" si="0"/>
        <v>13690.816326530612</v>
      </c>
      <c r="G31" s="1"/>
      <c r="H31" s="1"/>
      <c r="I31" s="1"/>
    </row>
    <row r="32" spans="1:9" x14ac:dyDescent="0.25">
      <c r="A32" s="11" t="s">
        <v>68</v>
      </c>
      <c r="B32" s="38">
        <v>116740</v>
      </c>
      <c r="C32" s="38">
        <v>163392</v>
      </c>
      <c r="D32" s="38">
        <v>424825</v>
      </c>
      <c r="E32" s="38">
        <v>587083</v>
      </c>
      <c r="F32" s="13">
        <f t="shared" si="0"/>
        <v>38.194079915259238</v>
      </c>
      <c r="G32" s="1"/>
      <c r="H32" s="1"/>
      <c r="I32" s="1"/>
    </row>
    <row r="33" spans="1:9" x14ac:dyDescent="0.25">
      <c r="A33" s="8" t="s">
        <v>69</v>
      </c>
      <c r="B33" s="37">
        <v>448</v>
      </c>
      <c r="C33" s="37">
        <v>360</v>
      </c>
      <c r="D33" s="37">
        <v>1050</v>
      </c>
      <c r="E33" s="37">
        <v>1470</v>
      </c>
      <c r="F33" s="10">
        <f t="shared" si="0"/>
        <v>40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0</v>
      </c>
      <c r="D34" s="38">
        <v>0</v>
      </c>
      <c r="E34" s="38">
        <v>328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554697</v>
      </c>
      <c r="C35" s="15">
        <f t="shared" ref="C35:E35" si="1">SUM(C7:C34)</f>
        <v>502801</v>
      </c>
      <c r="D35" s="15">
        <f t="shared" si="1"/>
        <v>2172677.5</v>
      </c>
      <c r="E35" s="15">
        <f t="shared" si="1"/>
        <v>1973273.5</v>
      </c>
      <c r="F35" s="16">
        <f t="shared" si="0"/>
        <v>-9.1778002027452317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902402</v>
      </c>
      <c r="G38" s="42">
        <f>LOOKUP(E38,$A$38:$A$65,$C$38:$C$65)</f>
        <v>1033653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587083</v>
      </c>
      <c r="G39" s="42">
        <f t="shared" ref="G39:G65" si="8">LOOKUP(E39,$A$38:$A$65,$C$38:$C$65)</f>
        <v>424825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198273</v>
      </c>
      <c r="G40" s="42">
        <f t="shared" si="8"/>
        <v>251384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197340.5</v>
      </c>
      <c r="G41" s="42">
        <f t="shared" si="8"/>
        <v>332756.5</v>
      </c>
    </row>
    <row r="42" spans="1:9" x14ac:dyDescent="0.25">
      <c r="A42" s="42" t="str">
        <f t="shared" si="3"/>
        <v>BAHIA DE ALGECIRAS</v>
      </c>
      <c r="B42" s="41">
        <f t="shared" si="4"/>
        <v>902402</v>
      </c>
      <c r="C42" s="41">
        <f t="shared" si="5"/>
        <v>1033653</v>
      </c>
      <c r="D42" s="41">
        <f t="shared" si="6"/>
        <v>1</v>
      </c>
      <c r="E42" s="42" t="str">
        <f t="shared" si="2"/>
        <v>MALAGA</v>
      </c>
      <c r="F42" s="42">
        <f t="shared" si="7"/>
        <v>65655</v>
      </c>
      <c r="G42" s="42">
        <f t="shared" si="8"/>
        <v>120249</v>
      </c>
    </row>
    <row r="43" spans="1:9" x14ac:dyDescent="0.25">
      <c r="A43" s="42" t="str">
        <f t="shared" si="3"/>
        <v>BAHIA DE CADIZ</v>
      </c>
      <c r="B43" s="41">
        <f t="shared" si="4"/>
        <v>597</v>
      </c>
      <c r="C43" s="41">
        <f t="shared" si="5"/>
        <v>687</v>
      </c>
      <c r="D43" s="41">
        <f t="shared" si="6"/>
        <v>10</v>
      </c>
      <c r="E43" s="42" t="str">
        <f t="shared" si="2"/>
        <v>TARRAGONA</v>
      </c>
      <c r="F43" s="42">
        <f t="shared" si="7"/>
        <v>13515</v>
      </c>
      <c r="G43" s="42">
        <f t="shared" si="8"/>
        <v>98</v>
      </c>
    </row>
    <row r="44" spans="1:9" x14ac:dyDescent="0.25">
      <c r="A44" s="42" t="str">
        <f t="shared" si="3"/>
        <v>BALEARES</v>
      </c>
      <c r="B44" s="41">
        <f t="shared" si="4"/>
        <v>127</v>
      </c>
      <c r="C44" s="41">
        <f t="shared" si="5"/>
        <v>73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4326</v>
      </c>
      <c r="G44" s="42">
        <f t="shared" si="8"/>
        <v>3892</v>
      </c>
    </row>
    <row r="45" spans="1:9" x14ac:dyDescent="0.25">
      <c r="A45" s="42" t="str">
        <f t="shared" si="3"/>
        <v>BARCELONA</v>
      </c>
      <c r="B45" s="41">
        <f t="shared" si="4"/>
        <v>197340.5</v>
      </c>
      <c r="C45" s="41">
        <f t="shared" si="5"/>
        <v>332756.5</v>
      </c>
      <c r="D45" s="41">
        <f t="shared" si="6"/>
        <v>4</v>
      </c>
      <c r="E45" s="42" t="str">
        <f t="shared" si="2"/>
        <v>BILBAO</v>
      </c>
      <c r="F45" s="42">
        <f t="shared" si="7"/>
        <v>1990</v>
      </c>
      <c r="G45" s="42">
        <f t="shared" si="8"/>
        <v>3608</v>
      </c>
    </row>
    <row r="46" spans="1:9" x14ac:dyDescent="0.25">
      <c r="A46" s="42" t="str">
        <f t="shared" si="3"/>
        <v>BILBAO</v>
      </c>
      <c r="B46" s="41">
        <f t="shared" si="4"/>
        <v>1990</v>
      </c>
      <c r="C46" s="41">
        <f t="shared" si="5"/>
        <v>3608</v>
      </c>
      <c r="D46" s="41">
        <f t="shared" si="6"/>
        <v>8</v>
      </c>
      <c r="E46" s="42" t="str">
        <f t="shared" si="2"/>
        <v>VIGO</v>
      </c>
      <c r="F46" s="42">
        <f t="shared" si="7"/>
        <v>1470</v>
      </c>
      <c r="G46" s="42">
        <f t="shared" si="8"/>
        <v>1050</v>
      </c>
    </row>
    <row r="47" spans="1:9" x14ac:dyDescent="0.25">
      <c r="A47" s="42" t="str">
        <f t="shared" si="3"/>
        <v>CARTAGENA</v>
      </c>
      <c r="B47" s="41">
        <f t="shared" si="4"/>
        <v>70</v>
      </c>
      <c r="C47" s="41">
        <f t="shared" si="5"/>
        <v>0</v>
      </c>
      <c r="D47" s="41">
        <f t="shared" si="6"/>
        <v>14</v>
      </c>
      <c r="E47" s="42" t="str">
        <f t="shared" si="2"/>
        <v>BAHIA DE CADIZ</v>
      </c>
      <c r="F47" s="42">
        <f t="shared" si="7"/>
        <v>597</v>
      </c>
      <c r="G47" s="42">
        <f t="shared" si="8"/>
        <v>687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275</v>
      </c>
      <c r="D48" s="41">
        <f t="shared" si="6"/>
        <v>28</v>
      </c>
      <c r="E48" s="42" t="str">
        <f t="shared" si="2"/>
        <v>VILAGARCIA</v>
      </c>
      <c r="F48" s="42">
        <f t="shared" si="7"/>
        <v>328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BALEARES</v>
      </c>
      <c r="F49" s="42">
        <f t="shared" si="7"/>
        <v>127</v>
      </c>
      <c r="G49" s="42">
        <f t="shared" si="8"/>
        <v>73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76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CARTAGENA</v>
      </c>
      <c r="F51" s="42">
        <f t="shared" si="7"/>
        <v>70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198273</v>
      </c>
      <c r="C53" s="41">
        <f t="shared" si="5"/>
        <v>251384</v>
      </c>
      <c r="D53" s="41">
        <f t="shared" si="6"/>
        <v>3</v>
      </c>
      <c r="E53" s="42" t="str">
        <f t="shared" si="2"/>
        <v>SEVILLA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65655</v>
      </c>
      <c r="C54" s="41">
        <f t="shared" si="5"/>
        <v>120249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2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4326</v>
      </c>
      <c r="C59" s="41">
        <f t="shared" si="5"/>
        <v>3892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13515</v>
      </c>
      <c r="C62" s="41">
        <f t="shared" si="5"/>
        <v>98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587083</v>
      </c>
      <c r="C63" s="41">
        <f t="shared" si="5"/>
        <v>424825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1470</v>
      </c>
      <c r="C64" s="41">
        <f t="shared" si="5"/>
        <v>1050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328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">
        <v>39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50</v>
      </c>
      <c r="D7" s="9">
        <v>180</v>
      </c>
      <c r="E7" s="9">
        <v>155</v>
      </c>
      <c r="F7" s="10">
        <f>((E7*100)/D7)-100</f>
        <v>-13.888888888888886</v>
      </c>
      <c r="G7" s="1"/>
      <c r="H7" s="1"/>
      <c r="I7" s="1"/>
    </row>
    <row r="8" spans="1:12" x14ac:dyDescent="0.25">
      <c r="A8" s="11" t="s">
        <v>44</v>
      </c>
      <c r="B8" s="12">
        <v>12709</v>
      </c>
      <c r="C8" s="12">
        <v>9092</v>
      </c>
      <c r="D8" s="12">
        <v>47352</v>
      </c>
      <c r="E8" s="12">
        <v>35445</v>
      </c>
      <c r="F8" s="13">
        <f t="shared" ref="F8:F35" si="0">((E8*100)/D8)-100</f>
        <v>-25.145717181956414</v>
      </c>
      <c r="G8" s="1"/>
      <c r="H8" s="1"/>
      <c r="I8" s="1"/>
    </row>
    <row r="9" spans="1:12" x14ac:dyDescent="0.25">
      <c r="A9" s="8" t="s">
        <v>45</v>
      </c>
      <c r="B9" s="9">
        <v>1</v>
      </c>
      <c r="C9" s="9">
        <v>7</v>
      </c>
      <c r="D9" s="9">
        <v>20</v>
      </c>
      <c r="E9" s="9">
        <v>14</v>
      </c>
      <c r="F9" s="10">
        <f t="shared" si="0"/>
        <v>-30</v>
      </c>
      <c r="G9" s="1"/>
      <c r="H9" s="1"/>
      <c r="I9" s="1"/>
    </row>
    <row r="10" spans="1:12" x14ac:dyDescent="0.25">
      <c r="A10" s="11" t="s">
        <v>46</v>
      </c>
      <c r="B10" s="12">
        <v>518</v>
      </c>
      <c r="C10" s="12">
        <v>325</v>
      </c>
      <c r="D10" s="12">
        <v>2892</v>
      </c>
      <c r="E10" s="12">
        <v>1733</v>
      </c>
      <c r="F10" s="17">
        <f t="shared" si="0"/>
        <v>-40.076071922544955</v>
      </c>
      <c r="G10" s="1"/>
      <c r="H10" s="1"/>
      <c r="I10" s="1"/>
    </row>
    <row r="11" spans="1:12" x14ac:dyDescent="0.25">
      <c r="A11" s="8" t="s">
        <v>47</v>
      </c>
      <c r="B11" s="9">
        <v>1120</v>
      </c>
      <c r="C11" s="9">
        <v>794</v>
      </c>
      <c r="D11" s="9">
        <v>4140</v>
      </c>
      <c r="E11" s="9">
        <v>2977</v>
      </c>
      <c r="F11" s="10">
        <f t="shared" si="0"/>
        <v>-28.091787439613526</v>
      </c>
      <c r="G11" s="1"/>
      <c r="H11" s="1"/>
      <c r="I11" s="1"/>
    </row>
    <row r="12" spans="1:12" x14ac:dyDescent="0.25">
      <c r="A12" s="11" t="s">
        <v>48</v>
      </c>
      <c r="B12" s="12">
        <v>5949.5</v>
      </c>
      <c r="C12" s="12">
        <v>4845</v>
      </c>
      <c r="D12" s="12">
        <v>22152</v>
      </c>
      <c r="E12" s="12">
        <v>16871</v>
      </c>
      <c r="F12" s="13">
        <f t="shared" si="0"/>
        <v>-23.839833875045144</v>
      </c>
      <c r="G12" s="1"/>
      <c r="H12" s="1"/>
      <c r="I12" s="1"/>
    </row>
    <row r="13" spans="1:12" x14ac:dyDescent="0.25">
      <c r="A13" s="8" t="s">
        <v>49</v>
      </c>
      <c r="B13" s="9">
        <v>17312</v>
      </c>
      <c r="C13" s="9">
        <v>12135</v>
      </c>
      <c r="D13" s="9">
        <v>57930</v>
      </c>
      <c r="E13" s="9">
        <v>43245</v>
      </c>
      <c r="F13" s="10">
        <f t="shared" si="0"/>
        <v>-25.349559813568106</v>
      </c>
      <c r="G13" s="1"/>
      <c r="H13" s="1"/>
      <c r="I13" s="1"/>
    </row>
    <row r="14" spans="1:12" x14ac:dyDescent="0.25">
      <c r="A14" s="11" t="s">
        <v>50</v>
      </c>
      <c r="B14" s="12">
        <v>28739</v>
      </c>
      <c r="C14" s="12">
        <v>21634</v>
      </c>
      <c r="D14" s="12">
        <v>102872.5</v>
      </c>
      <c r="E14" s="12">
        <v>75082</v>
      </c>
      <c r="F14" s="13">
        <f t="shared" si="0"/>
        <v>-27.014508250504264</v>
      </c>
      <c r="G14" s="1"/>
      <c r="H14" s="1"/>
      <c r="I14" s="1"/>
    </row>
    <row r="15" spans="1:12" x14ac:dyDescent="0.25">
      <c r="A15" s="8" t="s">
        <v>51</v>
      </c>
      <c r="B15" s="9">
        <v>8326</v>
      </c>
      <c r="C15" s="9">
        <v>4726.5</v>
      </c>
      <c r="D15" s="9">
        <v>27172.5</v>
      </c>
      <c r="E15" s="9">
        <v>18980</v>
      </c>
      <c r="F15" s="10">
        <f t="shared" si="0"/>
        <v>-30.14996779832552</v>
      </c>
      <c r="G15" s="1"/>
      <c r="H15" s="1"/>
      <c r="I15" s="1"/>
    </row>
    <row r="16" spans="1:12" x14ac:dyDescent="0.25">
      <c r="A16" s="11" t="s">
        <v>52</v>
      </c>
      <c r="B16" s="12">
        <v>1551</v>
      </c>
      <c r="C16" s="12">
        <v>2075</v>
      </c>
      <c r="D16" s="12">
        <v>7669</v>
      </c>
      <c r="E16" s="12">
        <v>5438</v>
      </c>
      <c r="F16" s="13">
        <f t="shared" si="0"/>
        <v>-29.091146172903905</v>
      </c>
      <c r="G16" s="1"/>
      <c r="H16" s="1"/>
      <c r="I16" s="1"/>
    </row>
    <row r="17" spans="1:9" x14ac:dyDescent="0.25">
      <c r="A17" s="8" t="s">
        <v>53</v>
      </c>
      <c r="B17" s="9">
        <v>181</v>
      </c>
      <c r="C17" s="9">
        <v>9</v>
      </c>
      <c r="D17" s="9">
        <v>964</v>
      </c>
      <c r="E17" s="9">
        <v>132</v>
      </c>
      <c r="F17" s="10">
        <f t="shared" si="0"/>
        <v>-86.30705394190872</v>
      </c>
      <c r="G17" s="1"/>
      <c r="H17" s="1"/>
      <c r="I17" s="1"/>
    </row>
    <row r="18" spans="1:9" x14ac:dyDescent="0.25">
      <c r="A18" s="11" t="s">
        <v>54</v>
      </c>
      <c r="B18" s="12">
        <v>1204</v>
      </c>
      <c r="C18" s="12">
        <v>1183</v>
      </c>
      <c r="D18" s="12">
        <v>4540</v>
      </c>
      <c r="E18" s="12">
        <v>4141</v>
      </c>
      <c r="F18" s="13">
        <f t="shared" si="0"/>
        <v>-8.7885462555066027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660</v>
      </c>
      <c r="C20" s="12">
        <v>1060</v>
      </c>
      <c r="D20" s="12">
        <v>3074</v>
      </c>
      <c r="E20" s="12">
        <v>3616</v>
      </c>
      <c r="F20" s="13">
        <f t="shared" si="0"/>
        <v>17.631750162654527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35747</v>
      </c>
      <c r="C22" s="12">
        <v>26991</v>
      </c>
      <c r="D22" s="12">
        <v>136324</v>
      </c>
      <c r="E22" s="12">
        <v>104731</v>
      </c>
      <c r="F22" s="13">
        <f t="shared" si="0"/>
        <v>-23.174936181450079</v>
      </c>
      <c r="G22" s="1"/>
      <c r="H22" s="1"/>
      <c r="I22" s="1"/>
    </row>
    <row r="23" spans="1:9" x14ac:dyDescent="0.25">
      <c r="A23" s="8" t="s">
        <v>59</v>
      </c>
      <c r="B23" s="9">
        <v>949</v>
      </c>
      <c r="C23" s="9">
        <v>1247</v>
      </c>
      <c r="D23" s="9">
        <v>1860</v>
      </c>
      <c r="E23" s="9">
        <v>3921</v>
      </c>
      <c r="F23" s="10">
        <f t="shared" si="0"/>
        <v>110.80645161290323</v>
      </c>
      <c r="G23" s="1"/>
      <c r="H23" s="1"/>
      <c r="I23" s="1"/>
    </row>
    <row r="24" spans="1:9" x14ac:dyDescent="0.25">
      <c r="A24" s="11" t="s">
        <v>60</v>
      </c>
      <c r="B24" s="12">
        <v>2703</v>
      </c>
      <c r="C24" s="12">
        <v>1339</v>
      </c>
      <c r="D24" s="12">
        <v>12200</v>
      </c>
      <c r="E24" s="12">
        <v>1796</v>
      </c>
      <c r="F24" s="13">
        <f t="shared" si="0"/>
        <v>-85.278688524590166</v>
      </c>
      <c r="G24" s="1"/>
      <c r="H24" s="1"/>
      <c r="I24" s="1"/>
    </row>
    <row r="25" spans="1:9" x14ac:dyDescent="0.25">
      <c r="A25" s="8" t="s">
        <v>61</v>
      </c>
      <c r="B25" s="9">
        <v>1822</v>
      </c>
      <c r="C25" s="9">
        <v>799</v>
      </c>
      <c r="D25" s="9">
        <v>5845</v>
      </c>
      <c r="E25" s="9">
        <v>4161</v>
      </c>
      <c r="F25" s="10">
        <f t="shared" si="0"/>
        <v>-28.810949529512399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33955</v>
      </c>
      <c r="C28" s="12">
        <v>22914</v>
      </c>
      <c r="D28" s="12">
        <v>122933</v>
      </c>
      <c r="E28" s="12">
        <v>91224</v>
      </c>
      <c r="F28" s="13">
        <f t="shared" si="0"/>
        <v>-25.793725037215395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8244</v>
      </c>
      <c r="C30" s="12">
        <v>7921</v>
      </c>
      <c r="D30" s="12">
        <v>35727</v>
      </c>
      <c r="E30" s="12">
        <v>34560</v>
      </c>
      <c r="F30" s="13">
        <f t="shared" si="0"/>
        <v>-3.2664371483751751</v>
      </c>
      <c r="G30" s="1"/>
      <c r="H30" s="1"/>
      <c r="I30" s="1"/>
    </row>
    <row r="31" spans="1:9" x14ac:dyDescent="0.25">
      <c r="A31" s="8" t="s">
        <v>67</v>
      </c>
      <c r="B31" s="9">
        <v>1478</v>
      </c>
      <c r="C31" s="9">
        <v>42</v>
      </c>
      <c r="D31" s="9">
        <v>8306</v>
      </c>
      <c r="E31" s="9">
        <v>2523</v>
      </c>
      <c r="F31" s="10">
        <f t="shared" si="0"/>
        <v>-69.624367926799906</v>
      </c>
      <c r="G31" s="1"/>
      <c r="H31" s="1"/>
      <c r="I31" s="1"/>
    </row>
    <row r="32" spans="1:9" x14ac:dyDescent="0.25">
      <c r="A32" s="11" t="s">
        <v>68</v>
      </c>
      <c r="B32" s="12">
        <v>16223</v>
      </c>
      <c r="C32" s="12">
        <v>10079</v>
      </c>
      <c r="D32" s="12">
        <v>59554</v>
      </c>
      <c r="E32" s="12">
        <v>46366</v>
      </c>
      <c r="F32" s="13">
        <f t="shared" si="0"/>
        <v>-22.144608254693225</v>
      </c>
      <c r="G32" s="1"/>
      <c r="H32" s="1"/>
      <c r="I32" s="1"/>
    </row>
    <row r="33" spans="1:9" x14ac:dyDescent="0.25">
      <c r="A33" s="8" t="s">
        <v>69</v>
      </c>
      <c r="B33" s="9">
        <v>4236</v>
      </c>
      <c r="C33" s="9">
        <v>3633</v>
      </c>
      <c r="D33" s="9">
        <v>18255</v>
      </c>
      <c r="E33" s="9">
        <v>11240</v>
      </c>
      <c r="F33" s="10">
        <f t="shared" si="0"/>
        <v>-38.427827992330869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1085</v>
      </c>
      <c r="D34" s="12">
        <v>0</v>
      </c>
      <c r="E34" s="12">
        <v>8640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183627.5</v>
      </c>
      <c r="C35" s="15">
        <f t="shared" ref="C35:E35" si="1">SUM(C7:C34)</f>
        <v>133985.5</v>
      </c>
      <c r="D35" s="15">
        <f t="shared" si="1"/>
        <v>682183</v>
      </c>
      <c r="E35" s="15">
        <f t="shared" si="1"/>
        <v>516991</v>
      </c>
      <c r="F35" s="16">
        <f t="shared" si="0"/>
        <v>-24.215203251913337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155</v>
      </c>
      <c r="C38" s="41">
        <f>D7</f>
        <v>180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LAS PALMAS</v>
      </c>
      <c r="F38" s="42">
        <f>LOOKUP(E38,$A$38:$A$65,$B$38:$B$65)</f>
        <v>104731</v>
      </c>
      <c r="G38" s="42">
        <f>LOOKUP(E38,$A$38:$A$65,$C$38:$C$65)</f>
        <v>136324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35445</v>
      </c>
      <c r="C39" s="41">
        <f t="shared" ref="C39:C65" si="5">D8</f>
        <v>47352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91224</v>
      </c>
      <c r="G39" s="42">
        <f t="shared" ref="G39:G65" si="8">LOOKUP(E39,$A$38:$A$65,$C$38:$C$65)</f>
        <v>122933</v>
      </c>
    </row>
    <row r="40" spans="1:9" x14ac:dyDescent="0.25">
      <c r="A40" s="42" t="str">
        <f t="shared" si="3"/>
        <v>ALMERIA</v>
      </c>
      <c r="B40" s="41">
        <f t="shared" si="4"/>
        <v>14</v>
      </c>
      <c r="C40" s="41">
        <f t="shared" si="5"/>
        <v>20</v>
      </c>
      <c r="D40" s="41">
        <f t="shared" si="6"/>
        <v>23</v>
      </c>
      <c r="E40" s="42" t="str">
        <f t="shared" si="2"/>
        <v>BARCELONA</v>
      </c>
      <c r="F40" s="42">
        <f t="shared" si="7"/>
        <v>75082</v>
      </c>
      <c r="G40" s="42">
        <f t="shared" si="8"/>
        <v>102872.5</v>
      </c>
    </row>
    <row r="41" spans="1:9" x14ac:dyDescent="0.25">
      <c r="A41" s="42" t="str">
        <f t="shared" si="3"/>
        <v>AVILES</v>
      </c>
      <c r="B41" s="41">
        <f t="shared" si="4"/>
        <v>1733</v>
      </c>
      <c r="C41" s="41">
        <f t="shared" si="5"/>
        <v>2892</v>
      </c>
      <c r="D41" s="41">
        <f t="shared" si="6"/>
        <v>20</v>
      </c>
      <c r="E41" s="42" t="str">
        <f t="shared" si="2"/>
        <v>VALENCIA</v>
      </c>
      <c r="F41" s="42">
        <f t="shared" si="7"/>
        <v>46366</v>
      </c>
      <c r="G41" s="42">
        <f t="shared" si="8"/>
        <v>59554</v>
      </c>
    </row>
    <row r="42" spans="1:9" x14ac:dyDescent="0.25">
      <c r="A42" s="42" t="str">
        <f t="shared" si="3"/>
        <v>BAHIA DE ALGECIRAS</v>
      </c>
      <c r="B42" s="41">
        <f t="shared" si="4"/>
        <v>2977</v>
      </c>
      <c r="C42" s="41">
        <f t="shared" si="5"/>
        <v>4140</v>
      </c>
      <c r="D42" s="41">
        <f t="shared" si="6"/>
        <v>17</v>
      </c>
      <c r="E42" s="42" t="str">
        <f t="shared" si="2"/>
        <v>BALEARES</v>
      </c>
      <c r="F42" s="42">
        <f t="shared" si="7"/>
        <v>43245</v>
      </c>
      <c r="G42" s="42">
        <f t="shared" si="8"/>
        <v>57930</v>
      </c>
    </row>
    <row r="43" spans="1:9" x14ac:dyDescent="0.25">
      <c r="A43" s="42" t="str">
        <f t="shared" si="3"/>
        <v>BAHIA DE CADIZ</v>
      </c>
      <c r="B43" s="41">
        <f t="shared" si="4"/>
        <v>16871</v>
      </c>
      <c r="C43" s="41">
        <f t="shared" si="5"/>
        <v>22152</v>
      </c>
      <c r="D43" s="41">
        <f t="shared" si="6"/>
        <v>9</v>
      </c>
      <c r="E43" s="42" t="str">
        <f t="shared" si="2"/>
        <v>ALICANTE</v>
      </c>
      <c r="F43" s="42">
        <f t="shared" si="7"/>
        <v>35445</v>
      </c>
      <c r="G43" s="42">
        <f t="shared" si="8"/>
        <v>47352</v>
      </c>
    </row>
    <row r="44" spans="1:9" x14ac:dyDescent="0.25">
      <c r="A44" s="42" t="str">
        <f t="shared" si="3"/>
        <v>BALEARES</v>
      </c>
      <c r="B44" s="41">
        <f t="shared" si="4"/>
        <v>43245</v>
      </c>
      <c r="C44" s="41">
        <f t="shared" si="5"/>
        <v>57930</v>
      </c>
      <c r="D44" s="41">
        <f t="shared" si="6"/>
        <v>5</v>
      </c>
      <c r="E44" s="42" t="str">
        <f t="shared" si="2"/>
        <v>SEVILLA</v>
      </c>
      <c r="F44" s="42">
        <f t="shared" si="7"/>
        <v>34560</v>
      </c>
      <c r="G44" s="42">
        <f t="shared" si="8"/>
        <v>35727</v>
      </c>
    </row>
    <row r="45" spans="1:9" x14ac:dyDescent="0.25">
      <c r="A45" s="42" t="str">
        <f t="shared" si="3"/>
        <v>BARCELONA</v>
      </c>
      <c r="B45" s="41">
        <f t="shared" si="4"/>
        <v>75082</v>
      </c>
      <c r="C45" s="41">
        <f t="shared" si="5"/>
        <v>102872.5</v>
      </c>
      <c r="D45" s="41">
        <f t="shared" si="6"/>
        <v>3</v>
      </c>
      <c r="E45" s="42" t="str">
        <f t="shared" si="2"/>
        <v>BILBAO</v>
      </c>
      <c r="F45" s="42">
        <f t="shared" si="7"/>
        <v>18980</v>
      </c>
      <c r="G45" s="42">
        <f t="shared" si="8"/>
        <v>27172.5</v>
      </c>
    </row>
    <row r="46" spans="1:9" x14ac:dyDescent="0.25">
      <c r="A46" s="42" t="str">
        <f t="shared" si="3"/>
        <v>BILBAO</v>
      </c>
      <c r="B46" s="41">
        <f t="shared" si="4"/>
        <v>18980</v>
      </c>
      <c r="C46" s="41">
        <f t="shared" si="5"/>
        <v>27172.5</v>
      </c>
      <c r="D46" s="41">
        <f t="shared" si="6"/>
        <v>8</v>
      </c>
      <c r="E46" s="42" t="str">
        <f t="shared" si="2"/>
        <v>BAHIA DE CADIZ</v>
      </c>
      <c r="F46" s="42">
        <f t="shared" si="7"/>
        <v>16871</v>
      </c>
      <c r="G46" s="42">
        <f t="shared" si="8"/>
        <v>22152</v>
      </c>
    </row>
    <row r="47" spans="1:9" x14ac:dyDescent="0.25">
      <c r="A47" s="42" t="str">
        <f t="shared" si="3"/>
        <v>CARTAGENA</v>
      </c>
      <c r="B47" s="41">
        <f t="shared" si="4"/>
        <v>5438</v>
      </c>
      <c r="C47" s="41">
        <f t="shared" si="5"/>
        <v>7669</v>
      </c>
      <c r="D47" s="41">
        <f t="shared" si="6"/>
        <v>12</v>
      </c>
      <c r="E47" s="42" t="str">
        <f t="shared" si="2"/>
        <v>VIGO</v>
      </c>
      <c r="F47" s="42">
        <f t="shared" si="7"/>
        <v>11240</v>
      </c>
      <c r="G47" s="42">
        <f t="shared" si="8"/>
        <v>18255</v>
      </c>
    </row>
    <row r="48" spans="1:9" x14ac:dyDescent="0.25">
      <c r="A48" s="42" t="str">
        <f t="shared" si="3"/>
        <v>CASTELLON</v>
      </c>
      <c r="B48" s="41">
        <f t="shared" si="4"/>
        <v>132</v>
      </c>
      <c r="C48" s="41">
        <f t="shared" si="5"/>
        <v>964</v>
      </c>
      <c r="D48" s="41">
        <f t="shared" si="6"/>
        <v>22</v>
      </c>
      <c r="E48" s="42" t="str">
        <f t="shared" si="2"/>
        <v>VILAGARCIA</v>
      </c>
      <c r="F48" s="42">
        <f t="shared" si="7"/>
        <v>8640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4141</v>
      </c>
      <c r="C49" s="41">
        <f t="shared" si="5"/>
        <v>4540</v>
      </c>
      <c r="D49" s="41">
        <f t="shared" si="6"/>
        <v>14</v>
      </c>
      <c r="E49" s="42" t="str">
        <f t="shared" si="2"/>
        <v>CARTAGENA</v>
      </c>
      <c r="F49" s="42">
        <f t="shared" si="7"/>
        <v>5438</v>
      </c>
      <c r="G49" s="42">
        <f t="shared" si="8"/>
        <v>7669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MELILLA</v>
      </c>
      <c r="F50" s="42">
        <f t="shared" si="7"/>
        <v>4161</v>
      </c>
      <c r="G50" s="42">
        <f t="shared" si="8"/>
        <v>5845</v>
      </c>
    </row>
    <row r="51" spans="1:7" x14ac:dyDescent="0.25">
      <c r="A51" s="42" t="str">
        <f t="shared" si="3"/>
        <v>GIJON</v>
      </c>
      <c r="B51" s="41">
        <f t="shared" si="4"/>
        <v>3616</v>
      </c>
      <c r="C51" s="41">
        <f t="shared" si="5"/>
        <v>3074</v>
      </c>
      <c r="D51" s="41">
        <f t="shared" si="6"/>
        <v>16</v>
      </c>
      <c r="E51" s="42" t="str">
        <f t="shared" si="2"/>
        <v>CEUTA</v>
      </c>
      <c r="F51" s="42">
        <f t="shared" si="7"/>
        <v>4141</v>
      </c>
      <c r="G51" s="42">
        <f t="shared" si="8"/>
        <v>4540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3921</v>
      </c>
      <c r="G52" s="42">
        <f t="shared" si="8"/>
        <v>1860</v>
      </c>
    </row>
    <row r="53" spans="1:7" x14ac:dyDescent="0.25">
      <c r="A53" s="42" t="str">
        <f t="shared" si="3"/>
        <v>LAS PALMAS</v>
      </c>
      <c r="B53" s="41">
        <f t="shared" si="4"/>
        <v>104731</v>
      </c>
      <c r="C53" s="41">
        <f t="shared" si="5"/>
        <v>136324</v>
      </c>
      <c r="D53" s="41">
        <f t="shared" si="6"/>
        <v>1</v>
      </c>
      <c r="E53" s="42" t="str">
        <f t="shared" si="2"/>
        <v>GIJON</v>
      </c>
      <c r="F53" s="42">
        <f t="shared" si="7"/>
        <v>3616</v>
      </c>
      <c r="G53" s="42">
        <f t="shared" si="8"/>
        <v>3074</v>
      </c>
    </row>
    <row r="54" spans="1:7" x14ac:dyDescent="0.25">
      <c r="A54" s="42" t="str">
        <f t="shared" si="3"/>
        <v>MALAGA</v>
      </c>
      <c r="B54" s="41">
        <f t="shared" si="4"/>
        <v>3921</v>
      </c>
      <c r="C54" s="41">
        <f t="shared" si="5"/>
        <v>1860</v>
      </c>
      <c r="D54" s="41">
        <f t="shared" si="6"/>
        <v>15</v>
      </c>
      <c r="E54" s="42" t="str">
        <f t="shared" si="2"/>
        <v>BAHIA DE ALGECIRAS</v>
      </c>
      <c r="F54" s="42">
        <f t="shared" si="7"/>
        <v>2977</v>
      </c>
      <c r="G54" s="42">
        <f t="shared" si="8"/>
        <v>4140</v>
      </c>
    </row>
    <row r="55" spans="1:7" x14ac:dyDescent="0.25">
      <c r="A55" s="42" t="str">
        <f t="shared" si="3"/>
        <v>MARIN Y RIA DE PONTEVEDRA</v>
      </c>
      <c r="B55" s="41">
        <f t="shared" si="4"/>
        <v>1796</v>
      </c>
      <c r="C55" s="41">
        <f t="shared" si="5"/>
        <v>12200</v>
      </c>
      <c r="D55" s="41">
        <f t="shared" si="6"/>
        <v>19</v>
      </c>
      <c r="E55" s="42" t="str">
        <f t="shared" si="2"/>
        <v>TARRAGONA</v>
      </c>
      <c r="F55" s="42">
        <f t="shared" si="7"/>
        <v>2523</v>
      </c>
      <c r="G55" s="42">
        <f t="shared" si="8"/>
        <v>8306</v>
      </c>
    </row>
    <row r="56" spans="1:7" x14ac:dyDescent="0.25">
      <c r="A56" s="42" t="str">
        <f t="shared" si="3"/>
        <v>MELILLA</v>
      </c>
      <c r="B56" s="41">
        <f t="shared" si="4"/>
        <v>4161</v>
      </c>
      <c r="C56" s="41">
        <f t="shared" si="5"/>
        <v>5845</v>
      </c>
      <c r="D56" s="41">
        <f t="shared" si="6"/>
        <v>13</v>
      </c>
      <c r="E56" s="42" t="str">
        <f t="shared" si="2"/>
        <v>MARIN Y RIA DE PONTEVEDRA</v>
      </c>
      <c r="F56" s="42">
        <f t="shared" si="7"/>
        <v>1796</v>
      </c>
      <c r="G56" s="42">
        <f t="shared" si="8"/>
        <v>12200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1733</v>
      </c>
      <c r="G57" s="42">
        <f t="shared" si="8"/>
        <v>2892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155</v>
      </c>
      <c r="G58" s="42">
        <f t="shared" si="8"/>
        <v>180</v>
      </c>
    </row>
    <row r="59" spans="1:7" x14ac:dyDescent="0.25">
      <c r="A59" s="42" t="str">
        <f t="shared" si="3"/>
        <v>SANTA CRUZ DE TENERIFE</v>
      </c>
      <c r="B59" s="41">
        <f t="shared" si="4"/>
        <v>91224</v>
      </c>
      <c r="C59" s="41">
        <f t="shared" si="5"/>
        <v>122933</v>
      </c>
      <c r="D59" s="41">
        <f t="shared" si="6"/>
        <v>2</v>
      </c>
      <c r="E59" s="42" t="str">
        <f t="shared" si="2"/>
        <v>CASTELLON</v>
      </c>
      <c r="F59" s="42">
        <f t="shared" si="7"/>
        <v>132</v>
      </c>
      <c r="G59" s="42">
        <f t="shared" si="8"/>
        <v>964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14</v>
      </c>
      <c r="G60" s="42">
        <f t="shared" si="8"/>
        <v>20</v>
      </c>
    </row>
    <row r="61" spans="1:7" x14ac:dyDescent="0.25">
      <c r="A61" s="42" t="str">
        <f t="shared" si="3"/>
        <v>SEVILLA</v>
      </c>
      <c r="B61" s="41">
        <f t="shared" si="4"/>
        <v>34560</v>
      </c>
      <c r="C61" s="41">
        <f t="shared" si="5"/>
        <v>35727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2523</v>
      </c>
      <c r="C62" s="41">
        <f t="shared" si="5"/>
        <v>8306</v>
      </c>
      <c r="D62" s="41">
        <f t="shared" si="6"/>
        <v>18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46366</v>
      </c>
      <c r="C63" s="41">
        <f t="shared" si="5"/>
        <v>59554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11240</v>
      </c>
      <c r="C64" s="41">
        <f t="shared" si="5"/>
        <v>18255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8640</v>
      </c>
      <c r="C65" s="41">
        <f t="shared" si="5"/>
        <v>0</v>
      </c>
      <c r="D65" s="41">
        <f t="shared" si="6"/>
        <v>11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">
        <v>39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628</v>
      </c>
      <c r="C7" s="9">
        <v>700</v>
      </c>
      <c r="D7" s="9">
        <v>2620</v>
      </c>
      <c r="E7" s="9">
        <v>2532</v>
      </c>
      <c r="F7" s="10">
        <f>((E7*100)/D7)-100</f>
        <v>-3.3587786259542014</v>
      </c>
      <c r="G7" s="1"/>
      <c r="H7" s="1"/>
      <c r="I7" s="1"/>
    </row>
    <row r="8" spans="1:12" x14ac:dyDescent="0.25">
      <c r="A8" s="11" t="s">
        <v>44</v>
      </c>
      <c r="B8" s="12">
        <v>1202</v>
      </c>
      <c r="C8" s="12">
        <v>793</v>
      </c>
      <c r="D8" s="12">
        <v>4532</v>
      </c>
      <c r="E8" s="12">
        <v>2718</v>
      </c>
      <c r="F8" s="13">
        <f t="shared" ref="F8:F35" si="0">((E8*100)/D8)-100</f>
        <v>-40.026478375992937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317.5</v>
      </c>
      <c r="D9" s="9">
        <v>0</v>
      </c>
      <c r="E9" s="9">
        <v>317.5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30</v>
      </c>
      <c r="C10" s="12">
        <v>10</v>
      </c>
      <c r="D10" s="12">
        <v>47</v>
      </c>
      <c r="E10" s="12">
        <v>109</v>
      </c>
      <c r="F10" s="17">
        <f t="shared" si="0"/>
        <v>131.91489361702128</v>
      </c>
      <c r="G10" s="1"/>
      <c r="H10" s="1"/>
      <c r="I10" s="1"/>
    </row>
    <row r="11" spans="1:12" x14ac:dyDescent="0.25">
      <c r="A11" s="8" t="s">
        <v>47</v>
      </c>
      <c r="B11" s="9">
        <v>13136</v>
      </c>
      <c r="C11" s="9">
        <v>14965</v>
      </c>
      <c r="D11" s="9">
        <v>47908</v>
      </c>
      <c r="E11" s="9">
        <v>40899</v>
      </c>
      <c r="F11" s="10">
        <f t="shared" si="0"/>
        <v>-14.630124405109797</v>
      </c>
      <c r="G11" s="1"/>
      <c r="H11" s="1"/>
      <c r="I11" s="1"/>
    </row>
    <row r="12" spans="1:12" x14ac:dyDescent="0.25">
      <c r="A12" s="11" t="s">
        <v>48</v>
      </c>
      <c r="B12" s="12">
        <v>5813</v>
      </c>
      <c r="C12" s="12">
        <v>3750</v>
      </c>
      <c r="D12" s="12">
        <v>22941</v>
      </c>
      <c r="E12" s="12">
        <v>15340</v>
      </c>
      <c r="F12" s="13">
        <f t="shared" si="0"/>
        <v>-33.13281897040234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106112.5</v>
      </c>
      <c r="C14" s="12">
        <v>74269.5</v>
      </c>
      <c r="D14" s="12">
        <v>412467</v>
      </c>
      <c r="E14" s="12">
        <v>306466.5</v>
      </c>
      <c r="F14" s="13">
        <f t="shared" si="0"/>
        <v>-25.699146840838182</v>
      </c>
      <c r="G14" s="1"/>
      <c r="H14" s="1"/>
      <c r="I14" s="1"/>
    </row>
    <row r="15" spans="1:12" x14ac:dyDescent="0.25">
      <c r="A15" s="8" t="s">
        <v>51</v>
      </c>
      <c r="B15" s="9">
        <v>49702</v>
      </c>
      <c r="C15" s="9">
        <v>33072.75</v>
      </c>
      <c r="D15" s="9">
        <v>157866.5</v>
      </c>
      <c r="E15" s="9">
        <v>115308.75</v>
      </c>
      <c r="F15" s="10">
        <f t="shared" si="0"/>
        <v>-26.958062666873587</v>
      </c>
      <c r="G15" s="1"/>
      <c r="H15" s="1"/>
      <c r="I15" s="1"/>
    </row>
    <row r="16" spans="1:12" x14ac:dyDescent="0.25">
      <c r="A16" s="11" t="s">
        <v>52</v>
      </c>
      <c r="B16" s="12">
        <v>2545</v>
      </c>
      <c r="C16" s="12">
        <v>2121</v>
      </c>
      <c r="D16" s="12">
        <v>7714</v>
      </c>
      <c r="E16" s="12">
        <v>7050</v>
      </c>
      <c r="F16" s="13">
        <f t="shared" si="0"/>
        <v>-8.6077262120819285</v>
      </c>
      <c r="G16" s="1"/>
      <c r="H16" s="1"/>
      <c r="I16" s="1"/>
    </row>
    <row r="17" spans="1:9" x14ac:dyDescent="0.25">
      <c r="A17" s="8" t="s">
        <v>53</v>
      </c>
      <c r="B17" s="9">
        <v>7543</v>
      </c>
      <c r="C17" s="9">
        <v>4392</v>
      </c>
      <c r="D17" s="9">
        <v>27730</v>
      </c>
      <c r="E17" s="9">
        <v>17268</v>
      </c>
      <c r="F17" s="10">
        <f t="shared" si="0"/>
        <v>-37.728092318788313</v>
      </c>
      <c r="G17" s="1"/>
      <c r="H17" s="1"/>
      <c r="I17" s="1"/>
    </row>
    <row r="18" spans="1:9" x14ac:dyDescent="0.25">
      <c r="A18" s="11" t="s">
        <v>54</v>
      </c>
      <c r="B18" s="12">
        <v>91</v>
      </c>
      <c r="C18" s="12">
        <v>56</v>
      </c>
      <c r="D18" s="12">
        <v>369</v>
      </c>
      <c r="E18" s="12">
        <v>223</v>
      </c>
      <c r="F18" s="13">
        <f t="shared" si="0"/>
        <v>-39.566395663956641</v>
      </c>
      <c r="G18" s="1"/>
      <c r="H18" s="1"/>
      <c r="I18" s="1"/>
    </row>
    <row r="19" spans="1:9" x14ac:dyDescent="0.25">
      <c r="A19" s="8" t="s">
        <v>55</v>
      </c>
      <c r="B19" s="9">
        <v>40</v>
      </c>
      <c r="C19" s="9">
        <v>50</v>
      </c>
      <c r="D19" s="9">
        <v>106</v>
      </c>
      <c r="E19" s="9">
        <v>70</v>
      </c>
      <c r="F19" s="10">
        <f t="shared" si="0"/>
        <v>-33.962264150943398</v>
      </c>
      <c r="G19" s="1"/>
      <c r="H19" s="1"/>
      <c r="I19" s="1"/>
    </row>
    <row r="20" spans="1:9" x14ac:dyDescent="0.25">
      <c r="A20" s="11" t="s">
        <v>56</v>
      </c>
      <c r="B20" s="12">
        <v>1208</v>
      </c>
      <c r="C20" s="12">
        <v>1252</v>
      </c>
      <c r="D20" s="12">
        <v>5067</v>
      </c>
      <c r="E20" s="12">
        <v>4911</v>
      </c>
      <c r="F20" s="13">
        <f t="shared" si="0"/>
        <v>-3.078744819419768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7262</v>
      </c>
      <c r="C22" s="12">
        <v>7447</v>
      </c>
      <c r="D22" s="12">
        <v>34152</v>
      </c>
      <c r="E22" s="12">
        <v>31366</v>
      </c>
      <c r="F22" s="13">
        <f t="shared" si="0"/>
        <v>-8.157648161161859</v>
      </c>
      <c r="G22" s="1"/>
      <c r="H22" s="1"/>
      <c r="I22" s="1"/>
    </row>
    <row r="23" spans="1:9" x14ac:dyDescent="0.25">
      <c r="A23" s="8" t="s">
        <v>59</v>
      </c>
      <c r="B23" s="9">
        <v>286</v>
      </c>
      <c r="C23" s="9">
        <v>504</v>
      </c>
      <c r="D23" s="9">
        <v>1973</v>
      </c>
      <c r="E23" s="9">
        <v>1333</v>
      </c>
      <c r="F23" s="10">
        <f t="shared" si="0"/>
        <v>-32.437911809427263</v>
      </c>
      <c r="G23" s="1"/>
      <c r="H23" s="1"/>
      <c r="I23" s="1"/>
    </row>
    <row r="24" spans="1:9" x14ac:dyDescent="0.25">
      <c r="A24" s="11" t="s">
        <v>60</v>
      </c>
      <c r="B24" s="12">
        <v>951</v>
      </c>
      <c r="C24" s="12">
        <v>1405</v>
      </c>
      <c r="D24" s="12">
        <v>2318</v>
      </c>
      <c r="E24" s="12">
        <v>3847</v>
      </c>
      <c r="F24" s="13">
        <f t="shared" si="0"/>
        <v>65.962036238136335</v>
      </c>
      <c r="G24" s="1"/>
      <c r="H24" s="1"/>
      <c r="I24" s="1"/>
    </row>
    <row r="25" spans="1:9" x14ac:dyDescent="0.25">
      <c r="A25" s="8" t="s">
        <v>61</v>
      </c>
      <c r="B25" s="9">
        <v>239</v>
      </c>
      <c r="C25" s="9">
        <v>1022</v>
      </c>
      <c r="D25" s="9">
        <v>978</v>
      </c>
      <c r="E25" s="9">
        <v>3725</v>
      </c>
      <c r="F25" s="10">
        <f t="shared" si="0"/>
        <v>280.87934560327199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4265</v>
      </c>
      <c r="C28" s="12">
        <v>3658</v>
      </c>
      <c r="D28" s="12">
        <v>16785</v>
      </c>
      <c r="E28" s="12">
        <v>12926</v>
      </c>
      <c r="F28" s="13">
        <f t="shared" si="0"/>
        <v>-22.990765564492108</v>
      </c>
      <c r="G28" s="1"/>
      <c r="H28" s="1"/>
      <c r="I28" s="1"/>
    </row>
    <row r="29" spans="1:9" x14ac:dyDescent="0.25">
      <c r="A29" s="8" t="s">
        <v>65</v>
      </c>
      <c r="B29" s="9">
        <v>208</v>
      </c>
      <c r="C29" s="9">
        <v>175</v>
      </c>
      <c r="D29" s="9">
        <v>536</v>
      </c>
      <c r="E29" s="9">
        <v>595</v>
      </c>
      <c r="F29" s="10">
        <f t="shared" si="0"/>
        <v>11.007462686567166</v>
      </c>
      <c r="G29" s="1"/>
      <c r="H29" s="1"/>
      <c r="I29" s="1"/>
    </row>
    <row r="30" spans="1:9" x14ac:dyDescent="0.25">
      <c r="A30" s="11" t="s">
        <v>66</v>
      </c>
      <c r="B30" s="12">
        <v>1501</v>
      </c>
      <c r="C30" s="12">
        <v>1588</v>
      </c>
      <c r="D30" s="12">
        <v>4695</v>
      </c>
      <c r="E30" s="12">
        <v>4808</v>
      </c>
      <c r="F30" s="13">
        <f t="shared" si="0"/>
        <v>2.4068157614483425</v>
      </c>
      <c r="G30" s="1"/>
      <c r="H30" s="1"/>
      <c r="I30" s="1"/>
    </row>
    <row r="31" spans="1:9" x14ac:dyDescent="0.25">
      <c r="A31" s="8" t="s">
        <v>67</v>
      </c>
      <c r="B31" s="9">
        <v>1568</v>
      </c>
      <c r="C31" s="9">
        <v>19572</v>
      </c>
      <c r="D31" s="9">
        <v>8622</v>
      </c>
      <c r="E31" s="9">
        <v>28198</v>
      </c>
      <c r="F31" s="10">
        <f t="shared" si="0"/>
        <v>227.04708884249595</v>
      </c>
      <c r="G31" s="1"/>
      <c r="H31" s="1"/>
      <c r="I31" s="1"/>
    </row>
    <row r="32" spans="1:9" x14ac:dyDescent="0.25">
      <c r="A32" s="11" t="s">
        <v>68</v>
      </c>
      <c r="B32" s="12">
        <v>154370</v>
      </c>
      <c r="C32" s="12">
        <v>135583</v>
      </c>
      <c r="D32" s="12">
        <v>614547</v>
      </c>
      <c r="E32" s="12">
        <v>535594</v>
      </c>
      <c r="F32" s="13">
        <f t="shared" si="0"/>
        <v>-12.847349348381812</v>
      </c>
      <c r="G32" s="1"/>
      <c r="H32" s="1"/>
      <c r="I32" s="1"/>
    </row>
    <row r="33" spans="1:9" x14ac:dyDescent="0.25">
      <c r="A33" s="8" t="s">
        <v>69</v>
      </c>
      <c r="B33" s="9">
        <v>17625</v>
      </c>
      <c r="C33" s="9">
        <v>10855</v>
      </c>
      <c r="D33" s="9">
        <v>68123</v>
      </c>
      <c r="E33" s="9">
        <v>44962</v>
      </c>
      <c r="F33" s="10">
        <f t="shared" si="0"/>
        <v>-33.998796294937094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397</v>
      </c>
      <c r="D34" s="12">
        <v>0</v>
      </c>
      <c r="E34" s="12">
        <v>1821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376325.5</v>
      </c>
      <c r="C35" s="15">
        <f t="shared" ref="C35:E35" si="1">SUM(C7:C34)</f>
        <v>317954.75</v>
      </c>
      <c r="D35" s="15">
        <f t="shared" si="1"/>
        <v>1442096.5</v>
      </c>
      <c r="E35" s="15">
        <f t="shared" si="1"/>
        <v>1182389.75</v>
      </c>
      <c r="F35" s="16">
        <f t="shared" si="0"/>
        <v>-18.008971660356991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2532</v>
      </c>
      <c r="C38" s="41">
        <f>D7</f>
        <v>2620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535594</v>
      </c>
      <c r="G38" s="42">
        <f>LOOKUP(E38,$A$38:$A$65,$C$38:$C$65)</f>
        <v>614547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2718</v>
      </c>
      <c r="C39" s="41">
        <f t="shared" ref="C39:C65" si="5">D8</f>
        <v>4532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306466.5</v>
      </c>
      <c r="G39" s="42">
        <f t="shared" ref="G39:G65" si="8">LOOKUP(E39,$A$38:$A$65,$C$38:$C$65)</f>
        <v>412467</v>
      </c>
    </row>
    <row r="40" spans="1:9" x14ac:dyDescent="0.25">
      <c r="A40" s="42" t="str">
        <f t="shared" si="3"/>
        <v>ALMERIA</v>
      </c>
      <c r="B40" s="41">
        <f t="shared" si="4"/>
        <v>317.5</v>
      </c>
      <c r="C40" s="41">
        <f t="shared" si="5"/>
        <v>0</v>
      </c>
      <c r="D40" s="41">
        <f t="shared" si="6"/>
        <v>21</v>
      </c>
      <c r="E40" s="42" t="str">
        <f t="shared" si="2"/>
        <v>BILBAO</v>
      </c>
      <c r="F40" s="42">
        <f t="shared" si="7"/>
        <v>115308.75</v>
      </c>
      <c r="G40" s="42">
        <f t="shared" si="8"/>
        <v>157866.5</v>
      </c>
    </row>
    <row r="41" spans="1:9" x14ac:dyDescent="0.25">
      <c r="A41" s="42" t="str">
        <f t="shared" si="3"/>
        <v>AVILES</v>
      </c>
      <c r="B41" s="41">
        <f t="shared" si="4"/>
        <v>109</v>
      </c>
      <c r="C41" s="41">
        <f t="shared" si="5"/>
        <v>47</v>
      </c>
      <c r="D41" s="41">
        <f t="shared" si="6"/>
        <v>23</v>
      </c>
      <c r="E41" s="42" t="str">
        <f t="shared" si="2"/>
        <v>VIGO</v>
      </c>
      <c r="F41" s="42">
        <f t="shared" si="7"/>
        <v>44962</v>
      </c>
      <c r="G41" s="42">
        <f t="shared" si="8"/>
        <v>68123</v>
      </c>
    </row>
    <row r="42" spans="1:9" x14ac:dyDescent="0.25">
      <c r="A42" s="42" t="str">
        <f t="shared" si="3"/>
        <v>BAHIA DE ALGECIRAS</v>
      </c>
      <c r="B42" s="41">
        <f t="shared" si="4"/>
        <v>40899</v>
      </c>
      <c r="C42" s="41">
        <f t="shared" si="5"/>
        <v>47908</v>
      </c>
      <c r="D42" s="41">
        <f t="shared" si="6"/>
        <v>5</v>
      </c>
      <c r="E42" s="42" t="str">
        <f t="shared" si="2"/>
        <v>BAHIA DE ALGECIRAS</v>
      </c>
      <c r="F42" s="42">
        <f t="shared" si="7"/>
        <v>40899</v>
      </c>
      <c r="G42" s="42">
        <f t="shared" si="8"/>
        <v>47908</v>
      </c>
    </row>
    <row r="43" spans="1:9" x14ac:dyDescent="0.25">
      <c r="A43" s="42" t="str">
        <f t="shared" si="3"/>
        <v>BAHIA DE CADIZ</v>
      </c>
      <c r="B43" s="41">
        <f t="shared" si="4"/>
        <v>15340</v>
      </c>
      <c r="C43" s="41">
        <f t="shared" si="5"/>
        <v>22941</v>
      </c>
      <c r="D43" s="41">
        <f t="shared" si="6"/>
        <v>9</v>
      </c>
      <c r="E43" s="42" t="str">
        <f t="shared" si="2"/>
        <v>LAS PALMAS</v>
      </c>
      <c r="F43" s="42">
        <f t="shared" si="7"/>
        <v>31366</v>
      </c>
      <c r="G43" s="42">
        <f t="shared" si="8"/>
        <v>34152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25</v>
      </c>
      <c r="E44" s="42" t="str">
        <f t="shared" si="2"/>
        <v>TARRAGONA</v>
      </c>
      <c r="F44" s="42">
        <f t="shared" si="7"/>
        <v>28198</v>
      </c>
      <c r="G44" s="42">
        <f t="shared" si="8"/>
        <v>8622</v>
      </c>
    </row>
    <row r="45" spans="1:9" x14ac:dyDescent="0.25">
      <c r="A45" s="42" t="str">
        <f t="shared" si="3"/>
        <v>BARCELONA</v>
      </c>
      <c r="B45" s="41">
        <f t="shared" si="4"/>
        <v>306466.5</v>
      </c>
      <c r="C45" s="41">
        <f t="shared" si="5"/>
        <v>412467</v>
      </c>
      <c r="D45" s="41">
        <f t="shared" si="6"/>
        <v>2</v>
      </c>
      <c r="E45" s="42" t="str">
        <f t="shared" si="2"/>
        <v>CASTELLON</v>
      </c>
      <c r="F45" s="42">
        <f t="shared" si="7"/>
        <v>17268</v>
      </c>
      <c r="G45" s="42">
        <f t="shared" si="8"/>
        <v>27730</v>
      </c>
    </row>
    <row r="46" spans="1:9" x14ac:dyDescent="0.25">
      <c r="A46" s="42" t="str">
        <f t="shared" si="3"/>
        <v>BILBAO</v>
      </c>
      <c r="B46" s="41">
        <f t="shared" si="4"/>
        <v>115308.75</v>
      </c>
      <c r="C46" s="41">
        <f t="shared" si="5"/>
        <v>157866.5</v>
      </c>
      <c r="D46" s="41">
        <f t="shared" si="6"/>
        <v>3</v>
      </c>
      <c r="E46" s="42" t="str">
        <f t="shared" si="2"/>
        <v>BAHIA DE CADIZ</v>
      </c>
      <c r="F46" s="42">
        <f t="shared" si="7"/>
        <v>15340</v>
      </c>
      <c r="G46" s="42">
        <f t="shared" si="8"/>
        <v>22941</v>
      </c>
    </row>
    <row r="47" spans="1:9" x14ac:dyDescent="0.25">
      <c r="A47" s="42" t="str">
        <f t="shared" si="3"/>
        <v>CARTAGENA</v>
      </c>
      <c r="B47" s="41">
        <f t="shared" si="4"/>
        <v>7050</v>
      </c>
      <c r="C47" s="41">
        <f t="shared" si="5"/>
        <v>7714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12926</v>
      </c>
      <c r="G47" s="42">
        <f t="shared" si="8"/>
        <v>16785</v>
      </c>
    </row>
    <row r="48" spans="1:9" x14ac:dyDescent="0.25">
      <c r="A48" s="42" t="str">
        <f t="shared" si="3"/>
        <v>CASTELLON</v>
      </c>
      <c r="B48" s="41">
        <f t="shared" si="4"/>
        <v>17268</v>
      </c>
      <c r="C48" s="41">
        <f t="shared" si="5"/>
        <v>27730</v>
      </c>
      <c r="D48" s="41">
        <f t="shared" si="6"/>
        <v>8</v>
      </c>
      <c r="E48" s="42" t="str">
        <f t="shared" si="2"/>
        <v>CARTAGENA</v>
      </c>
      <c r="F48" s="42">
        <f t="shared" si="7"/>
        <v>7050</v>
      </c>
      <c r="G48" s="42">
        <f t="shared" si="8"/>
        <v>7714</v>
      </c>
    </row>
    <row r="49" spans="1:7" x14ac:dyDescent="0.25">
      <c r="A49" s="42" t="str">
        <f t="shared" si="3"/>
        <v>CEUTA</v>
      </c>
      <c r="B49" s="41">
        <f t="shared" si="4"/>
        <v>223</v>
      </c>
      <c r="C49" s="41">
        <f t="shared" si="5"/>
        <v>369</v>
      </c>
      <c r="D49" s="41">
        <f t="shared" si="6"/>
        <v>22</v>
      </c>
      <c r="E49" s="42" t="str">
        <f t="shared" si="2"/>
        <v>GIJON</v>
      </c>
      <c r="F49" s="42">
        <f t="shared" si="7"/>
        <v>4911</v>
      </c>
      <c r="G49" s="42">
        <f t="shared" si="8"/>
        <v>5067</v>
      </c>
    </row>
    <row r="50" spans="1:7" x14ac:dyDescent="0.25">
      <c r="A50" s="42" t="str">
        <f t="shared" si="3"/>
        <v>FERROL-SAN CIBRAO</v>
      </c>
      <c r="B50" s="41">
        <f t="shared" si="4"/>
        <v>70</v>
      </c>
      <c r="C50" s="41">
        <f t="shared" si="5"/>
        <v>106</v>
      </c>
      <c r="D50" s="41">
        <f t="shared" si="6"/>
        <v>24</v>
      </c>
      <c r="E50" s="42" t="str">
        <f t="shared" si="2"/>
        <v>SEVILLA</v>
      </c>
      <c r="F50" s="42">
        <f t="shared" si="7"/>
        <v>4808</v>
      </c>
      <c r="G50" s="42">
        <f t="shared" si="8"/>
        <v>4695</v>
      </c>
    </row>
    <row r="51" spans="1:7" x14ac:dyDescent="0.25">
      <c r="A51" s="42" t="str">
        <f t="shared" si="3"/>
        <v>GIJON</v>
      </c>
      <c r="B51" s="41">
        <f t="shared" si="4"/>
        <v>4911</v>
      </c>
      <c r="C51" s="41">
        <f t="shared" si="5"/>
        <v>5067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3847</v>
      </c>
      <c r="G51" s="42">
        <f t="shared" si="8"/>
        <v>2318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3725</v>
      </c>
      <c r="G52" s="42">
        <f t="shared" si="8"/>
        <v>978</v>
      </c>
    </row>
    <row r="53" spans="1:7" x14ac:dyDescent="0.25">
      <c r="A53" s="42" t="str">
        <f t="shared" si="3"/>
        <v>LAS PALMAS</v>
      </c>
      <c r="B53" s="41">
        <f t="shared" si="4"/>
        <v>31366</v>
      </c>
      <c r="C53" s="41">
        <f t="shared" si="5"/>
        <v>34152</v>
      </c>
      <c r="D53" s="41">
        <f t="shared" si="6"/>
        <v>6</v>
      </c>
      <c r="E53" s="42" t="str">
        <f t="shared" si="2"/>
        <v>ALICANTE</v>
      </c>
      <c r="F53" s="42">
        <f t="shared" si="7"/>
        <v>2718</v>
      </c>
      <c r="G53" s="42">
        <f t="shared" si="8"/>
        <v>4532</v>
      </c>
    </row>
    <row r="54" spans="1:7" x14ac:dyDescent="0.25">
      <c r="A54" s="42" t="str">
        <f t="shared" si="3"/>
        <v>MALAGA</v>
      </c>
      <c r="B54" s="41">
        <f t="shared" si="4"/>
        <v>1333</v>
      </c>
      <c r="C54" s="41">
        <f t="shared" si="5"/>
        <v>1973</v>
      </c>
      <c r="D54" s="41">
        <f t="shared" si="6"/>
        <v>19</v>
      </c>
      <c r="E54" s="42" t="str">
        <f t="shared" si="2"/>
        <v>A CORUÑA</v>
      </c>
      <c r="F54" s="42">
        <f t="shared" si="7"/>
        <v>2532</v>
      </c>
      <c r="G54" s="42">
        <f t="shared" si="8"/>
        <v>2620</v>
      </c>
    </row>
    <row r="55" spans="1:7" x14ac:dyDescent="0.25">
      <c r="A55" s="42" t="str">
        <f t="shared" si="3"/>
        <v>MARIN Y RIA DE PONTEVEDRA</v>
      </c>
      <c r="B55" s="41">
        <f t="shared" si="4"/>
        <v>3847</v>
      </c>
      <c r="C55" s="41">
        <f t="shared" si="5"/>
        <v>2318</v>
      </c>
      <c r="D55" s="41">
        <f t="shared" si="6"/>
        <v>14</v>
      </c>
      <c r="E55" s="42" t="str">
        <f t="shared" si="2"/>
        <v>VILAGARCIA</v>
      </c>
      <c r="F55" s="42">
        <f t="shared" si="7"/>
        <v>1821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3725</v>
      </c>
      <c r="C56" s="41">
        <f t="shared" si="5"/>
        <v>978</v>
      </c>
      <c r="D56" s="41">
        <f t="shared" si="6"/>
        <v>15</v>
      </c>
      <c r="E56" s="42" t="str">
        <f t="shared" si="2"/>
        <v>MALAGA</v>
      </c>
      <c r="F56" s="42">
        <f t="shared" si="7"/>
        <v>1333</v>
      </c>
      <c r="G56" s="42">
        <f t="shared" si="8"/>
        <v>1973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SANTANDER</v>
      </c>
      <c r="F57" s="42">
        <f t="shared" si="7"/>
        <v>595</v>
      </c>
      <c r="G57" s="42">
        <f t="shared" si="8"/>
        <v>536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317.5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12926</v>
      </c>
      <c r="C59" s="41">
        <f t="shared" si="5"/>
        <v>16785</v>
      </c>
      <c r="D59" s="41">
        <f t="shared" si="6"/>
        <v>10</v>
      </c>
      <c r="E59" s="42" t="str">
        <f t="shared" si="2"/>
        <v>CEUTA</v>
      </c>
      <c r="F59" s="42">
        <f t="shared" si="7"/>
        <v>223</v>
      </c>
      <c r="G59" s="42">
        <f t="shared" si="8"/>
        <v>369</v>
      </c>
    </row>
    <row r="60" spans="1:7" x14ac:dyDescent="0.25">
      <c r="A60" s="42" t="str">
        <f t="shared" si="3"/>
        <v>SANTANDER</v>
      </c>
      <c r="B60" s="41">
        <f t="shared" si="4"/>
        <v>595</v>
      </c>
      <c r="C60" s="41">
        <f t="shared" si="5"/>
        <v>536</v>
      </c>
      <c r="D60" s="41">
        <f t="shared" si="6"/>
        <v>20</v>
      </c>
      <c r="E60" s="42" t="str">
        <f t="shared" si="2"/>
        <v>AVILES</v>
      </c>
      <c r="F60" s="42">
        <f t="shared" si="7"/>
        <v>109</v>
      </c>
      <c r="G60" s="42">
        <f t="shared" si="8"/>
        <v>47</v>
      </c>
    </row>
    <row r="61" spans="1:7" x14ac:dyDescent="0.25">
      <c r="A61" s="42" t="str">
        <f t="shared" si="3"/>
        <v>SEVILLA</v>
      </c>
      <c r="B61" s="41">
        <f t="shared" si="4"/>
        <v>4808</v>
      </c>
      <c r="C61" s="41">
        <f t="shared" si="5"/>
        <v>4695</v>
      </c>
      <c r="D61" s="41">
        <f t="shared" si="6"/>
        <v>13</v>
      </c>
      <c r="E61" s="42" t="str">
        <f t="shared" si="2"/>
        <v>FERROL-SAN CIBRAO</v>
      </c>
      <c r="F61" s="42">
        <f t="shared" si="7"/>
        <v>70</v>
      </c>
      <c r="G61" s="42">
        <f t="shared" si="8"/>
        <v>106</v>
      </c>
    </row>
    <row r="62" spans="1:7" x14ac:dyDescent="0.25">
      <c r="A62" s="42" t="str">
        <f t="shared" si="3"/>
        <v>TARRAGONA</v>
      </c>
      <c r="B62" s="41">
        <f t="shared" si="4"/>
        <v>28198</v>
      </c>
      <c r="C62" s="41">
        <f t="shared" si="5"/>
        <v>8622</v>
      </c>
      <c r="D62" s="41">
        <f t="shared" si="6"/>
        <v>7</v>
      </c>
      <c r="E62" s="42" t="str">
        <f t="shared" si="2"/>
        <v>BALEARES</v>
      </c>
      <c r="F62" s="42">
        <f t="shared" si="7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535594</v>
      </c>
      <c r="C63" s="41">
        <f t="shared" si="5"/>
        <v>614547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44962</v>
      </c>
      <c r="C64" s="41">
        <f t="shared" si="5"/>
        <v>68123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1821</v>
      </c>
      <c r="C65" s="41">
        <f t="shared" si="5"/>
        <v>0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6407</v>
      </c>
      <c r="C7" s="9">
        <v>5941</v>
      </c>
      <c r="D7" s="9">
        <v>9343</v>
      </c>
      <c r="E7" s="9">
        <v>10526</v>
      </c>
      <c r="F7" s="10">
        <f>((E7*100)/D7)-100</f>
        <v>12.661885903885263</v>
      </c>
      <c r="G7" s="1"/>
      <c r="H7" s="1"/>
      <c r="I7" s="1"/>
    </row>
    <row r="8" spans="1:12" x14ac:dyDescent="0.25">
      <c r="A8" s="11" t="s">
        <v>44</v>
      </c>
      <c r="B8" s="12">
        <v>29773</v>
      </c>
      <c r="C8" s="12">
        <v>19120</v>
      </c>
      <c r="D8" s="12">
        <v>68070</v>
      </c>
      <c r="E8" s="12">
        <v>52898</v>
      </c>
      <c r="F8" s="13">
        <f t="shared" ref="F8:F35" si="0">((E8*100)/D8)-100</f>
        <v>-22.28882033201117</v>
      </c>
      <c r="G8" s="1"/>
      <c r="H8" s="1"/>
      <c r="I8" s="1"/>
    </row>
    <row r="9" spans="1:12" x14ac:dyDescent="0.25">
      <c r="A9" s="8" t="s">
        <v>45</v>
      </c>
      <c r="B9" s="9">
        <v>41497</v>
      </c>
      <c r="C9" s="9">
        <v>56175</v>
      </c>
      <c r="D9" s="9">
        <v>182712</v>
      </c>
      <c r="E9" s="9">
        <v>183588</v>
      </c>
      <c r="F9" s="10">
        <f t="shared" si="0"/>
        <v>0.4794430579272273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294936</v>
      </c>
      <c r="C11" s="9">
        <v>386476</v>
      </c>
      <c r="D11" s="9">
        <v>1287843</v>
      </c>
      <c r="E11" s="9">
        <v>1340008</v>
      </c>
      <c r="F11" s="10">
        <f t="shared" si="0"/>
        <v>4.0505713817600508</v>
      </c>
      <c r="G11" s="1"/>
      <c r="H11" s="1"/>
      <c r="I11" s="1"/>
    </row>
    <row r="12" spans="1:12" x14ac:dyDescent="0.25">
      <c r="A12" s="11" t="s">
        <v>48</v>
      </c>
      <c r="B12" s="12">
        <v>38805</v>
      </c>
      <c r="C12" s="12">
        <v>38868</v>
      </c>
      <c r="D12" s="12">
        <v>55819</v>
      </c>
      <c r="E12" s="12">
        <v>58885</v>
      </c>
      <c r="F12" s="13">
        <f t="shared" si="0"/>
        <v>5.4927533635500509</v>
      </c>
      <c r="G12" s="1"/>
      <c r="H12" s="1"/>
      <c r="I12" s="1"/>
    </row>
    <row r="13" spans="1:12" x14ac:dyDescent="0.25">
      <c r="A13" s="8" t="s">
        <v>49</v>
      </c>
      <c r="B13" s="9">
        <v>336009</v>
      </c>
      <c r="C13" s="9">
        <v>340031</v>
      </c>
      <c r="D13" s="9">
        <v>900972</v>
      </c>
      <c r="E13" s="9">
        <v>754379</v>
      </c>
      <c r="F13" s="10">
        <f t="shared" si="0"/>
        <v>-16.270538929067712</v>
      </c>
      <c r="G13" s="1"/>
      <c r="H13" s="1"/>
      <c r="I13" s="1"/>
    </row>
    <row r="14" spans="1:12" x14ac:dyDescent="0.25">
      <c r="A14" s="11" t="s">
        <v>50</v>
      </c>
      <c r="B14" s="12">
        <v>225302</v>
      </c>
      <c r="C14" s="12">
        <v>273254</v>
      </c>
      <c r="D14" s="12">
        <v>483458</v>
      </c>
      <c r="E14" s="12">
        <v>586699</v>
      </c>
      <c r="F14" s="13">
        <f t="shared" si="0"/>
        <v>21.35469885698447</v>
      </c>
      <c r="G14" s="1"/>
      <c r="H14" s="1"/>
      <c r="I14" s="1"/>
    </row>
    <row r="15" spans="1:12" x14ac:dyDescent="0.25">
      <c r="A15" s="8" t="s">
        <v>51</v>
      </c>
      <c r="B15" s="9">
        <v>17737</v>
      </c>
      <c r="C15" s="9">
        <v>19416</v>
      </c>
      <c r="D15" s="9">
        <v>32283</v>
      </c>
      <c r="E15" s="9">
        <v>36800</v>
      </c>
      <c r="F15" s="10">
        <f t="shared" si="0"/>
        <v>13.99188427345662</v>
      </c>
      <c r="G15" s="1"/>
      <c r="H15" s="1"/>
      <c r="I15" s="1"/>
    </row>
    <row r="16" spans="1:12" x14ac:dyDescent="0.25">
      <c r="A16" s="11" t="s">
        <v>52</v>
      </c>
      <c r="B16" s="12">
        <v>1919</v>
      </c>
      <c r="C16" s="12">
        <v>4634</v>
      </c>
      <c r="D16" s="12">
        <v>2316</v>
      </c>
      <c r="E16" s="12">
        <v>8546</v>
      </c>
      <c r="F16" s="13">
        <f t="shared" si="0"/>
        <v>268.99827288428327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174730</v>
      </c>
      <c r="C18" s="12">
        <v>191827</v>
      </c>
      <c r="D18" s="12">
        <v>722159</v>
      </c>
      <c r="E18" s="12">
        <v>623023</v>
      </c>
      <c r="F18" s="13">
        <f t="shared" si="0"/>
        <v>-13.727724780830812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1894</v>
      </c>
      <c r="C20" s="12">
        <v>1890</v>
      </c>
      <c r="D20" s="12">
        <v>1894</v>
      </c>
      <c r="E20" s="12">
        <v>1890</v>
      </c>
      <c r="F20" s="13">
        <f t="shared" si="0"/>
        <v>-0.21119324181626098</v>
      </c>
      <c r="G20" s="1"/>
      <c r="H20" s="1"/>
      <c r="I20" s="1"/>
    </row>
    <row r="21" spans="1:9" x14ac:dyDescent="0.25">
      <c r="A21" s="8" t="s">
        <v>57</v>
      </c>
      <c r="B21" s="9">
        <v>201</v>
      </c>
      <c r="C21" s="9">
        <v>0</v>
      </c>
      <c r="D21" s="9">
        <v>201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12">
        <v>89337</v>
      </c>
      <c r="C22" s="12">
        <v>140990</v>
      </c>
      <c r="D22" s="12">
        <v>397784</v>
      </c>
      <c r="E22" s="12">
        <v>482500</v>
      </c>
      <c r="F22" s="13">
        <f t="shared" si="0"/>
        <v>21.296985298553992</v>
      </c>
      <c r="G22" s="1"/>
      <c r="H22" s="1"/>
      <c r="I22" s="1"/>
    </row>
    <row r="23" spans="1:9" x14ac:dyDescent="0.25">
      <c r="A23" s="8" t="s">
        <v>59</v>
      </c>
      <c r="B23" s="9">
        <v>58678</v>
      </c>
      <c r="C23" s="9">
        <v>65100</v>
      </c>
      <c r="D23" s="9">
        <v>164516</v>
      </c>
      <c r="E23" s="9">
        <v>186434</v>
      </c>
      <c r="F23" s="10">
        <f t="shared" si="0"/>
        <v>13.322716331542225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28283</v>
      </c>
      <c r="C25" s="9">
        <v>42794</v>
      </c>
      <c r="D25" s="9">
        <v>123537</v>
      </c>
      <c r="E25" s="9">
        <v>130028</v>
      </c>
      <c r="F25" s="10">
        <f t="shared" si="0"/>
        <v>5.2542962837044769</v>
      </c>
      <c r="G25" s="1"/>
      <c r="H25" s="1"/>
      <c r="I25" s="1"/>
    </row>
    <row r="26" spans="1:9" x14ac:dyDescent="0.25">
      <c r="A26" s="11" t="s">
        <v>62</v>
      </c>
      <c r="B26" s="12">
        <v>451</v>
      </c>
      <c r="C26" s="12">
        <v>604</v>
      </c>
      <c r="D26" s="12">
        <v>619</v>
      </c>
      <c r="E26" s="12">
        <v>604</v>
      </c>
      <c r="F26" s="13">
        <f t="shared" si="0"/>
        <v>-2.4232633279483053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380635</v>
      </c>
      <c r="C28" s="12">
        <v>385134</v>
      </c>
      <c r="D28" s="12">
        <v>1588816</v>
      </c>
      <c r="E28" s="12">
        <v>1338266</v>
      </c>
      <c r="F28" s="13">
        <f t="shared" si="0"/>
        <v>-15.769604535704573</v>
      </c>
      <c r="G28" s="1"/>
      <c r="H28" s="1"/>
      <c r="I28" s="1"/>
    </row>
    <row r="29" spans="1:9" x14ac:dyDescent="0.25">
      <c r="A29" s="8" t="s">
        <v>65</v>
      </c>
      <c r="B29" s="9">
        <v>14877</v>
      </c>
      <c r="C29" s="9">
        <v>18011</v>
      </c>
      <c r="D29" s="9">
        <v>28086</v>
      </c>
      <c r="E29" s="9">
        <v>28466</v>
      </c>
      <c r="F29" s="10">
        <f t="shared" si="0"/>
        <v>1.3529872534358702</v>
      </c>
      <c r="G29" s="1"/>
      <c r="H29" s="1"/>
      <c r="I29" s="1"/>
    </row>
    <row r="30" spans="1:9" x14ac:dyDescent="0.25">
      <c r="A30" s="11" t="s">
        <v>66</v>
      </c>
      <c r="B30" s="12">
        <v>2461</v>
      </c>
      <c r="C30" s="12">
        <v>2570</v>
      </c>
      <c r="D30" s="12">
        <v>4693</v>
      </c>
      <c r="E30" s="12">
        <v>25131</v>
      </c>
      <c r="F30" s="13">
        <f t="shared" si="0"/>
        <v>435.49968037502663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203</v>
      </c>
      <c r="D31" s="9">
        <v>0</v>
      </c>
      <c r="E31" s="9">
        <v>203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35803</v>
      </c>
      <c r="C32" s="12">
        <v>35588</v>
      </c>
      <c r="D32" s="12">
        <v>89313</v>
      </c>
      <c r="E32" s="12">
        <v>65953</v>
      </c>
      <c r="F32" s="13">
        <f t="shared" si="0"/>
        <v>-26.155206968750349</v>
      </c>
      <c r="G32" s="1"/>
      <c r="H32" s="1"/>
      <c r="I32" s="1"/>
    </row>
    <row r="33" spans="1:9" x14ac:dyDescent="0.25">
      <c r="A33" s="8" t="s">
        <v>69</v>
      </c>
      <c r="B33" s="9">
        <v>77986</v>
      </c>
      <c r="C33" s="9">
        <v>89384</v>
      </c>
      <c r="D33" s="9">
        <v>254994</v>
      </c>
      <c r="E33" s="9">
        <v>245311</v>
      </c>
      <c r="F33" s="10">
        <f t="shared" si="0"/>
        <v>-3.797344251237277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719</v>
      </c>
      <c r="D34" s="12">
        <v>0</v>
      </c>
      <c r="E34" s="12">
        <v>719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1857721</v>
      </c>
      <c r="C35" s="15">
        <f t="shared" ref="C35:E35" si="1">SUM(C7:C34)</f>
        <v>2118729</v>
      </c>
      <c r="D35" s="15">
        <f t="shared" si="1"/>
        <v>6399428</v>
      </c>
      <c r="E35" s="15">
        <f t="shared" si="1"/>
        <v>6160857</v>
      </c>
      <c r="F35" s="16">
        <f t="shared" si="0"/>
        <v>-3.7280050654527201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10526</v>
      </c>
      <c r="C38" s="41">
        <f>D7</f>
        <v>9343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1340008</v>
      </c>
      <c r="G38" s="42">
        <f>LOOKUP(E38,$A$38:$A$65,$C$38:$C$65)</f>
        <v>1287843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52898</v>
      </c>
      <c r="C39" s="41">
        <f t="shared" ref="C39:C65" si="5">D8</f>
        <v>68070</v>
      </c>
      <c r="D39" s="41">
        <f t="shared" ref="D39:D65" si="6">_xlfn.RANK.EQ(B39,$B$38:$B$65)+COUNTIF($B$38:$B$65,B39)-1</f>
        <v>13</v>
      </c>
      <c r="E39" s="42" t="str">
        <f t="shared" si="2"/>
        <v>SANTA CRUZ DE TENERIFE</v>
      </c>
      <c r="F39" s="42">
        <f t="shared" ref="F39:F54" si="7">LOOKUP(E39,$A$38:$A$65,$B$38:$B$65)</f>
        <v>1338266</v>
      </c>
      <c r="G39" s="42">
        <f t="shared" ref="G39:G65" si="8">LOOKUP(E39,$A$38:$A$65,$C$38:$C$65)</f>
        <v>1588816</v>
      </c>
    </row>
    <row r="40" spans="1:9" x14ac:dyDescent="0.25">
      <c r="A40" s="42" t="str">
        <f t="shared" si="3"/>
        <v>ALMERIA</v>
      </c>
      <c r="B40" s="41">
        <f t="shared" si="4"/>
        <v>183588</v>
      </c>
      <c r="C40" s="41">
        <f t="shared" si="5"/>
        <v>182712</v>
      </c>
      <c r="D40" s="41">
        <f t="shared" si="6"/>
        <v>9</v>
      </c>
      <c r="E40" s="42" t="str">
        <f t="shared" si="2"/>
        <v>BALEARES</v>
      </c>
      <c r="F40" s="42">
        <f t="shared" si="7"/>
        <v>754379</v>
      </c>
      <c r="G40" s="42">
        <f t="shared" si="8"/>
        <v>900972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623023</v>
      </c>
      <c r="G41" s="42">
        <f t="shared" si="8"/>
        <v>722159</v>
      </c>
    </row>
    <row r="42" spans="1:9" x14ac:dyDescent="0.25">
      <c r="A42" s="42" t="str">
        <f t="shared" si="3"/>
        <v>BAHIA DE ALGECIRAS</v>
      </c>
      <c r="B42" s="41">
        <f t="shared" si="4"/>
        <v>1340008</v>
      </c>
      <c r="C42" s="41">
        <f t="shared" si="5"/>
        <v>1287843</v>
      </c>
      <c r="D42" s="41">
        <f t="shared" si="6"/>
        <v>1</v>
      </c>
      <c r="E42" s="42" t="str">
        <f t="shared" si="2"/>
        <v>BARCELONA</v>
      </c>
      <c r="F42" s="42">
        <f t="shared" si="7"/>
        <v>586699</v>
      </c>
      <c r="G42" s="42">
        <f t="shared" si="8"/>
        <v>483458</v>
      </c>
    </row>
    <row r="43" spans="1:9" x14ac:dyDescent="0.25">
      <c r="A43" s="42" t="str">
        <f t="shared" si="3"/>
        <v>BAHIA DE CADIZ</v>
      </c>
      <c r="B43" s="41">
        <f t="shared" si="4"/>
        <v>58885</v>
      </c>
      <c r="C43" s="41">
        <f t="shared" si="5"/>
        <v>55819</v>
      </c>
      <c r="D43" s="41">
        <f t="shared" si="6"/>
        <v>12</v>
      </c>
      <c r="E43" s="42" t="str">
        <f t="shared" si="2"/>
        <v>LAS PALMAS</v>
      </c>
      <c r="F43" s="42">
        <f t="shared" si="7"/>
        <v>482500</v>
      </c>
      <c r="G43" s="42">
        <f t="shared" si="8"/>
        <v>397784</v>
      </c>
    </row>
    <row r="44" spans="1:9" x14ac:dyDescent="0.25">
      <c r="A44" s="42" t="str">
        <f t="shared" si="3"/>
        <v>BALEARES</v>
      </c>
      <c r="B44" s="41">
        <f t="shared" si="4"/>
        <v>754379</v>
      </c>
      <c r="C44" s="41">
        <f t="shared" si="5"/>
        <v>900972</v>
      </c>
      <c r="D44" s="41">
        <f t="shared" si="6"/>
        <v>3</v>
      </c>
      <c r="E44" s="42" t="str">
        <f t="shared" si="2"/>
        <v>VIGO</v>
      </c>
      <c r="F44" s="42">
        <f t="shared" si="7"/>
        <v>245311</v>
      </c>
      <c r="G44" s="42">
        <f t="shared" si="8"/>
        <v>254994</v>
      </c>
    </row>
    <row r="45" spans="1:9" x14ac:dyDescent="0.25">
      <c r="A45" s="42" t="str">
        <f t="shared" si="3"/>
        <v>BARCELONA</v>
      </c>
      <c r="B45" s="41">
        <f t="shared" si="4"/>
        <v>586699</v>
      </c>
      <c r="C45" s="41">
        <f t="shared" si="5"/>
        <v>483458</v>
      </c>
      <c r="D45" s="41">
        <f t="shared" si="6"/>
        <v>5</v>
      </c>
      <c r="E45" s="42" t="str">
        <f t="shared" si="2"/>
        <v>MALAGA</v>
      </c>
      <c r="F45" s="42">
        <f t="shared" si="7"/>
        <v>186434</v>
      </c>
      <c r="G45" s="42">
        <f t="shared" si="8"/>
        <v>164516</v>
      </c>
    </row>
    <row r="46" spans="1:9" x14ac:dyDescent="0.25">
      <c r="A46" s="42" t="str">
        <f t="shared" si="3"/>
        <v>BILBAO</v>
      </c>
      <c r="B46" s="41">
        <f t="shared" si="4"/>
        <v>36800</v>
      </c>
      <c r="C46" s="41">
        <f t="shared" si="5"/>
        <v>32283</v>
      </c>
      <c r="D46" s="41">
        <f t="shared" si="6"/>
        <v>14</v>
      </c>
      <c r="E46" s="42" t="str">
        <f t="shared" si="2"/>
        <v>ALMERIA</v>
      </c>
      <c r="F46" s="42">
        <f t="shared" si="7"/>
        <v>183588</v>
      </c>
      <c r="G46" s="42">
        <f t="shared" si="8"/>
        <v>182712</v>
      </c>
    </row>
    <row r="47" spans="1:9" x14ac:dyDescent="0.25">
      <c r="A47" s="42" t="str">
        <f t="shared" si="3"/>
        <v>CARTAGENA</v>
      </c>
      <c r="B47" s="41">
        <f t="shared" si="4"/>
        <v>8546</v>
      </c>
      <c r="C47" s="41">
        <f t="shared" si="5"/>
        <v>2316</v>
      </c>
      <c r="D47" s="41">
        <f t="shared" si="6"/>
        <v>18</v>
      </c>
      <c r="E47" s="42" t="str">
        <f t="shared" si="2"/>
        <v>MELILLA</v>
      </c>
      <c r="F47" s="42">
        <f t="shared" si="7"/>
        <v>130028</v>
      </c>
      <c r="G47" s="42">
        <f t="shared" si="8"/>
        <v>123537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65953</v>
      </c>
      <c r="G48" s="42">
        <f t="shared" si="8"/>
        <v>89313</v>
      </c>
    </row>
    <row r="49" spans="1:7" x14ac:dyDescent="0.25">
      <c r="A49" s="42" t="str">
        <f t="shared" si="3"/>
        <v>CEUTA</v>
      </c>
      <c r="B49" s="41">
        <f t="shared" si="4"/>
        <v>623023</v>
      </c>
      <c r="C49" s="41">
        <f t="shared" si="5"/>
        <v>722159</v>
      </c>
      <c r="D49" s="41">
        <f t="shared" si="6"/>
        <v>4</v>
      </c>
      <c r="E49" s="42" t="str">
        <f t="shared" si="2"/>
        <v>BAHIA DE CADIZ</v>
      </c>
      <c r="F49" s="42">
        <f t="shared" si="7"/>
        <v>58885</v>
      </c>
      <c r="G49" s="42">
        <f t="shared" si="8"/>
        <v>55819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52898</v>
      </c>
      <c r="G50" s="42">
        <f t="shared" si="8"/>
        <v>68070</v>
      </c>
    </row>
    <row r="51" spans="1:7" x14ac:dyDescent="0.25">
      <c r="A51" s="42" t="str">
        <f t="shared" si="3"/>
        <v>GIJON</v>
      </c>
      <c r="B51" s="41">
        <f t="shared" si="4"/>
        <v>1890</v>
      </c>
      <c r="C51" s="41">
        <f t="shared" si="5"/>
        <v>1894</v>
      </c>
      <c r="D51" s="41">
        <f t="shared" si="6"/>
        <v>19</v>
      </c>
      <c r="E51" s="42" t="str">
        <f t="shared" si="2"/>
        <v>BILBAO</v>
      </c>
      <c r="F51" s="42">
        <f t="shared" si="7"/>
        <v>36800</v>
      </c>
      <c r="G51" s="42">
        <f t="shared" si="8"/>
        <v>32283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201</v>
      </c>
      <c r="D52" s="41">
        <f t="shared" si="6"/>
        <v>28</v>
      </c>
      <c r="E52" s="42" t="str">
        <f t="shared" si="2"/>
        <v>SANTANDER</v>
      </c>
      <c r="F52" s="42">
        <f t="shared" si="7"/>
        <v>28466</v>
      </c>
      <c r="G52" s="42">
        <f t="shared" si="8"/>
        <v>28086</v>
      </c>
    </row>
    <row r="53" spans="1:7" x14ac:dyDescent="0.25">
      <c r="A53" s="42" t="str">
        <f t="shared" si="3"/>
        <v>LAS PALMAS</v>
      </c>
      <c r="B53" s="41">
        <f t="shared" si="4"/>
        <v>482500</v>
      </c>
      <c r="C53" s="41">
        <f t="shared" si="5"/>
        <v>397784</v>
      </c>
      <c r="D53" s="41">
        <f t="shared" si="6"/>
        <v>6</v>
      </c>
      <c r="E53" s="42" t="str">
        <f t="shared" si="2"/>
        <v>SEVILLA</v>
      </c>
      <c r="F53" s="42">
        <f t="shared" si="7"/>
        <v>25131</v>
      </c>
      <c r="G53" s="42">
        <f t="shared" si="8"/>
        <v>4693</v>
      </c>
    </row>
    <row r="54" spans="1:7" x14ac:dyDescent="0.25">
      <c r="A54" s="42" t="str">
        <f t="shared" si="3"/>
        <v>MALAGA</v>
      </c>
      <c r="B54" s="41">
        <f t="shared" si="4"/>
        <v>186434</v>
      </c>
      <c r="C54" s="41">
        <f t="shared" si="5"/>
        <v>164516</v>
      </c>
      <c r="D54" s="41">
        <f t="shared" si="6"/>
        <v>8</v>
      </c>
      <c r="E54" s="42" t="str">
        <f t="shared" si="2"/>
        <v>A CORUÑA</v>
      </c>
      <c r="F54" s="42">
        <f t="shared" si="7"/>
        <v>10526</v>
      </c>
      <c r="G54" s="42">
        <f t="shared" si="8"/>
        <v>9343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8546</v>
      </c>
      <c r="G55" s="42">
        <f t="shared" si="8"/>
        <v>2316</v>
      </c>
    </row>
    <row r="56" spans="1:7" x14ac:dyDescent="0.25">
      <c r="A56" s="42" t="str">
        <f t="shared" si="3"/>
        <v>MELILLA</v>
      </c>
      <c r="B56" s="41">
        <f t="shared" si="4"/>
        <v>130028</v>
      </c>
      <c r="C56" s="41">
        <f t="shared" si="5"/>
        <v>123537</v>
      </c>
      <c r="D56" s="41">
        <f t="shared" si="6"/>
        <v>10</v>
      </c>
      <c r="E56" s="42" t="str">
        <f t="shared" si="2"/>
        <v>GIJON</v>
      </c>
      <c r="F56" s="42">
        <f t="shared" si="9"/>
        <v>1890</v>
      </c>
      <c r="G56" s="42">
        <f t="shared" si="8"/>
        <v>1894</v>
      </c>
    </row>
    <row r="57" spans="1:7" x14ac:dyDescent="0.25">
      <c r="A57" s="42" t="str">
        <f t="shared" si="3"/>
        <v>MOTRIL</v>
      </c>
      <c r="B57" s="41">
        <f t="shared" si="4"/>
        <v>604</v>
      </c>
      <c r="C57" s="41">
        <f t="shared" si="5"/>
        <v>619</v>
      </c>
      <c r="D57" s="41">
        <f t="shared" si="6"/>
        <v>21</v>
      </c>
      <c r="E57" s="42" t="str">
        <f t="shared" si="2"/>
        <v>VILAGARCIA</v>
      </c>
      <c r="F57" s="42">
        <f t="shared" si="9"/>
        <v>719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604</v>
      </c>
      <c r="G58" s="42">
        <f t="shared" si="8"/>
        <v>619</v>
      </c>
    </row>
    <row r="59" spans="1:7" x14ac:dyDescent="0.25">
      <c r="A59" s="42" t="str">
        <f t="shared" si="3"/>
        <v>SANTA CRUZ DE TENERIFE</v>
      </c>
      <c r="B59" s="41">
        <f t="shared" si="4"/>
        <v>1338266</v>
      </c>
      <c r="C59" s="41">
        <f t="shared" si="5"/>
        <v>1588816</v>
      </c>
      <c r="D59" s="41">
        <f t="shared" si="6"/>
        <v>2</v>
      </c>
      <c r="E59" s="42" t="str">
        <f t="shared" si="2"/>
        <v>TARRAGONA</v>
      </c>
      <c r="F59" s="42">
        <f t="shared" si="9"/>
        <v>203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28466</v>
      </c>
      <c r="C60" s="41">
        <f t="shared" si="5"/>
        <v>28086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25131</v>
      </c>
      <c r="C61" s="41">
        <f t="shared" si="5"/>
        <v>4693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203</v>
      </c>
      <c r="C62" s="41">
        <f t="shared" si="5"/>
        <v>0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65953</v>
      </c>
      <c r="C63" s="41">
        <f t="shared" si="5"/>
        <v>89313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245311</v>
      </c>
      <c r="C64" s="41">
        <f t="shared" si="5"/>
        <v>254994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719</v>
      </c>
      <c r="C65" s="41">
        <f t="shared" si="5"/>
        <v>0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6347</v>
      </c>
      <c r="C7" s="9">
        <v>5941</v>
      </c>
      <c r="D7" s="9">
        <v>9207</v>
      </c>
      <c r="E7" s="9">
        <v>10526</v>
      </c>
      <c r="F7" s="10">
        <f>((E7*100)/D7)-100</f>
        <v>14.326056261540131</v>
      </c>
      <c r="G7" s="1"/>
      <c r="H7" s="1"/>
      <c r="I7" s="1"/>
    </row>
    <row r="8" spans="1:12" x14ac:dyDescent="0.25">
      <c r="A8" s="11" t="s">
        <v>44</v>
      </c>
      <c r="B8" s="12">
        <v>18306</v>
      </c>
      <c r="C8" s="12">
        <v>6814</v>
      </c>
      <c r="D8" s="12">
        <v>24724</v>
      </c>
      <c r="E8" s="12">
        <v>7475</v>
      </c>
      <c r="F8" s="13">
        <f t="shared" ref="F8:F35" si="0">((E8*100)/D8)-100</f>
        <v>-69.766219058404786</v>
      </c>
      <c r="G8" s="1"/>
      <c r="H8" s="1"/>
      <c r="I8" s="1"/>
    </row>
    <row r="9" spans="1:12" x14ac:dyDescent="0.25">
      <c r="A9" s="8" t="s">
        <v>45</v>
      </c>
      <c r="B9" s="9">
        <v>5356</v>
      </c>
      <c r="C9" s="9">
        <v>3660</v>
      </c>
      <c r="D9" s="9">
        <v>9667</v>
      </c>
      <c r="E9" s="9">
        <v>4306</v>
      </c>
      <c r="F9" s="10">
        <f t="shared" si="0"/>
        <v>-55.456708389365886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36500</v>
      </c>
      <c r="C12" s="12">
        <v>37459</v>
      </c>
      <c r="D12" s="12">
        <v>48190</v>
      </c>
      <c r="E12" s="12">
        <v>53579</v>
      </c>
      <c r="F12" s="13">
        <f t="shared" si="0"/>
        <v>11.182818012035696</v>
      </c>
      <c r="G12" s="1"/>
      <c r="H12" s="1"/>
      <c r="I12" s="1"/>
    </row>
    <row r="13" spans="1:12" x14ac:dyDescent="0.25">
      <c r="A13" s="8" t="s">
        <v>49</v>
      </c>
      <c r="B13" s="9">
        <v>111321</v>
      </c>
      <c r="C13" s="9">
        <v>85614</v>
      </c>
      <c r="D13" s="9">
        <v>142101</v>
      </c>
      <c r="E13" s="9">
        <v>130762</v>
      </c>
      <c r="F13" s="10">
        <f t="shared" si="0"/>
        <v>-7.9795356823667731</v>
      </c>
      <c r="G13" s="1"/>
      <c r="H13" s="1"/>
      <c r="I13" s="1"/>
    </row>
    <row r="14" spans="1:12" x14ac:dyDescent="0.25">
      <c r="A14" s="11" t="s">
        <v>50</v>
      </c>
      <c r="B14" s="12">
        <v>137435</v>
      </c>
      <c r="C14" s="12">
        <v>154557</v>
      </c>
      <c r="D14" s="12">
        <v>227219</v>
      </c>
      <c r="E14" s="12">
        <v>332809</v>
      </c>
      <c r="F14" s="13">
        <f t="shared" si="0"/>
        <v>46.470585646446807</v>
      </c>
      <c r="G14" s="1"/>
      <c r="H14" s="1"/>
      <c r="I14" s="1"/>
    </row>
    <row r="15" spans="1:12" x14ac:dyDescent="0.25">
      <c r="A15" s="8" t="s">
        <v>51</v>
      </c>
      <c r="B15" s="9">
        <v>1925</v>
      </c>
      <c r="C15" s="9">
        <v>5882</v>
      </c>
      <c r="D15" s="9">
        <v>1925</v>
      </c>
      <c r="E15" s="9">
        <v>7199</v>
      </c>
      <c r="F15" s="10">
        <f t="shared" si="0"/>
        <v>273.97402597402595</v>
      </c>
      <c r="G15" s="1"/>
      <c r="H15" s="1"/>
      <c r="I15" s="1"/>
    </row>
    <row r="16" spans="1:12" x14ac:dyDescent="0.25">
      <c r="A16" s="11" t="s">
        <v>52</v>
      </c>
      <c r="B16" s="12">
        <v>1919</v>
      </c>
      <c r="C16" s="12">
        <v>4634</v>
      </c>
      <c r="D16" s="12">
        <v>2316</v>
      </c>
      <c r="E16" s="12">
        <v>8546</v>
      </c>
      <c r="F16" s="13">
        <f t="shared" si="0"/>
        <v>268.99827288428327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874</v>
      </c>
      <c r="C18" s="12">
        <v>0</v>
      </c>
      <c r="D18" s="12">
        <v>874</v>
      </c>
      <c r="E18" s="12">
        <v>938</v>
      </c>
      <c r="F18" s="13">
        <f t="shared" si="0"/>
        <v>7.3226544622425678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1894</v>
      </c>
      <c r="C20" s="12">
        <v>1890</v>
      </c>
      <c r="D20" s="12">
        <v>1894</v>
      </c>
      <c r="E20" s="12">
        <v>1890</v>
      </c>
      <c r="F20" s="13">
        <f t="shared" si="0"/>
        <v>-0.21119324181626098</v>
      </c>
      <c r="G20" s="1"/>
      <c r="H20" s="1"/>
      <c r="I20" s="1"/>
    </row>
    <row r="21" spans="1:9" x14ac:dyDescent="0.25">
      <c r="A21" s="8" t="s">
        <v>57</v>
      </c>
      <c r="B21" s="9">
        <v>201</v>
      </c>
      <c r="C21" s="9">
        <v>0</v>
      </c>
      <c r="D21" s="9">
        <v>201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12">
        <v>49420</v>
      </c>
      <c r="C22" s="12">
        <v>66434</v>
      </c>
      <c r="D22" s="12">
        <v>225645</v>
      </c>
      <c r="E22" s="12">
        <v>286695</v>
      </c>
      <c r="F22" s="13">
        <f t="shared" si="0"/>
        <v>27.055773449444928</v>
      </c>
      <c r="G22" s="1"/>
      <c r="H22" s="1"/>
      <c r="I22" s="1"/>
    </row>
    <row r="23" spans="1:9" x14ac:dyDescent="0.25">
      <c r="A23" s="8" t="s">
        <v>59</v>
      </c>
      <c r="B23" s="9">
        <v>43386</v>
      </c>
      <c r="C23" s="9">
        <v>44505</v>
      </c>
      <c r="D23" s="9">
        <v>95298</v>
      </c>
      <c r="E23" s="9">
        <v>122553</v>
      </c>
      <c r="F23" s="10">
        <f t="shared" si="0"/>
        <v>28.599760750487945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451</v>
      </c>
      <c r="C26" s="12">
        <v>604</v>
      </c>
      <c r="D26" s="12">
        <v>619</v>
      </c>
      <c r="E26" s="12">
        <v>604</v>
      </c>
      <c r="F26" s="13">
        <f t="shared" si="0"/>
        <v>-2.4232633279483053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58938</v>
      </c>
      <c r="C28" s="12">
        <v>59938</v>
      </c>
      <c r="D28" s="12">
        <v>264164</v>
      </c>
      <c r="E28" s="12">
        <v>246889</v>
      </c>
      <c r="F28" s="13">
        <f t="shared" si="0"/>
        <v>-6.5394981905180174</v>
      </c>
      <c r="G28" s="1"/>
      <c r="H28" s="1"/>
      <c r="I28" s="1"/>
    </row>
    <row r="29" spans="1:9" x14ac:dyDescent="0.25">
      <c r="A29" s="8" t="s">
        <v>65</v>
      </c>
      <c r="B29" s="9">
        <v>2088</v>
      </c>
      <c r="C29" s="9">
        <v>2445</v>
      </c>
      <c r="D29" s="9">
        <v>5184</v>
      </c>
      <c r="E29" s="9">
        <v>5139</v>
      </c>
      <c r="F29" s="10">
        <f t="shared" si="0"/>
        <v>-0.86805555555555713</v>
      </c>
      <c r="G29" s="1"/>
      <c r="H29" s="1"/>
      <c r="I29" s="1"/>
    </row>
    <row r="30" spans="1:9" x14ac:dyDescent="0.25">
      <c r="A30" s="11" t="s">
        <v>66</v>
      </c>
      <c r="B30" s="12">
        <v>2461</v>
      </c>
      <c r="C30" s="12">
        <v>2570</v>
      </c>
      <c r="D30" s="12">
        <v>4693</v>
      </c>
      <c r="E30" s="12">
        <v>4981</v>
      </c>
      <c r="F30" s="13">
        <f t="shared" si="0"/>
        <v>6.1367994886000474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203</v>
      </c>
      <c r="D31" s="9">
        <v>0</v>
      </c>
      <c r="E31" s="9">
        <v>203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24635</v>
      </c>
      <c r="C32" s="12">
        <v>19284</v>
      </c>
      <c r="D32" s="12">
        <v>27233</v>
      </c>
      <c r="E32" s="12">
        <v>23939</v>
      </c>
      <c r="F32" s="13">
        <f t="shared" si="0"/>
        <v>-12.095619285425769</v>
      </c>
      <c r="G32" s="1"/>
      <c r="H32" s="1"/>
      <c r="I32" s="1"/>
    </row>
    <row r="33" spans="1:9" x14ac:dyDescent="0.25">
      <c r="A33" s="8" t="s">
        <v>69</v>
      </c>
      <c r="B33" s="9">
        <v>17815</v>
      </c>
      <c r="C33" s="9">
        <v>31787</v>
      </c>
      <c r="D33" s="9">
        <v>19710</v>
      </c>
      <c r="E33" s="9">
        <v>37514</v>
      </c>
      <c r="F33" s="10">
        <f t="shared" si="0"/>
        <v>90.329781836631156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719</v>
      </c>
      <c r="D34" s="12">
        <v>0</v>
      </c>
      <c r="E34" s="12">
        <v>719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521272</v>
      </c>
      <c r="C35" s="15">
        <f t="shared" ref="C35:E35" si="1">SUM(C7:C34)</f>
        <v>534940</v>
      </c>
      <c r="D35" s="15">
        <f t="shared" si="1"/>
        <v>1111026</v>
      </c>
      <c r="E35" s="15">
        <f t="shared" si="1"/>
        <v>1287266</v>
      </c>
      <c r="F35" s="16">
        <f t="shared" si="0"/>
        <v>15.862815091636023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10526</v>
      </c>
      <c r="C38" s="41">
        <f>D7</f>
        <v>9207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332809</v>
      </c>
      <c r="G38" s="42">
        <f>LOOKUP(E38,$A$38:$A$65,$C$38:$C$65)</f>
        <v>227219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7475</v>
      </c>
      <c r="C39" s="41">
        <f t="shared" ref="C39:C65" si="5">D8</f>
        <v>24724</v>
      </c>
      <c r="D39" s="41">
        <f t="shared" ref="D39:D65" si="6">_xlfn.RANK.EQ(B39,$B$38:$B$65)+COUNTIF($B$38:$B$65,B39)-1</f>
        <v>11</v>
      </c>
      <c r="E39" s="42" t="str">
        <f t="shared" si="2"/>
        <v>LAS PALMAS</v>
      </c>
      <c r="F39" s="42">
        <f t="shared" ref="F39:F54" si="7">LOOKUP(E39,$A$38:$A$65,$B$38:$B$65)</f>
        <v>286695</v>
      </c>
      <c r="G39" s="42">
        <f t="shared" ref="G39:G65" si="8">LOOKUP(E39,$A$38:$A$65,$C$38:$C$65)</f>
        <v>225645</v>
      </c>
    </row>
    <row r="40" spans="1:9" x14ac:dyDescent="0.25">
      <c r="A40" s="42" t="str">
        <f t="shared" si="3"/>
        <v>ALMERIA</v>
      </c>
      <c r="B40" s="41">
        <f t="shared" si="4"/>
        <v>4306</v>
      </c>
      <c r="C40" s="41">
        <f t="shared" si="5"/>
        <v>9667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246889</v>
      </c>
      <c r="G40" s="42">
        <f t="shared" si="8"/>
        <v>264164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130762</v>
      </c>
      <c r="G41" s="42">
        <f t="shared" si="8"/>
        <v>142101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122553</v>
      </c>
      <c r="G42" s="42">
        <f t="shared" si="8"/>
        <v>95298</v>
      </c>
    </row>
    <row r="43" spans="1:9" x14ac:dyDescent="0.25">
      <c r="A43" s="42" t="str">
        <f t="shared" si="3"/>
        <v>BAHIA DE CADIZ</v>
      </c>
      <c r="B43" s="41">
        <f t="shared" si="4"/>
        <v>53579</v>
      </c>
      <c r="C43" s="41">
        <f t="shared" si="5"/>
        <v>48190</v>
      </c>
      <c r="D43" s="41">
        <f t="shared" si="6"/>
        <v>6</v>
      </c>
      <c r="E43" s="42" t="str">
        <f t="shared" si="2"/>
        <v>BAHIA DE CADIZ</v>
      </c>
      <c r="F43" s="42">
        <f t="shared" si="7"/>
        <v>53579</v>
      </c>
      <c r="G43" s="42">
        <f t="shared" si="8"/>
        <v>48190</v>
      </c>
    </row>
    <row r="44" spans="1:9" x14ac:dyDescent="0.25">
      <c r="A44" s="42" t="str">
        <f t="shared" si="3"/>
        <v>BALEARES</v>
      </c>
      <c r="B44" s="41">
        <f t="shared" si="4"/>
        <v>130762</v>
      </c>
      <c r="C44" s="41">
        <f t="shared" si="5"/>
        <v>142101</v>
      </c>
      <c r="D44" s="41">
        <f t="shared" si="6"/>
        <v>4</v>
      </c>
      <c r="E44" s="42" t="str">
        <f t="shared" si="2"/>
        <v>VIGO</v>
      </c>
      <c r="F44" s="42">
        <f t="shared" si="7"/>
        <v>37514</v>
      </c>
      <c r="G44" s="42">
        <f t="shared" si="8"/>
        <v>19710</v>
      </c>
    </row>
    <row r="45" spans="1:9" x14ac:dyDescent="0.25">
      <c r="A45" s="42" t="str">
        <f t="shared" si="3"/>
        <v>BARCELONA</v>
      </c>
      <c r="B45" s="41">
        <f t="shared" si="4"/>
        <v>332809</v>
      </c>
      <c r="C45" s="41">
        <f t="shared" si="5"/>
        <v>227219</v>
      </c>
      <c r="D45" s="41">
        <f t="shared" si="6"/>
        <v>1</v>
      </c>
      <c r="E45" s="42" t="str">
        <f t="shared" si="2"/>
        <v>VALENCIA</v>
      </c>
      <c r="F45" s="42">
        <f t="shared" si="7"/>
        <v>23939</v>
      </c>
      <c r="G45" s="42">
        <f t="shared" si="8"/>
        <v>27233</v>
      </c>
    </row>
    <row r="46" spans="1:9" x14ac:dyDescent="0.25">
      <c r="A46" s="42" t="str">
        <f t="shared" si="3"/>
        <v>BILBAO</v>
      </c>
      <c r="B46" s="41">
        <f t="shared" si="4"/>
        <v>7199</v>
      </c>
      <c r="C46" s="41">
        <f t="shared" si="5"/>
        <v>1925</v>
      </c>
      <c r="D46" s="41">
        <f t="shared" si="6"/>
        <v>12</v>
      </c>
      <c r="E46" s="42" t="str">
        <f t="shared" si="2"/>
        <v>A CORUÑA</v>
      </c>
      <c r="F46" s="42">
        <f t="shared" si="7"/>
        <v>10526</v>
      </c>
      <c r="G46" s="42">
        <f t="shared" si="8"/>
        <v>9207</v>
      </c>
    </row>
    <row r="47" spans="1:9" x14ac:dyDescent="0.25">
      <c r="A47" s="42" t="str">
        <f t="shared" si="3"/>
        <v>CARTAGENA</v>
      </c>
      <c r="B47" s="41">
        <f t="shared" si="4"/>
        <v>8546</v>
      </c>
      <c r="C47" s="41">
        <f t="shared" si="5"/>
        <v>2316</v>
      </c>
      <c r="D47" s="41">
        <f t="shared" si="6"/>
        <v>10</v>
      </c>
      <c r="E47" s="42" t="str">
        <f t="shared" si="2"/>
        <v>CARTAGENA</v>
      </c>
      <c r="F47" s="42">
        <f t="shared" si="7"/>
        <v>8546</v>
      </c>
      <c r="G47" s="42">
        <f t="shared" si="8"/>
        <v>2316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7475</v>
      </c>
      <c r="G48" s="42">
        <f t="shared" si="8"/>
        <v>24724</v>
      </c>
    </row>
    <row r="49" spans="1:7" x14ac:dyDescent="0.25">
      <c r="A49" s="42" t="str">
        <f t="shared" si="3"/>
        <v>CEUTA</v>
      </c>
      <c r="B49" s="41">
        <f t="shared" si="4"/>
        <v>938</v>
      </c>
      <c r="C49" s="41">
        <f t="shared" si="5"/>
        <v>874</v>
      </c>
      <c r="D49" s="41">
        <f t="shared" si="6"/>
        <v>17</v>
      </c>
      <c r="E49" s="42" t="str">
        <f t="shared" si="2"/>
        <v>BILBAO</v>
      </c>
      <c r="F49" s="42">
        <f t="shared" si="7"/>
        <v>7199</v>
      </c>
      <c r="G49" s="42">
        <f t="shared" si="8"/>
        <v>1925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5139</v>
      </c>
      <c r="G50" s="42">
        <f t="shared" si="8"/>
        <v>5184</v>
      </c>
    </row>
    <row r="51" spans="1:7" x14ac:dyDescent="0.25">
      <c r="A51" s="42" t="str">
        <f t="shared" si="3"/>
        <v>GIJON</v>
      </c>
      <c r="B51" s="41">
        <f t="shared" si="4"/>
        <v>1890</v>
      </c>
      <c r="C51" s="41">
        <f t="shared" si="5"/>
        <v>1894</v>
      </c>
      <c r="D51" s="41">
        <f t="shared" si="6"/>
        <v>16</v>
      </c>
      <c r="E51" s="42" t="str">
        <f t="shared" si="2"/>
        <v>SEVILLA</v>
      </c>
      <c r="F51" s="42">
        <f t="shared" si="7"/>
        <v>4981</v>
      </c>
      <c r="G51" s="42">
        <f t="shared" si="8"/>
        <v>4693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201</v>
      </c>
      <c r="D52" s="41">
        <f t="shared" si="6"/>
        <v>28</v>
      </c>
      <c r="E52" s="42" t="str">
        <f t="shared" si="2"/>
        <v>ALMERIA</v>
      </c>
      <c r="F52" s="42">
        <f t="shared" si="7"/>
        <v>4306</v>
      </c>
      <c r="G52" s="42">
        <f t="shared" si="8"/>
        <v>9667</v>
      </c>
    </row>
    <row r="53" spans="1:7" x14ac:dyDescent="0.25">
      <c r="A53" s="42" t="str">
        <f t="shared" si="3"/>
        <v>LAS PALMAS</v>
      </c>
      <c r="B53" s="41">
        <f t="shared" si="4"/>
        <v>286695</v>
      </c>
      <c r="C53" s="41">
        <f t="shared" si="5"/>
        <v>225645</v>
      </c>
      <c r="D53" s="41">
        <f t="shared" si="6"/>
        <v>2</v>
      </c>
      <c r="E53" s="42" t="str">
        <f t="shared" si="2"/>
        <v>GIJON</v>
      </c>
      <c r="F53" s="42">
        <f t="shared" si="7"/>
        <v>1890</v>
      </c>
      <c r="G53" s="42">
        <f t="shared" si="8"/>
        <v>1894</v>
      </c>
    </row>
    <row r="54" spans="1:7" x14ac:dyDescent="0.25">
      <c r="A54" s="42" t="str">
        <f t="shared" si="3"/>
        <v>MALAGA</v>
      </c>
      <c r="B54" s="41">
        <f t="shared" si="4"/>
        <v>122553</v>
      </c>
      <c r="C54" s="41">
        <f t="shared" si="5"/>
        <v>95298</v>
      </c>
      <c r="D54" s="41">
        <f t="shared" si="6"/>
        <v>5</v>
      </c>
      <c r="E54" s="42" t="str">
        <f t="shared" si="2"/>
        <v>CEUTA</v>
      </c>
      <c r="F54" s="42">
        <f t="shared" si="7"/>
        <v>938</v>
      </c>
      <c r="G54" s="42">
        <f t="shared" si="8"/>
        <v>874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719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604</v>
      </c>
      <c r="G56" s="42">
        <f t="shared" si="8"/>
        <v>619</v>
      </c>
    </row>
    <row r="57" spans="1:7" x14ac:dyDescent="0.25">
      <c r="A57" s="42" t="str">
        <f t="shared" si="3"/>
        <v>MOTRIL</v>
      </c>
      <c r="B57" s="41">
        <f t="shared" si="4"/>
        <v>604</v>
      </c>
      <c r="C57" s="41">
        <f t="shared" si="5"/>
        <v>619</v>
      </c>
      <c r="D57" s="41">
        <f t="shared" si="6"/>
        <v>19</v>
      </c>
      <c r="E57" s="42" t="str">
        <f t="shared" si="2"/>
        <v>TARRAGONA</v>
      </c>
      <c r="F57" s="42">
        <f t="shared" si="9"/>
        <v>203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246889</v>
      </c>
      <c r="C59" s="41">
        <f t="shared" si="5"/>
        <v>264164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5139</v>
      </c>
      <c r="C60" s="41">
        <f t="shared" si="5"/>
        <v>5184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4981</v>
      </c>
      <c r="C61" s="41">
        <f t="shared" si="5"/>
        <v>4693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203</v>
      </c>
      <c r="C62" s="41">
        <f t="shared" si="5"/>
        <v>0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23939</v>
      </c>
      <c r="C63" s="41">
        <f t="shared" si="5"/>
        <v>27233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37514</v>
      </c>
      <c r="C64" s="41">
        <f t="shared" si="5"/>
        <v>19710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719</v>
      </c>
      <c r="C65" s="41">
        <f t="shared" si="5"/>
        <v>0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2486</v>
      </c>
      <c r="C8" s="12">
        <v>2625</v>
      </c>
      <c r="D8" s="12">
        <v>9003</v>
      </c>
      <c r="E8" s="12">
        <v>9644</v>
      </c>
      <c r="F8" s="13">
        <f t="shared" ref="F8:F35" si="0">((E8*100)/D8)-100</f>
        <v>7.1198489392424733</v>
      </c>
      <c r="G8" s="1"/>
      <c r="H8" s="1"/>
      <c r="I8" s="1"/>
    </row>
    <row r="9" spans="1:12" x14ac:dyDescent="0.25">
      <c r="A9" s="8" t="s">
        <v>45</v>
      </c>
      <c r="B9" s="9">
        <v>7653</v>
      </c>
      <c r="C9" s="9">
        <v>12033</v>
      </c>
      <c r="D9" s="9">
        <v>35203</v>
      </c>
      <c r="E9" s="9">
        <v>38719</v>
      </c>
      <c r="F9" s="10">
        <f t="shared" si="0"/>
        <v>9.9877851319489821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71423</v>
      </c>
      <c r="C11" s="9">
        <v>84696</v>
      </c>
      <c r="D11" s="9">
        <v>325500</v>
      </c>
      <c r="E11" s="9">
        <v>323366</v>
      </c>
      <c r="F11" s="10">
        <f t="shared" si="0"/>
        <v>-0.65560675883256181</v>
      </c>
      <c r="G11" s="1"/>
      <c r="H11" s="1"/>
      <c r="I11" s="1"/>
    </row>
    <row r="12" spans="1:12" x14ac:dyDescent="0.25">
      <c r="A12" s="11" t="s">
        <v>48</v>
      </c>
      <c r="B12" s="12">
        <v>1372</v>
      </c>
      <c r="C12" s="12">
        <v>869</v>
      </c>
      <c r="D12" s="12">
        <v>4606</v>
      </c>
      <c r="E12" s="12">
        <v>3295</v>
      </c>
      <c r="F12" s="13">
        <f t="shared" si="0"/>
        <v>-28.462874511506726</v>
      </c>
      <c r="G12" s="1"/>
      <c r="H12" s="1"/>
      <c r="I12" s="1"/>
    </row>
    <row r="13" spans="1:12" x14ac:dyDescent="0.25">
      <c r="A13" s="8" t="s">
        <v>49</v>
      </c>
      <c r="B13" s="9">
        <v>30047</v>
      </c>
      <c r="C13" s="9">
        <v>31770</v>
      </c>
      <c r="D13" s="9">
        <v>113649</v>
      </c>
      <c r="E13" s="9">
        <v>84337</v>
      </c>
      <c r="F13" s="10">
        <f t="shared" si="0"/>
        <v>-25.791691963853623</v>
      </c>
      <c r="G13" s="1"/>
      <c r="H13" s="1"/>
      <c r="I13" s="1"/>
    </row>
    <row r="14" spans="1:12" x14ac:dyDescent="0.25">
      <c r="A14" s="11" t="s">
        <v>50</v>
      </c>
      <c r="B14" s="12">
        <v>14212</v>
      </c>
      <c r="C14" s="12">
        <v>19766</v>
      </c>
      <c r="D14" s="12">
        <v>50384</v>
      </c>
      <c r="E14" s="12">
        <v>47500</v>
      </c>
      <c r="F14" s="13">
        <f t="shared" si="0"/>
        <v>-5.7240393775801834</v>
      </c>
      <c r="G14" s="1"/>
      <c r="H14" s="1"/>
      <c r="I14" s="1"/>
    </row>
    <row r="15" spans="1:12" x14ac:dyDescent="0.25">
      <c r="A15" s="8" t="s">
        <v>51</v>
      </c>
      <c r="B15" s="9">
        <v>3785</v>
      </c>
      <c r="C15" s="9">
        <v>3664</v>
      </c>
      <c r="D15" s="9">
        <v>7665</v>
      </c>
      <c r="E15" s="9">
        <v>7686</v>
      </c>
      <c r="F15" s="10">
        <f t="shared" si="0"/>
        <v>0.27397260273973245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46905</v>
      </c>
      <c r="C18" s="12">
        <v>40513</v>
      </c>
      <c r="D18" s="12">
        <v>206148</v>
      </c>
      <c r="E18" s="12">
        <v>139394</v>
      </c>
      <c r="F18" s="13">
        <f t="shared" si="0"/>
        <v>-32.381589925684466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12303</v>
      </c>
      <c r="C22" s="12">
        <v>19251</v>
      </c>
      <c r="D22" s="12">
        <v>61591</v>
      </c>
      <c r="E22" s="12">
        <v>54022</v>
      </c>
      <c r="F22" s="13">
        <f t="shared" si="0"/>
        <v>-12.289133152570997</v>
      </c>
      <c r="G22" s="1"/>
      <c r="H22" s="1"/>
      <c r="I22" s="1"/>
    </row>
    <row r="23" spans="1:9" x14ac:dyDescent="0.25">
      <c r="A23" s="8" t="s">
        <v>59</v>
      </c>
      <c r="B23" s="9">
        <v>1983</v>
      </c>
      <c r="C23" s="9">
        <v>2485</v>
      </c>
      <c r="D23" s="9">
        <v>9229</v>
      </c>
      <c r="E23" s="9">
        <v>7659</v>
      </c>
      <c r="F23" s="10">
        <f t="shared" si="0"/>
        <v>-17.011593888828699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4585</v>
      </c>
      <c r="C25" s="9">
        <v>7124</v>
      </c>
      <c r="D25" s="9">
        <v>20273</v>
      </c>
      <c r="E25" s="9">
        <v>20785</v>
      </c>
      <c r="F25" s="10">
        <f t="shared" si="0"/>
        <v>2.5255265624229253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44813</v>
      </c>
      <c r="C28" s="12">
        <v>59714</v>
      </c>
      <c r="D28" s="12">
        <v>210375</v>
      </c>
      <c r="E28" s="12">
        <v>183614</v>
      </c>
      <c r="F28" s="13">
        <f t="shared" si="0"/>
        <v>-12.720617944147349</v>
      </c>
      <c r="G28" s="1"/>
      <c r="H28" s="1"/>
      <c r="I28" s="1"/>
    </row>
    <row r="29" spans="1:9" x14ac:dyDescent="0.25">
      <c r="A29" s="8" t="s">
        <v>65</v>
      </c>
      <c r="B29" s="9">
        <v>4897</v>
      </c>
      <c r="C29" s="9">
        <v>6308</v>
      </c>
      <c r="D29" s="9">
        <v>8749</v>
      </c>
      <c r="E29" s="9">
        <v>9026</v>
      </c>
      <c r="F29" s="10">
        <f t="shared" si="0"/>
        <v>3.166076122985487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36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3840</v>
      </c>
      <c r="C32" s="12">
        <v>3916</v>
      </c>
      <c r="D32" s="12">
        <v>19536</v>
      </c>
      <c r="E32" s="12">
        <v>13018</v>
      </c>
      <c r="F32" s="13">
        <f t="shared" si="0"/>
        <v>-33.364045864045863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250304</v>
      </c>
      <c r="C35" s="15">
        <f t="shared" ref="C35:E35" si="1">SUM(C7:C34)</f>
        <v>294734</v>
      </c>
      <c r="D35" s="15">
        <f t="shared" si="1"/>
        <v>1081911</v>
      </c>
      <c r="E35" s="15">
        <f t="shared" si="1"/>
        <v>942101</v>
      </c>
      <c r="F35" s="16">
        <f t="shared" si="0"/>
        <v>-12.922504716191995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323366</v>
      </c>
      <c r="G38" s="42">
        <f>LOOKUP(E38,$A$38:$A$65,$C$38:$C$65)</f>
        <v>325500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9644</v>
      </c>
      <c r="C39" s="41">
        <f t="shared" ref="C39:C65" si="5">D8</f>
        <v>9003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183614</v>
      </c>
      <c r="G39" s="42">
        <f t="shared" ref="G39:G65" si="8">LOOKUP(E39,$A$38:$A$65,$C$38:$C$65)</f>
        <v>210375</v>
      </c>
    </row>
    <row r="40" spans="1:9" x14ac:dyDescent="0.25">
      <c r="A40" s="42" t="str">
        <f t="shared" si="3"/>
        <v>ALMERIA</v>
      </c>
      <c r="B40" s="41">
        <f t="shared" si="4"/>
        <v>38719</v>
      </c>
      <c r="C40" s="41">
        <f t="shared" si="5"/>
        <v>35203</v>
      </c>
      <c r="D40" s="41">
        <f t="shared" si="6"/>
        <v>7</v>
      </c>
      <c r="E40" s="42" t="str">
        <f t="shared" si="2"/>
        <v>CEUTA</v>
      </c>
      <c r="F40" s="42">
        <f t="shared" si="7"/>
        <v>139394</v>
      </c>
      <c r="G40" s="42">
        <f t="shared" si="8"/>
        <v>206148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84337</v>
      </c>
      <c r="G41" s="42">
        <f t="shared" si="8"/>
        <v>113649</v>
      </c>
    </row>
    <row r="42" spans="1:9" x14ac:dyDescent="0.25">
      <c r="A42" s="42" t="str">
        <f t="shared" si="3"/>
        <v>BAHIA DE ALGECIRAS</v>
      </c>
      <c r="B42" s="41">
        <f t="shared" si="4"/>
        <v>323366</v>
      </c>
      <c r="C42" s="41">
        <f t="shared" si="5"/>
        <v>325500</v>
      </c>
      <c r="D42" s="41">
        <f t="shared" si="6"/>
        <v>1</v>
      </c>
      <c r="E42" s="42" t="str">
        <f t="shared" si="2"/>
        <v>LAS PALMAS</v>
      </c>
      <c r="F42" s="42">
        <f t="shared" si="7"/>
        <v>54022</v>
      </c>
      <c r="G42" s="42">
        <f t="shared" si="8"/>
        <v>61591</v>
      </c>
    </row>
    <row r="43" spans="1:9" x14ac:dyDescent="0.25">
      <c r="A43" s="42" t="str">
        <f t="shared" si="3"/>
        <v>BAHIA DE CADIZ</v>
      </c>
      <c r="B43" s="41">
        <f t="shared" si="4"/>
        <v>3295</v>
      </c>
      <c r="C43" s="41">
        <f t="shared" si="5"/>
        <v>4606</v>
      </c>
      <c r="D43" s="41">
        <f t="shared" si="6"/>
        <v>14</v>
      </c>
      <c r="E43" s="42" t="str">
        <f t="shared" si="2"/>
        <v>BARCELONA</v>
      </c>
      <c r="F43" s="42">
        <f t="shared" si="7"/>
        <v>47500</v>
      </c>
      <c r="G43" s="42">
        <f t="shared" si="8"/>
        <v>50384</v>
      </c>
    </row>
    <row r="44" spans="1:9" x14ac:dyDescent="0.25">
      <c r="A44" s="42" t="str">
        <f t="shared" si="3"/>
        <v>BALEARES</v>
      </c>
      <c r="B44" s="41">
        <f t="shared" si="4"/>
        <v>84337</v>
      </c>
      <c r="C44" s="41">
        <f t="shared" si="5"/>
        <v>113649</v>
      </c>
      <c r="D44" s="41">
        <f t="shared" si="6"/>
        <v>4</v>
      </c>
      <c r="E44" s="42" t="str">
        <f t="shared" si="2"/>
        <v>ALMERIA</v>
      </c>
      <c r="F44" s="42">
        <f t="shared" si="7"/>
        <v>38719</v>
      </c>
      <c r="G44" s="42">
        <f t="shared" si="8"/>
        <v>35203</v>
      </c>
    </row>
    <row r="45" spans="1:9" x14ac:dyDescent="0.25">
      <c r="A45" s="42" t="str">
        <f t="shared" si="3"/>
        <v>BARCELONA</v>
      </c>
      <c r="B45" s="41">
        <f t="shared" si="4"/>
        <v>47500</v>
      </c>
      <c r="C45" s="41">
        <f t="shared" si="5"/>
        <v>50384</v>
      </c>
      <c r="D45" s="41">
        <f t="shared" si="6"/>
        <v>6</v>
      </c>
      <c r="E45" s="42" t="str">
        <f t="shared" si="2"/>
        <v>MELILLA</v>
      </c>
      <c r="F45" s="42">
        <f t="shared" si="7"/>
        <v>20785</v>
      </c>
      <c r="G45" s="42">
        <f t="shared" si="8"/>
        <v>20273</v>
      </c>
    </row>
    <row r="46" spans="1:9" x14ac:dyDescent="0.25">
      <c r="A46" s="42" t="str">
        <f t="shared" si="3"/>
        <v>BILBAO</v>
      </c>
      <c r="B46" s="41">
        <f t="shared" si="4"/>
        <v>7686</v>
      </c>
      <c r="C46" s="41">
        <f t="shared" si="5"/>
        <v>7665</v>
      </c>
      <c r="D46" s="41">
        <f t="shared" si="6"/>
        <v>12</v>
      </c>
      <c r="E46" s="42" t="str">
        <f t="shared" si="2"/>
        <v>VALENCIA</v>
      </c>
      <c r="F46" s="42">
        <f t="shared" si="7"/>
        <v>13018</v>
      </c>
      <c r="G46" s="42">
        <f t="shared" si="8"/>
        <v>19536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9644</v>
      </c>
      <c r="G47" s="42">
        <f t="shared" si="8"/>
        <v>9003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9026</v>
      </c>
      <c r="G48" s="42">
        <f t="shared" si="8"/>
        <v>8749</v>
      </c>
    </row>
    <row r="49" spans="1:7" x14ac:dyDescent="0.25">
      <c r="A49" s="42" t="str">
        <f t="shared" si="3"/>
        <v>CEUTA</v>
      </c>
      <c r="B49" s="41">
        <f t="shared" si="4"/>
        <v>139394</v>
      </c>
      <c r="C49" s="41">
        <f t="shared" si="5"/>
        <v>206148</v>
      </c>
      <c r="D49" s="41">
        <f t="shared" si="6"/>
        <v>3</v>
      </c>
      <c r="E49" s="42" t="str">
        <f t="shared" si="2"/>
        <v>BILBAO</v>
      </c>
      <c r="F49" s="42">
        <f t="shared" si="7"/>
        <v>7686</v>
      </c>
      <c r="G49" s="42">
        <f t="shared" si="8"/>
        <v>7665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7659</v>
      </c>
      <c r="G50" s="42">
        <f t="shared" si="8"/>
        <v>9229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3295</v>
      </c>
      <c r="G51" s="42">
        <f t="shared" si="8"/>
        <v>4606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54022</v>
      </c>
      <c r="C53" s="41">
        <f t="shared" si="5"/>
        <v>61591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7659</v>
      </c>
      <c r="C54" s="41">
        <f t="shared" si="5"/>
        <v>9229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20785</v>
      </c>
      <c r="C56" s="41">
        <f t="shared" si="5"/>
        <v>20273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183614</v>
      </c>
      <c r="C59" s="41">
        <f t="shared" si="5"/>
        <v>210375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9026</v>
      </c>
      <c r="C60" s="41">
        <f t="shared" si="5"/>
        <v>8749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13018</v>
      </c>
      <c r="C63" s="41">
        <f t="shared" si="5"/>
        <v>19536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146</v>
      </c>
      <c r="C7" s="9">
        <v>113</v>
      </c>
      <c r="D7" s="9">
        <v>516</v>
      </c>
      <c r="E7" s="9">
        <v>451</v>
      </c>
      <c r="F7" s="10">
        <f>((E7*100)/D7)-100</f>
        <v>-12.596899224806208</v>
      </c>
      <c r="G7" s="1"/>
      <c r="H7" s="1"/>
      <c r="I7" s="1"/>
    </row>
    <row r="8" spans="1:12" x14ac:dyDescent="0.25">
      <c r="A8" s="11" t="s">
        <v>44</v>
      </c>
      <c r="B8" s="12">
        <v>101</v>
      </c>
      <c r="C8" s="12">
        <v>72</v>
      </c>
      <c r="D8" s="12">
        <v>347</v>
      </c>
      <c r="E8" s="12">
        <v>348</v>
      </c>
      <c r="F8" s="13">
        <f t="shared" ref="F8:F35" si="0">((E8*100)/D8)-100</f>
        <v>0.28818443804034644</v>
      </c>
      <c r="G8" s="1"/>
      <c r="H8" s="1"/>
      <c r="I8" s="1"/>
    </row>
    <row r="9" spans="1:12" x14ac:dyDescent="0.25">
      <c r="A9" s="8" t="s">
        <v>45</v>
      </c>
      <c r="B9" s="9">
        <v>152</v>
      </c>
      <c r="C9" s="9">
        <v>126</v>
      </c>
      <c r="D9" s="9">
        <v>632</v>
      </c>
      <c r="E9" s="9">
        <v>503</v>
      </c>
      <c r="F9" s="10">
        <f t="shared" si="0"/>
        <v>-20.411392405063296</v>
      </c>
      <c r="G9" s="1"/>
      <c r="H9" s="1"/>
      <c r="I9" s="1"/>
    </row>
    <row r="10" spans="1:12" x14ac:dyDescent="0.25">
      <c r="A10" s="11" t="s">
        <v>46</v>
      </c>
      <c r="B10" s="12">
        <v>76</v>
      </c>
      <c r="C10" s="12">
        <v>46</v>
      </c>
      <c r="D10" s="12">
        <v>306</v>
      </c>
      <c r="E10" s="12">
        <v>224</v>
      </c>
      <c r="F10" s="13">
        <f t="shared" si="0"/>
        <v>-26.797385620915037</v>
      </c>
      <c r="G10" s="1"/>
      <c r="H10" s="1"/>
      <c r="I10" s="1"/>
    </row>
    <row r="11" spans="1:12" x14ac:dyDescent="0.25">
      <c r="A11" s="8" t="s">
        <v>47</v>
      </c>
      <c r="B11" s="9">
        <v>1836</v>
      </c>
      <c r="C11" s="9">
        <v>2043</v>
      </c>
      <c r="D11" s="9">
        <v>7542</v>
      </c>
      <c r="E11" s="9">
        <v>8113</v>
      </c>
      <c r="F11" s="10">
        <f t="shared" si="0"/>
        <v>7.5709360912224923</v>
      </c>
      <c r="G11" s="1"/>
      <c r="H11" s="1"/>
      <c r="I11" s="1"/>
    </row>
    <row r="12" spans="1:12" x14ac:dyDescent="0.25">
      <c r="A12" s="11" t="s">
        <v>48</v>
      </c>
      <c r="B12" s="12">
        <v>168</v>
      </c>
      <c r="C12" s="12">
        <v>172</v>
      </c>
      <c r="D12" s="12">
        <v>578</v>
      </c>
      <c r="E12" s="12">
        <v>563</v>
      </c>
      <c r="F12" s="13">
        <f t="shared" si="0"/>
        <v>-2.5951557093425635</v>
      </c>
      <c r="G12" s="1"/>
      <c r="H12" s="1"/>
      <c r="I12" s="1"/>
    </row>
    <row r="13" spans="1:12" x14ac:dyDescent="0.25">
      <c r="A13" s="8" t="s">
        <v>49</v>
      </c>
      <c r="B13" s="9">
        <v>917</v>
      </c>
      <c r="C13" s="9">
        <v>683</v>
      </c>
      <c r="D13" s="9">
        <v>3062</v>
      </c>
      <c r="E13" s="9">
        <v>2208</v>
      </c>
      <c r="F13" s="10">
        <f t="shared" si="0"/>
        <v>-27.890267798824297</v>
      </c>
      <c r="G13" s="1"/>
      <c r="H13" s="1"/>
      <c r="I13" s="1"/>
    </row>
    <row r="14" spans="1:12" x14ac:dyDescent="0.25">
      <c r="A14" s="11" t="s">
        <v>50</v>
      </c>
      <c r="B14" s="12">
        <v>832</v>
      </c>
      <c r="C14" s="12">
        <v>736</v>
      </c>
      <c r="D14" s="12">
        <v>2980</v>
      </c>
      <c r="E14" s="12">
        <v>2527</v>
      </c>
      <c r="F14" s="13">
        <f t="shared" si="0"/>
        <v>-15.201342281879192</v>
      </c>
      <c r="G14" s="1"/>
      <c r="H14" s="1"/>
      <c r="I14" s="1"/>
    </row>
    <row r="15" spans="1:12" x14ac:dyDescent="0.25">
      <c r="A15" s="8" t="s">
        <v>51</v>
      </c>
      <c r="B15" s="9">
        <v>341</v>
      </c>
      <c r="C15" s="9">
        <v>271</v>
      </c>
      <c r="D15" s="9">
        <v>1240</v>
      </c>
      <c r="E15" s="9">
        <v>971</v>
      </c>
      <c r="F15" s="10">
        <f t="shared" si="0"/>
        <v>-21.693548387096769</v>
      </c>
      <c r="G15" s="1"/>
      <c r="H15" s="1"/>
      <c r="I15" s="1"/>
    </row>
    <row r="16" spans="1:12" x14ac:dyDescent="0.25">
      <c r="A16" s="11" t="s">
        <v>52</v>
      </c>
      <c r="B16" s="12">
        <v>112</v>
      </c>
      <c r="C16" s="12">
        <v>102</v>
      </c>
      <c r="D16" s="12">
        <v>468</v>
      </c>
      <c r="E16" s="12">
        <v>409</v>
      </c>
      <c r="F16" s="13">
        <f t="shared" si="0"/>
        <v>-12.606837606837601</v>
      </c>
      <c r="G16" s="1"/>
      <c r="H16" s="1"/>
      <c r="I16" s="1"/>
    </row>
    <row r="17" spans="1:9" x14ac:dyDescent="0.25">
      <c r="A17" s="8" t="s">
        <v>53</v>
      </c>
      <c r="B17" s="9">
        <v>135</v>
      </c>
      <c r="C17" s="9">
        <v>90</v>
      </c>
      <c r="D17" s="9">
        <v>486</v>
      </c>
      <c r="E17" s="9">
        <v>361</v>
      </c>
      <c r="F17" s="10">
        <f t="shared" si="0"/>
        <v>-25.720164609053498</v>
      </c>
      <c r="G17" s="1"/>
      <c r="H17" s="1"/>
      <c r="I17" s="1"/>
    </row>
    <row r="18" spans="1:9" x14ac:dyDescent="0.25">
      <c r="A18" s="11" t="s">
        <v>54</v>
      </c>
      <c r="B18" s="12">
        <v>1229</v>
      </c>
      <c r="C18" s="12">
        <v>1020</v>
      </c>
      <c r="D18" s="12">
        <v>4032</v>
      </c>
      <c r="E18" s="12">
        <v>4018</v>
      </c>
      <c r="F18" s="13">
        <f t="shared" si="0"/>
        <v>-0.34722222222222854</v>
      </c>
      <c r="G18" s="1"/>
      <c r="H18" s="1"/>
      <c r="I18" s="1"/>
    </row>
    <row r="19" spans="1:9" x14ac:dyDescent="0.25">
      <c r="A19" s="8" t="s">
        <v>55</v>
      </c>
      <c r="B19" s="9">
        <v>122</v>
      </c>
      <c r="C19" s="9">
        <v>86</v>
      </c>
      <c r="D19" s="9">
        <v>404</v>
      </c>
      <c r="E19" s="9">
        <v>345</v>
      </c>
      <c r="F19" s="10">
        <f t="shared" si="0"/>
        <v>-14.603960396039611</v>
      </c>
      <c r="G19" s="1"/>
      <c r="H19" s="1"/>
      <c r="I19" s="1"/>
    </row>
    <row r="20" spans="1:9" x14ac:dyDescent="0.25">
      <c r="A20" s="11" t="s">
        <v>56</v>
      </c>
      <c r="B20" s="12">
        <v>107</v>
      </c>
      <c r="C20" s="12">
        <v>85</v>
      </c>
      <c r="D20" s="12">
        <v>408</v>
      </c>
      <c r="E20" s="12">
        <v>303</v>
      </c>
      <c r="F20" s="13">
        <f t="shared" si="0"/>
        <v>-25.735294117647058</v>
      </c>
      <c r="G20" s="1"/>
      <c r="H20" s="1"/>
      <c r="I20" s="1"/>
    </row>
    <row r="21" spans="1:9" x14ac:dyDescent="0.25">
      <c r="A21" s="8" t="s">
        <v>57</v>
      </c>
      <c r="B21" s="9">
        <v>251</v>
      </c>
      <c r="C21" s="9">
        <v>134</v>
      </c>
      <c r="D21" s="9">
        <v>621</v>
      </c>
      <c r="E21" s="9">
        <v>456</v>
      </c>
      <c r="F21" s="10">
        <f t="shared" si="0"/>
        <v>-26.570048309178745</v>
      </c>
      <c r="G21" s="1"/>
      <c r="H21" s="1"/>
      <c r="I21" s="1"/>
    </row>
    <row r="22" spans="1:9" x14ac:dyDescent="0.25">
      <c r="A22" s="11" t="s">
        <v>58</v>
      </c>
      <c r="B22" s="12">
        <v>949</v>
      </c>
      <c r="C22" s="12">
        <v>867</v>
      </c>
      <c r="D22" s="12">
        <v>3801</v>
      </c>
      <c r="E22" s="12">
        <v>3414</v>
      </c>
      <c r="F22" s="13">
        <f t="shared" si="0"/>
        <v>-10.181531176006317</v>
      </c>
      <c r="G22" s="1"/>
      <c r="H22" s="1"/>
      <c r="I22" s="1"/>
    </row>
    <row r="23" spans="1:9" x14ac:dyDescent="0.25">
      <c r="A23" s="8" t="s">
        <v>59</v>
      </c>
      <c r="B23" s="9">
        <v>146</v>
      </c>
      <c r="C23" s="9">
        <v>152</v>
      </c>
      <c r="D23" s="9">
        <v>547</v>
      </c>
      <c r="E23" s="9">
        <v>484</v>
      </c>
      <c r="F23" s="10">
        <f t="shared" si="0"/>
        <v>-11.517367458866545</v>
      </c>
      <c r="G23" s="1"/>
      <c r="H23" s="1"/>
      <c r="I23" s="1"/>
    </row>
    <row r="24" spans="1:9" x14ac:dyDescent="0.25">
      <c r="A24" s="11" t="s">
        <v>60</v>
      </c>
      <c r="B24" s="12">
        <v>96</v>
      </c>
      <c r="C24" s="12">
        <v>91</v>
      </c>
      <c r="D24" s="12">
        <v>282</v>
      </c>
      <c r="E24" s="12">
        <v>281</v>
      </c>
      <c r="F24" s="13">
        <f t="shared" si="0"/>
        <v>-0.35460992907800915</v>
      </c>
      <c r="G24" s="1"/>
      <c r="H24" s="1"/>
      <c r="I24" s="1"/>
    </row>
    <row r="25" spans="1:9" x14ac:dyDescent="0.25">
      <c r="A25" s="8" t="s">
        <v>61</v>
      </c>
      <c r="B25" s="9">
        <v>87</v>
      </c>
      <c r="C25" s="9">
        <v>86</v>
      </c>
      <c r="D25" s="9">
        <v>343</v>
      </c>
      <c r="E25" s="9">
        <v>338</v>
      </c>
      <c r="F25" s="10">
        <f t="shared" si="0"/>
        <v>-1.4577259475218654</v>
      </c>
      <c r="G25" s="1"/>
      <c r="H25" s="1"/>
      <c r="I25" s="1"/>
    </row>
    <row r="26" spans="1:9" x14ac:dyDescent="0.25">
      <c r="A26" s="11" t="s">
        <v>62</v>
      </c>
      <c r="B26" s="12">
        <v>38</v>
      </c>
      <c r="C26" s="12">
        <v>29</v>
      </c>
      <c r="D26" s="12">
        <v>138</v>
      </c>
      <c r="E26" s="12">
        <v>103</v>
      </c>
      <c r="F26" s="13">
        <f t="shared" si="0"/>
        <v>-25.362318840579704</v>
      </c>
      <c r="G26" s="1"/>
      <c r="H26" s="1"/>
      <c r="I26" s="1"/>
    </row>
    <row r="27" spans="1:9" x14ac:dyDescent="0.25">
      <c r="A27" s="8" t="s">
        <v>63</v>
      </c>
      <c r="B27" s="9">
        <v>133</v>
      </c>
      <c r="C27" s="9">
        <v>76</v>
      </c>
      <c r="D27" s="9">
        <v>450</v>
      </c>
      <c r="E27" s="9">
        <v>266</v>
      </c>
      <c r="F27" s="10">
        <f t="shared" si="0"/>
        <v>-40.888888888888886</v>
      </c>
      <c r="G27" s="1"/>
      <c r="H27" s="1"/>
      <c r="I27" s="1"/>
    </row>
    <row r="28" spans="1:9" x14ac:dyDescent="0.25">
      <c r="A28" s="11" t="s">
        <v>64</v>
      </c>
      <c r="B28" s="12">
        <v>1493</v>
      </c>
      <c r="C28" s="12">
        <v>1362</v>
      </c>
      <c r="D28" s="12">
        <v>6017</v>
      </c>
      <c r="E28" s="12">
        <v>4593</v>
      </c>
      <c r="F28" s="13">
        <f t="shared" si="0"/>
        <v>-23.666278876516543</v>
      </c>
      <c r="G28" s="1"/>
      <c r="H28" s="1"/>
      <c r="I28" s="1"/>
    </row>
    <row r="29" spans="1:9" x14ac:dyDescent="0.25">
      <c r="A29" s="8" t="s">
        <v>65</v>
      </c>
      <c r="B29" s="9">
        <v>125</v>
      </c>
      <c r="C29" s="9">
        <v>103</v>
      </c>
      <c r="D29" s="9">
        <v>460</v>
      </c>
      <c r="E29" s="9">
        <v>367</v>
      </c>
      <c r="F29" s="10">
        <f t="shared" si="0"/>
        <v>-20.217391304347828</v>
      </c>
      <c r="G29" s="1"/>
      <c r="H29" s="1"/>
      <c r="I29" s="1"/>
    </row>
    <row r="30" spans="1:9" x14ac:dyDescent="0.25">
      <c r="A30" s="11" t="s">
        <v>66</v>
      </c>
      <c r="B30" s="12">
        <v>111</v>
      </c>
      <c r="C30" s="12">
        <v>111</v>
      </c>
      <c r="D30" s="12">
        <v>420</v>
      </c>
      <c r="E30" s="12">
        <v>407</v>
      </c>
      <c r="F30" s="13">
        <f t="shared" si="0"/>
        <v>-3.095238095238102</v>
      </c>
      <c r="G30" s="1"/>
      <c r="H30" s="1"/>
      <c r="I30" s="1"/>
    </row>
    <row r="31" spans="1:9" x14ac:dyDescent="0.25">
      <c r="A31" s="8" t="s">
        <v>67</v>
      </c>
      <c r="B31" s="9">
        <v>224</v>
      </c>
      <c r="C31" s="9">
        <v>245</v>
      </c>
      <c r="D31" s="9">
        <v>930</v>
      </c>
      <c r="E31" s="9">
        <v>885</v>
      </c>
      <c r="F31" s="10">
        <f t="shared" si="0"/>
        <v>-4.8387096774193594</v>
      </c>
      <c r="G31" s="1"/>
      <c r="H31" s="1"/>
      <c r="I31" s="1"/>
    </row>
    <row r="32" spans="1:9" x14ac:dyDescent="0.25">
      <c r="A32" s="11" t="s">
        <v>68</v>
      </c>
      <c r="B32" s="12">
        <v>622</v>
      </c>
      <c r="C32" s="12">
        <v>673</v>
      </c>
      <c r="D32" s="12">
        <v>2304</v>
      </c>
      <c r="E32" s="12">
        <v>2089</v>
      </c>
      <c r="F32" s="13">
        <f t="shared" si="0"/>
        <v>-9.3315972222222285</v>
      </c>
      <c r="G32" s="1"/>
      <c r="H32" s="1"/>
      <c r="I32" s="1"/>
    </row>
    <row r="33" spans="1:9" x14ac:dyDescent="0.25">
      <c r="A33" s="8" t="s">
        <v>69</v>
      </c>
      <c r="B33" s="9">
        <v>237</v>
      </c>
      <c r="C33" s="9">
        <v>193</v>
      </c>
      <c r="D33" s="9">
        <v>854</v>
      </c>
      <c r="E33" s="9">
        <v>699</v>
      </c>
      <c r="F33" s="10">
        <f t="shared" si="0"/>
        <v>-18.149882903981265</v>
      </c>
      <c r="G33" s="1"/>
      <c r="H33" s="1"/>
      <c r="I33" s="1"/>
    </row>
    <row r="34" spans="1:9" x14ac:dyDescent="0.25">
      <c r="A34" s="11" t="s">
        <v>70</v>
      </c>
      <c r="B34" s="12">
        <v>26</v>
      </c>
      <c r="C34" s="12">
        <v>22</v>
      </c>
      <c r="D34" s="12">
        <v>92</v>
      </c>
      <c r="E34" s="12">
        <v>91</v>
      </c>
      <c r="F34" s="13">
        <f t="shared" si="0"/>
        <v>-1.0869565217391255</v>
      </c>
      <c r="G34" s="1"/>
      <c r="H34" s="1"/>
      <c r="I34" s="1"/>
    </row>
    <row r="35" spans="1:9" x14ac:dyDescent="0.25">
      <c r="A35" s="14" t="s">
        <v>71</v>
      </c>
      <c r="B35" s="15">
        <f>SUM(B7:B34)</f>
        <v>10812</v>
      </c>
      <c r="C35" s="15">
        <f t="shared" ref="C35:E35" si="1">SUM(C7:C34)</f>
        <v>9789</v>
      </c>
      <c r="D35" s="15">
        <f t="shared" si="1"/>
        <v>40260</v>
      </c>
      <c r="E35" s="15">
        <f t="shared" si="1"/>
        <v>35817</v>
      </c>
      <c r="F35" s="16">
        <f t="shared" si="0"/>
        <v>-11.03576751117734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451</v>
      </c>
      <c r="C38" s="41">
        <f>D7</f>
        <v>516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8113</v>
      </c>
      <c r="G38" s="42">
        <f>LOOKUP(E38,$A$38:$A$65,$C$38:$C$65)</f>
        <v>7542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348</v>
      </c>
      <c r="C39" s="41">
        <f t="shared" ref="C39:C65" si="5">D8</f>
        <v>347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4593</v>
      </c>
      <c r="G39" s="42">
        <f t="shared" ref="G39:G65" si="8">LOOKUP(E39,$A$38:$A$65,$C$38:$C$65)</f>
        <v>6017</v>
      </c>
    </row>
    <row r="40" spans="1:9" x14ac:dyDescent="0.25">
      <c r="A40" s="42" t="str">
        <f t="shared" si="3"/>
        <v>ALMERIA</v>
      </c>
      <c r="B40" s="41">
        <f t="shared" si="4"/>
        <v>503</v>
      </c>
      <c r="C40" s="41">
        <f t="shared" si="5"/>
        <v>632</v>
      </c>
      <c r="D40" s="41">
        <f t="shared" si="6"/>
        <v>12</v>
      </c>
      <c r="E40" s="42" t="str">
        <f t="shared" si="2"/>
        <v>CEUTA</v>
      </c>
      <c r="F40" s="42">
        <f t="shared" si="7"/>
        <v>4018</v>
      </c>
      <c r="G40" s="42">
        <f t="shared" si="8"/>
        <v>4032</v>
      </c>
    </row>
    <row r="41" spans="1:9" x14ac:dyDescent="0.25">
      <c r="A41" s="42" t="str">
        <f t="shared" si="3"/>
        <v>AVILES</v>
      </c>
      <c r="B41" s="41">
        <f t="shared" si="4"/>
        <v>224</v>
      </c>
      <c r="C41" s="41">
        <f t="shared" si="5"/>
        <v>306</v>
      </c>
      <c r="D41" s="41">
        <f t="shared" si="6"/>
        <v>26</v>
      </c>
      <c r="E41" s="42" t="str">
        <f t="shared" si="2"/>
        <v>LAS PALMAS</v>
      </c>
      <c r="F41" s="42">
        <f t="shared" si="7"/>
        <v>3414</v>
      </c>
      <c r="G41" s="42">
        <f t="shared" si="8"/>
        <v>3801</v>
      </c>
    </row>
    <row r="42" spans="1:9" x14ac:dyDescent="0.25">
      <c r="A42" s="42" t="str">
        <f t="shared" si="3"/>
        <v>BAHIA DE ALGECIRAS</v>
      </c>
      <c r="B42" s="41">
        <f t="shared" si="4"/>
        <v>8113</v>
      </c>
      <c r="C42" s="41">
        <f t="shared" si="5"/>
        <v>7542</v>
      </c>
      <c r="D42" s="41">
        <f t="shared" si="6"/>
        <v>1</v>
      </c>
      <c r="E42" s="42" t="str">
        <f t="shared" si="2"/>
        <v>BARCELONA</v>
      </c>
      <c r="F42" s="42">
        <f t="shared" si="7"/>
        <v>2527</v>
      </c>
      <c r="G42" s="42">
        <f t="shared" si="8"/>
        <v>2980</v>
      </c>
    </row>
    <row r="43" spans="1:9" x14ac:dyDescent="0.25">
      <c r="A43" s="42" t="str">
        <f t="shared" si="3"/>
        <v>BAHIA DE CADIZ</v>
      </c>
      <c r="B43" s="41">
        <f t="shared" si="4"/>
        <v>563</v>
      </c>
      <c r="C43" s="41">
        <f t="shared" si="5"/>
        <v>578</v>
      </c>
      <c r="D43" s="41">
        <f t="shared" si="6"/>
        <v>11</v>
      </c>
      <c r="E43" s="42" t="str">
        <f t="shared" si="2"/>
        <v>BALEARES</v>
      </c>
      <c r="F43" s="42">
        <f t="shared" si="7"/>
        <v>2208</v>
      </c>
      <c r="G43" s="42">
        <f t="shared" si="8"/>
        <v>3062</v>
      </c>
    </row>
    <row r="44" spans="1:9" x14ac:dyDescent="0.25">
      <c r="A44" s="42" t="str">
        <f t="shared" si="3"/>
        <v>BALEARES</v>
      </c>
      <c r="B44" s="41">
        <f t="shared" si="4"/>
        <v>2208</v>
      </c>
      <c r="C44" s="41">
        <f t="shared" si="5"/>
        <v>3062</v>
      </c>
      <c r="D44" s="41">
        <f t="shared" si="6"/>
        <v>6</v>
      </c>
      <c r="E44" s="42" t="str">
        <f t="shared" si="2"/>
        <v>VALENCIA</v>
      </c>
      <c r="F44" s="42">
        <f t="shared" si="7"/>
        <v>2089</v>
      </c>
      <c r="G44" s="42">
        <f t="shared" si="8"/>
        <v>2304</v>
      </c>
    </row>
    <row r="45" spans="1:9" x14ac:dyDescent="0.25">
      <c r="A45" s="42" t="str">
        <f t="shared" si="3"/>
        <v>BARCELONA</v>
      </c>
      <c r="B45" s="41">
        <f t="shared" si="4"/>
        <v>2527</v>
      </c>
      <c r="C45" s="41">
        <f t="shared" si="5"/>
        <v>2980</v>
      </c>
      <c r="D45" s="41">
        <f t="shared" si="6"/>
        <v>5</v>
      </c>
      <c r="E45" s="42" t="str">
        <f t="shared" si="2"/>
        <v>BILBAO</v>
      </c>
      <c r="F45" s="42">
        <f t="shared" si="7"/>
        <v>971</v>
      </c>
      <c r="G45" s="42">
        <f t="shared" si="8"/>
        <v>1240</v>
      </c>
    </row>
    <row r="46" spans="1:9" x14ac:dyDescent="0.25">
      <c r="A46" s="42" t="str">
        <f t="shared" si="3"/>
        <v>BILBAO</v>
      </c>
      <c r="B46" s="41">
        <f t="shared" si="4"/>
        <v>971</v>
      </c>
      <c r="C46" s="41">
        <f t="shared" si="5"/>
        <v>1240</v>
      </c>
      <c r="D46" s="41">
        <f t="shared" si="6"/>
        <v>8</v>
      </c>
      <c r="E46" s="42" t="str">
        <f t="shared" si="2"/>
        <v>TARRAGONA</v>
      </c>
      <c r="F46" s="42">
        <f t="shared" si="7"/>
        <v>885</v>
      </c>
      <c r="G46" s="42">
        <f t="shared" si="8"/>
        <v>930</v>
      </c>
    </row>
    <row r="47" spans="1:9" x14ac:dyDescent="0.25">
      <c r="A47" s="42" t="str">
        <f t="shared" si="3"/>
        <v>CARTAGENA</v>
      </c>
      <c r="B47" s="41">
        <f t="shared" si="4"/>
        <v>409</v>
      </c>
      <c r="C47" s="41">
        <f t="shared" si="5"/>
        <v>468</v>
      </c>
      <c r="D47" s="41">
        <f t="shared" si="6"/>
        <v>16</v>
      </c>
      <c r="E47" s="42" t="str">
        <f t="shared" si="2"/>
        <v>VIGO</v>
      </c>
      <c r="F47" s="42">
        <f t="shared" si="7"/>
        <v>699</v>
      </c>
      <c r="G47" s="42">
        <f t="shared" si="8"/>
        <v>854</v>
      </c>
    </row>
    <row r="48" spans="1:9" x14ac:dyDescent="0.25">
      <c r="A48" s="42" t="str">
        <f t="shared" si="3"/>
        <v>CASTELLON</v>
      </c>
      <c r="B48" s="41">
        <f t="shared" si="4"/>
        <v>361</v>
      </c>
      <c r="C48" s="41">
        <f t="shared" si="5"/>
        <v>486</v>
      </c>
      <c r="D48" s="41">
        <f t="shared" si="6"/>
        <v>19</v>
      </c>
      <c r="E48" s="42" t="str">
        <f t="shared" si="2"/>
        <v>BAHIA DE CADIZ</v>
      </c>
      <c r="F48" s="42">
        <f t="shared" si="7"/>
        <v>563</v>
      </c>
      <c r="G48" s="42">
        <f t="shared" si="8"/>
        <v>578</v>
      </c>
    </row>
    <row r="49" spans="1:7" x14ac:dyDescent="0.25">
      <c r="A49" s="42" t="str">
        <f t="shared" si="3"/>
        <v>CEUTA</v>
      </c>
      <c r="B49" s="41">
        <f t="shared" si="4"/>
        <v>4018</v>
      </c>
      <c r="C49" s="41">
        <f t="shared" si="5"/>
        <v>4032</v>
      </c>
      <c r="D49" s="41">
        <f t="shared" si="6"/>
        <v>3</v>
      </c>
      <c r="E49" s="42" t="str">
        <f t="shared" si="2"/>
        <v>ALMERIA</v>
      </c>
      <c r="F49" s="42">
        <f t="shared" si="7"/>
        <v>503</v>
      </c>
      <c r="G49" s="42">
        <f t="shared" si="8"/>
        <v>632</v>
      </c>
    </row>
    <row r="50" spans="1:7" x14ac:dyDescent="0.25">
      <c r="A50" s="42" t="str">
        <f t="shared" si="3"/>
        <v>FERROL-SAN CIBRAO</v>
      </c>
      <c r="B50" s="41">
        <f t="shared" si="4"/>
        <v>345</v>
      </c>
      <c r="C50" s="41">
        <f t="shared" si="5"/>
        <v>404</v>
      </c>
      <c r="D50" s="41">
        <f t="shared" si="6"/>
        <v>21</v>
      </c>
      <c r="E50" s="42" t="str">
        <f t="shared" si="2"/>
        <v>MALAGA</v>
      </c>
      <c r="F50" s="42">
        <f t="shared" si="7"/>
        <v>484</v>
      </c>
      <c r="G50" s="42">
        <f t="shared" si="8"/>
        <v>547</v>
      </c>
    </row>
    <row r="51" spans="1:7" x14ac:dyDescent="0.25">
      <c r="A51" s="42" t="str">
        <f t="shared" si="3"/>
        <v>GIJON</v>
      </c>
      <c r="B51" s="41">
        <f t="shared" si="4"/>
        <v>303</v>
      </c>
      <c r="C51" s="41">
        <f t="shared" si="5"/>
        <v>408</v>
      </c>
      <c r="D51" s="41">
        <f t="shared" si="6"/>
        <v>23</v>
      </c>
      <c r="E51" s="42" t="str">
        <f t="shared" si="2"/>
        <v>HUELVA</v>
      </c>
      <c r="F51" s="42">
        <f t="shared" si="7"/>
        <v>456</v>
      </c>
      <c r="G51" s="42">
        <f t="shared" si="8"/>
        <v>621</v>
      </c>
    </row>
    <row r="52" spans="1:7" x14ac:dyDescent="0.25">
      <c r="A52" s="42" t="str">
        <f t="shared" si="3"/>
        <v>HUELVA</v>
      </c>
      <c r="B52" s="41">
        <f t="shared" si="4"/>
        <v>456</v>
      </c>
      <c r="C52" s="41">
        <f t="shared" si="5"/>
        <v>621</v>
      </c>
      <c r="D52" s="41">
        <f t="shared" si="6"/>
        <v>14</v>
      </c>
      <c r="E52" s="42" t="str">
        <f t="shared" si="2"/>
        <v>A CORUÑA</v>
      </c>
      <c r="F52" s="42">
        <f t="shared" si="7"/>
        <v>451</v>
      </c>
      <c r="G52" s="42">
        <f t="shared" si="8"/>
        <v>516</v>
      </c>
    </row>
    <row r="53" spans="1:7" x14ac:dyDescent="0.25">
      <c r="A53" s="42" t="str">
        <f t="shared" si="3"/>
        <v>LAS PALMAS</v>
      </c>
      <c r="B53" s="41">
        <f t="shared" si="4"/>
        <v>3414</v>
      </c>
      <c r="C53" s="41">
        <f t="shared" si="5"/>
        <v>3801</v>
      </c>
      <c r="D53" s="41">
        <f t="shared" si="6"/>
        <v>4</v>
      </c>
      <c r="E53" s="42" t="str">
        <f t="shared" si="2"/>
        <v>CARTAGENA</v>
      </c>
      <c r="F53" s="42">
        <f t="shared" si="7"/>
        <v>409</v>
      </c>
      <c r="G53" s="42">
        <f t="shared" si="8"/>
        <v>468</v>
      </c>
    </row>
    <row r="54" spans="1:7" x14ac:dyDescent="0.25">
      <c r="A54" s="42" t="str">
        <f t="shared" si="3"/>
        <v>MALAGA</v>
      </c>
      <c r="B54" s="41">
        <f t="shared" si="4"/>
        <v>484</v>
      </c>
      <c r="C54" s="41">
        <f t="shared" si="5"/>
        <v>547</v>
      </c>
      <c r="D54" s="41">
        <f t="shared" si="6"/>
        <v>13</v>
      </c>
      <c r="E54" s="42" t="str">
        <f t="shared" si="2"/>
        <v>SEVILLA</v>
      </c>
      <c r="F54" s="42">
        <f t="shared" si="7"/>
        <v>407</v>
      </c>
      <c r="G54" s="42">
        <f t="shared" si="8"/>
        <v>420</v>
      </c>
    </row>
    <row r="55" spans="1:7" x14ac:dyDescent="0.25">
      <c r="A55" s="42" t="str">
        <f t="shared" si="3"/>
        <v>MARIN Y RIA DE PONTEVEDRA</v>
      </c>
      <c r="B55" s="41">
        <f t="shared" si="4"/>
        <v>281</v>
      </c>
      <c r="C55" s="41">
        <f t="shared" si="5"/>
        <v>282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367</v>
      </c>
      <c r="G55" s="42">
        <f t="shared" si="8"/>
        <v>460</v>
      </c>
    </row>
    <row r="56" spans="1:7" x14ac:dyDescent="0.25">
      <c r="A56" s="42" t="str">
        <f t="shared" si="3"/>
        <v>MELILLA</v>
      </c>
      <c r="B56" s="41">
        <f t="shared" si="4"/>
        <v>338</v>
      </c>
      <c r="C56" s="41">
        <f t="shared" si="5"/>
        <v>343</v>
      </c>
      <c r="D56" s="41">
        <f t="shared" si="6"/>
        <v>22</v>
      </c>
      <c r="E56" s="42" t="str">
        <f t="shared" si="2"/>
        <v>CASTELLON</v>
      </c>
      <c r="F56" s="42">
        <f t="shared" si="9"/>
        <v>361</v>
      </c>
      <c r="G56" s="42">
        <f t="shared" si="8"/>
        <v>486</v>
      </c>
    </row>
    <row r="57" spans="1:7" x14ac:dyDescent="0.25">
      <c r="A57" s="42" t="str">
        <f t="shared" si="3"/>
        <v>MOTRIL</v>
      </c>
      <c r="B57" s="41">
        <f t="shared" si="4"/>
        <v>103</v>
      </c>
      <c r="C57" s="41">
        <f t="shared" si="5"/>
        <v>138</v>
      </c>
      <c r="D57" s="41">
        <f t="shared" si="6"/>
        <v>27</v>
      </c>
      <c r="E57" s="42" t="str">
        <f t="shared" si="2"/>
        <v>ALICANTE</v>
      </c>
      <c r="F57" s="42">
        <f t="shared" si="9"/>
        <v>348</v>
      </c>
      <c r="G57" s="42">
        <f t="shared" si="8"/>
        <v>347</v>
      </c>
    </row>
    <row r="58" spans="1:7" x14ac:dyDescent="0.25">
      <c r="A58" s="42" t="str">
        <f t="shared" si="3"/>
        <v>PASAIA</v>
      </c>
      <c r="B58" s="41">
        <f t="shared" si="4"/>
        <v>266</v>
      </c>
      <c r="C58" s="41">
        <f t="shared" si="5"/>
        <v>450</v>
      </c>
      <c r="D58" s="41">
        <f t="shared" si="6"/>
        <v>25</v>
      </c>
      <c r="E58" s="42" t="str">
        <f t="shared" si="2"/>
        <v>FERROL-SAN CIBRAO</v>
      </c>
      <c r="F58" s="42">
        <f t="shared" si="9"/>
        <v>345</v>
      </c>
      <c r="G58" s="42">
        <f t="shared" si="8"/>
        <v>404</v>
      </c>
    </row>
    <row r="59" spans="1:7" x14ac:dyDescent="0.25">
      <c r="A59" s="42" t="str">
        <f t="shared" si="3"/>
        <v>SANTA CRUZ DE TENERIFE</v>
      </c>
      <c r="B59" s="41">
        <f t="shared" si="4"/>
        <v>4593</v>
      </c>
      <c r="C59" s="41">
        <f t="shared" si="5"/>
        <v>6017</v>
      </c>
      <c r="D59" s="41">
        <f t="shared" si="6"/>
        <v>2</v>
      </c>
      <c r="E59" s="42" t="str">
        <f t="shared" si="2"/>
        <v>MELILLA</v>
      </c>
      <c r="F59" s="42">
        <f t="shared" si="9"/>
        <v>338</v>
      </c>
      <c r="G59" s="42">
        <f t="shared" si="8"/>
        <v>343</v>
      </c>
    </row>
    <row r="60" spans="1:7" x14ac:dyDescent="0.25">
      <c r="A60" s="42" t="str">
        <f t="shared" si="3"/>
        <v>SANTANDER</v>
      </c>
      <c r="B60" s="41">
        <f t="shared" si="4"/>
        <v>367</v>
      </c>
      <c r="C60" s="41">
        <f t="shared" si="5"/>
        <v>460</v>
      </c>
      <c r="D60" s="41">
        <f t="shared" si="6"/>
        <v>18</v>
      </c>
      <c r="E60" s="42" t="str">
        <f t="shared" si="2"/>
        <v>GIJON</v>
      </c>
      <c r="F60" s="42">
        <f t="shared" si="9"/>
        <v>303</v>
      </c>
      <c r="G60" s="42">
        <f t="shared" si="8"/>
        <v>408</v>
      </c>
    </row>
    <row r="61" spans="1:7" x14ac:dyDescent="0.25">
      <c r="A61" s="42" t="str">
        <f t="shared" si="3"/>
        <v>SEVILLA</v>
      </c>
      <c r="B61" s="41">
        <f t="shared" si="4"/>
        <v>407</v>
      </c>
      <c r="C61" s="41">
        <f t="shared" si="5"/>
        <v>420</v>
      </c>
      <c r="D61" s="41">
        <f t="shared" si="6"/>
        <v>17</v>
      </c>
      <c r="E61" s="42" t="str">
        <f t="shared" si="2"/>
        <v>MARIN Y RIA DE PONTEVEDRA</v>
      </c>
      <c r="F61" s="42">
        <f t="shared" si="9"/>
        <v>281</v>
      </c>
      <c r="G61" s="42">
        <f t="shared" si="8"/>
        <v>282</v>
      </c>
    </row>
    <row r="62" spans="1:7" x14ac:dyDescent="0.25">
      <c r="A62" s="42" t="str">
        <f t="shared" si="3"/>
        <v>TARRAGONA</v>
      </c>
      <c r="B62" s="41">
        <f t="shared" si="4"/>
        <v>885</v>
      </c>
      <c r="C62" s="41">
        <f t="shared" si="5"/>
        <v>930</v>
      </c>
      <c r="D62" s="41">
        <f t="shared" si="6"/>
        <v>9</v>
      </c>
      <c r="E62" s="42" t="str">
        <f t="shared" si="2"/>
        <v>PASAIA</v>
      </c>
      <c r="F62" s="42">
        <f t="shared" si="9"/>
        <v>266</v>
      </c>
      <c r="G62" s="42">
        <f t="shared" si="8"/>
        <v>450</v>
      </c>
    </row>
    <row r="63" spans="1:7" x14ac:dyDescent="0.25">
      <c r="A63" s="42" t="str">
        <f t="shared" si="3"/>
        <v>VALENCIA</v>
      </c>
      <c r="B63" s="41">
        <f t="shared" si="4"/>
        <v>2089</v>
      </c>
      <c r="C63" s="41">
        <f t="shared" si="5"/>
        <v>2304</v>
      </c>
      <c r="D63" s="41">
        <f t="shared" si="6"/>
        <v>7</v>
      </c>
      <c r="E63" s="42" t="str">
        <f t="shared" si="2"/>
        <v>AVILES</v>
      </c>
      <c r="F63" s="42">
        <f t="shared" si="9"/>
        <v>224</v>
      </c>
      <c r="G63" s="42">
        <f t="shared" si="8"/>
        <v>306</v>
      </c>
    </row>
    <row r="64" spans="1:7" x14ac:dyDescent="0.25">
      <c r="A64" s="42" t="str">
        <f t="shared" si="3"/>
        <v>VIGO</v>
      </c>
      <c r="B64" s="41">
        <f t="shared" si="4"/>
        <v>699</v>
      </c>
      <c r="C64" s="41">
        <f t="shared" si="5"/>
        <v>854</v>
      </c>
      <c r="D64" s="41">
        <f t="shared" si="6"/>
        <v>10</v>
      </c>
      <c r="E64" s="42" t="str">
        <f t="shared" si="2"/>
        <v>MOTRIL</v>
      </c>
      <c r="F64" s="42">
        <f t="shared" si="9"/>
        <v>103</v>
      </c>
      <c r="G64" s="42">
        <f t="shared" si="8"/>
        <v>138</v>
      </c>
    </row>
    <row r="65" spans="1:7" x14ac:dyDescent="0.25">
      <c r="A65" s="42" t="str">
        <f t="shared" si="3"/>
        <v>VILAGARCIA</v>
      </c>
      <c r="B65" s="41">
        <f t="shared" si="4"/>
        <v>91</v>
      </c>
      <c r="C65" s="41">
        <f t="shared" si="5"/>
        <v>92</v>
      </c>
      <c r="D65" s="41">
        <f t="shared" si="6"/>
        <v>28</v>
      </c>
      <c r="E65" s="42" t="str">
        <f t="shared" si="2"/>
        <v>VILAGARCIA</v>
      </c>
      <c r="F65" s="42">
        <f t="shared" si="9"/>
        <v>91</v>
      </c>
      <c r="G65" s="42">
        <f t="shared" si="8"/>
        <v>92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1283467</v>
      </c>
      <c r="C7" s="9">
        <v>1026818</v>
      </c>
      <c r="D7" s="9">
        <v>4554182</v>
      </c>
      <c r="E7" s="9">
        <v>3881675</v>
      </c>
      <c r="F7" s="10">
        <f>((E7*100)/D7)-100</f>
        <v>-14.766801151117804</v>
      </c>
      <c r="G7" s="1"/>
      <c r="H7" s="1"/>
      <c r="I7" s="1"/>
    </row>
    <row r="8" spans="1:12" x14ac:dyDescent="0.25">
      <c r="A8" s="11" t="s">
        <v>44</v>
      </c>
      <c r="B8" s="12">
        <v>1553427</v>
      </c>
      <c r="C8" s="12">
        <v>1092988</v>
      </c>
      <c r="D8" s="12">
        <v>4251613</v>
      </c>
      <c r="E8" s="12">
        <v>3772234</v>
      </c>
      <c r="F8" s="13">
        <f t="shared" ref="F8:F35" si="0">((E8*100)/D8)-100</f>
        <v>-11.275226602233076</v>
      </c>
      <c r="G8" s="1"/>
      <c r="H8" s="1"/>
      <c r="I8" s="1"/>
    </row>
    <row r="9" spans="1:12" x14ac:dyDescent="0.25">
      <c r="A9" s="8" t="s">
        <v>45</v>
      </c>
      <c r="B9" s="9">
        <v>2073404</v>
      </c>
      <c r="C9" s="9">
        <v>1632571</v>
      </c>
      <c r="D9" s="9">
        <v>8383019</v>
      </c>
      <c r="E9" s="9">
        <v>6940952</v>
      </c>
      <c r="F9" s="10">
        <f t="shared" si="0"/>
        <v>-17.202239431880088</v>
      </c>
      <c r="G9" s="1"/>
      <c r="H9" s="1"/>
      <c r="I9" s="1"/>
    </row>
    <row r="10" spans="1:12" x14ac:dyDescent="0.25">
      <c r="A10" s="11" t="s">
        <v>46</v>
      </c>
      <c r="B10" s="12">
        <v>372928</v>
      </c>
      <c r="C10" s="12">
        <v>317393</v>
      </c>
      <c r="D10" s="12">
        <v>1583442</v>
      </c>
      <c r="E10" s="12">
        <v>1393223</v>
      </c>
      <c r="F10" s="13">
        <f t="shared" si="0"/>
        <v>-12.013007107301689</v>
      </c>
      <c r="G10" s="1"/>
      <c r="H10" s="1"/>
      <c r="I10" s="1"/>
    </row>
    <row r="11" spans="1:12" x14ac:dyDescent="0.25">
      <c r="A11" s="8" t="s">
        <v>47</v>
      </c>
      <c r="B11" s="9">
        <v>20554819</v>
      </c>
      <c r="C11" s="9">
        <v>22139966</v>
      </c>
      <c r="D11" s="9">
        <v>83205436</v>
      </c>
      <c r="E11" s="9">
        <v>91847885</v>
      </c>
      <c r="F11" s="10">
        <f t="shared" si="0"/>
        <v>10.38688025142973</v>
      </c>
      <c r="G11" s="1"/>
      <c r="H11" s="1"/>
      <c r="I11" s="1"/>
    </row>
    <row r="12" spans="1:12" x14ac:dyDescent="0.25">
      <c r="A12" s="11" t="s">
        <v>48</v>
      </c>
      <c r="B12" s="12">
        <v>2705047</v>
      </c>
      <c r="C12" s="12">
        <v>2826653</v>
      </c>
      <c r="D12" s="12">
        <v>7357264</v>
      </c>
      <c r="E12" s="12">
        <v>7374486</v>
      </c>
      <c r="F12" s="13">
        <f t="shared" si="0"/>
        <v>0.23408158250131805</v>
      </c>
      <c r="G12" s="1"/>
      <c r="H12" s="1"/>
      <c r="I12" s="1"/>
    </row>
    <row r="13" spans="1:12" x14ac:dyDescent="0.25">
      <c r="A13" s="8" t="s">
        <v>49</v>
      </c>
      <c r="B13" s="9">
        <v>11700865</v>
      </c>
      <c r="C13" s="9">
        <v>11493863</v>
      </c>
      <c r="D13" s="9">
        <v>38068919</v>
      </c>
      <c r="E13" s="9">
        <v>36456067</v>
      </c>
      <c r="F13" s="10">
        <f t="shared" si="0"/>
        <v>-4.23666351019844</v>
      </c>
      <c r="G13" s="1"/>
      <c r="H13" s="1"/>
      <c r="I13" s="1"/>
    </row>
    <row r="14" spans="1:12" x14ac:dyDescent="0.25">
      <c r="A14" s="11" t="s">
        <v>50</v>
      </c>
      <c r="B14" s="12">
        <v>21345692</v>
      </c>
      <c r="C14" s="12">
        <v>20688321</v>
      </c>
      <c r="D14" s="12">
        <v>73161924</v>
      </c>
      <c r="E14" s="12">
        <v>70280019</v>
      </c>
      <c r="F14" s="13">
        <f t="shared" si="0"/>
        <v>-3.9390776546554491</v>
      </c>
      <c r="G14" s="1"/>
      <c r="H14" s="1"/>
      <c r="I14" s="1"/>
    </row>
    <row r="15" spans="1:12" x14ac:dyDescent="0.25">
      <c r="A15" s="8" t="s">
        <v>51</v>
      </c>
      <c r="B15" s="9">
        <v>4343260</v>
      </c>
      <c r="C15" s="9">
        <v>3959002</v>
      </c>
      <c r="D15" s="9">
        <v>15762692</v>
      </c>
      <c r="E15" s="9">
        <v>14249999</v>
      </c>
      <c r="F15" s="10">
        <f t="shared" si="0"/>
        <v>-9.5966666099927664</v>
      </c>
      <c r="G15" s="1"/>
      <c r="H15" s="1"/>
      <c r="I15" s="1"/>
    </row>
    <row r="16" spans="1:12" x14ac:dyDescent="0.25">
      <c r="A16" s="11" t="s">
        <v>52</v>
      </c>
      <c r="B16" s="12">
        <v>2065501</v>
      </c>
      <c r="C16" s="12">
        <v>2197048</v>
      </c>
      <c r="D16" s="12">
        <v>9661458</v>
      </c>
      <c r="E16" s="12">
        <v>8622980</v>
      </c>
      <c r="F16" s="13">
        <f t="shared" si="0"/>
        <v>-10.748667540654836</v>
      </c>
      <c r="G16" s="1"/>
      <c r="H16" s="1"/>
      <c r="I16" s="1"/>
    </row>
    <row r="17" spans="1:9" x14ac:dyDescent="0.25">
      <c r="A17" s="8" t="s">
        <v>53</v>
      </c>
      <c r="B17" s="9">
        <v>1419183</v>
      </c>
      <c r="C17" s="9">
        <v>1020352</v>
      </c>
      <c r="D17" s="9">
        <v>4925521</v>
      </c>
      <c r="E17" s="9">
        <v>4280037</v>
      </c>
      <c r="F17" s="10">
        <f t="shared" si="0"/>
        <v>-13.10488778750512</v>
      </c>
      <c r="G17" s="1"/>
      <c r="H17" s="1"/>
      <c r="I17" s="1"/>
    </row>
    <row r="18" spans="1:9" x14ac:dyDescent="0.25">
      <c r="A18" s="11" t="s">
        <v>54</v>
      </c>
      <c r="B18" s="12">
        <v>6239090</v>
      </c>
      <c r="C18" s="12">
        <v>5030009</v>
      </c>
      <c r="D18" s="12">
        <v>21380390</v>
      </c>
      <c r="E18" s="12">
        <v>20306977</v>
      </c>
      <c r="F18" s="13">
        <f t="shared" si="0"/>
        <v>-5.0205492042006767</v>
      </c>
      <c r="G18" s="1"/>
      <c r="H18" s="1"/>
      <c r="I18" s="1"/>
    </row>
    <row r="19" spans="1:9" x14ac:dyDescent="0.25">
      <c r="A19" s="8" t="s">
        <v>55</v>
      </c>
      <c r="B19" s="9">
        <v>1261912</v>
      </c>
      <c r="C19" s="9">
        <v>1222040</v>
      </c>
      <c r="D19" s="9">
        <v>4648019</v>
      </c>
      <c r="E19" s="9">
        <v>4415807</v>
      </c>
      <c r="F19" s="10">
        <f t="shared" si="0"/>
        <v>-4.9959348272887922</v>
      </c>
      <c r="G19" s="1"/>
      <c r="H19" s="1"/>
      <c r="I19" s="1"/>
    </row>
    <row r="20" spans="1:9" x14ac:dyDescent="0.25">
      <c r="A20" s="11" t="s">
        <v>56</v>
      </c>
      <c r="B20" s="12">
        <v>1550668</v>
      </c>
      <c r="C20" s="12">
        <v>1274062</v>
      </c>
      <c r="D20" s="12">
        <v>5382903</v>
      </c>
      <c r="E20" s="12">
        <v>4322480</v>
      </c>
      <c r="F20" s="13">
        <f t="shared" si="0"/>
        <v>-19.6998348289018</v>
      </c>
      <c r="G20" s="1"/>
      <c r="H20" s="1"/>
      <c r="I20" s="1"/>
    </row>
    <row r="21" spans="1:9" x14ac:dyDescent="0.25">
      <c r="A21" s="8" t="s">
        <v>57</v>
      </c>
      <c r="B21" s="9">
        <v>3050467</v>
      </c>
      <c r="C21" s="9">
        <v>1716533</v>
      </c>
      <c r="D21" s="9">
        <v>8041560</v>
      </c>
      <c r="E21" s="9">
        <v>6213003</v>
      </c>
      <c r="F21" s="10">
        <f t="shared" si="0"/>
        <v>-22.73883425603988</v>
      </c>
      <c r="G21" s="1"/>
      <c r="H21" s="1"/>
      <c r="I21" s="1"/>
    </row>
    <row r="22" spans="1:9" x14ac:dyDescent="0.25">
      <c r="A22" s="11" t="s">
        <v>58</v>
      </c>
      <c r="B22" s="12">
        <v>13459358</v>
      </c>
      <c r="C22" s="12">
        <v>14134506</v>
      </c>
      <c r="D22" s="12">
        <v>55122688</v>
      </c>
      <c r="E22" s="12">
        <v>58659804</v>
      </c>
      <c r="F22" s="13">
        <f t="shared" si="0"/>
        <v>6.4168060889918905</v>
      </c>
      <c r="G22" s="1"/>
      <c r="H22" s="1"/>
      <c r="I22" s="1"/>
    </row>
    <row r="23" spans="1:9" x14ac:dyDescent="0.25">
      <c r="A23" s="8" t="s">
        <v>59</v>
      </c>
      <c r="B23" s="9">
        <v>2951194</v>
      </c>
      <c r="C23" s="9">
        <v>3156496</v>
      </c>
      <c r="D23" s="9">
        <v>11157992</v>
      </c>
      <c r="E23" s="9">
        <v>10577596</v>
      </c>
      <c r="F23" s="10">
        <f t="shared" si="0"/>
        <v>-5.2016169217543791</v>
      </c>
      <c r="G23" s="1"/>
      <c r="H23" s="1"/>
      <c r="I23" s="1"/>
    </row>
    <row r="24" spans="1:9" x14ac:dyDescent="0.25">
      <c r="A24" s="11" t="s">
        <v>60</v>
      </c>
      <c r="B24" s="12">
        <v>342936</v>
      </c>
      <c r="C24" s="12">
        <v>321220</v>
      </c>
      <c r="D24" s="12">
        <v>905504</v>
      </c>
      <c r="E24" s="12">
        <v>988510</v>
      </c>
      <c r="F24" s="13">
        <f t="shared" si="0"/>
        <v>9.1668286390783464</v>
      </c>
      <c r="G24" s="1"/>
      <c r="H24" s="1"/>
      <c r="I24" s="1"/>
    </row>
    <row r="25" spans="1:9" x14ac:dyDescent="0.25">
      <c r="A25" s="8" t="s">
        <v>61</v>
      </c>
      <c r="B25" s="9">
        <v>1123711</v>
      </c>
      <c r="C25" s="9">
        <v>1127327</v>
      </c>
      <c r="D25" s="9">
        <v>4575243</v>
      </c>
      <c r="E25" s="9">
        <v>4467146</v>
      </c>
      <c r="F25" s="10">
        <f t="shared" si="0"/>
        <v>-2.3626504646857001</v>
      </c>
      <c r="G25" s="1"/>
      <c r="H25" s="1"/>
      <c r="I25" s="1"/>
    </row>
    <row r="26" spans="1:9" x14ac:dyDescent="0.25">
      <c r="A26" s="11" t="s">
        <v>62</v>
      </c>
      <c r="B26" s="12">
        <v>263644</v>
      </c>
      <c r="C26" s="12">
        <v>199783</v>
      </c>
      <c r="D26" s="12">
        <v>1132956</v>
      </c>
      <c r="E26" s="12">
        <v>936798</v>
      </c>
      <c r="F26" s="13">
        <f t="shared" si="0"/>
        <v>-17.313823308230852</v>
      </c>
      <c r="G26" s="1"/>
      <c r="H26" s="1"/>
      <c r="I26" s="1"/>
    </row>
    <row r="27" spans="1:9" x14ac:dyDescent="0.25">
      <c r="A27" s="8" t="s">
        <v>63</v>
      </c>
      <c r="B27" s="9">
        <v>779580</v>
      </c>
      <c r="C27" s="9">
        <v>478944</v>
      </c>
      <c r="D27" s="9">
        <v>2647435</v>
      </c>
      <c r="E27" s="9">
        <v>1837272</v>
      </c>
      <c r="F27" s="10">
        <f t="shared" si="0"/>
        <v>-30.601808920710042</v>
      </c>
      <c r="G27" s="1"/>
      <c r="H27" s="1"/>
      <c r="I27" s="1"/>
    </row>
    <row r="28" spans="1:9" x14ac:dyDescent="0.25">
      <c r="A28" s="11" t="s">
        <v>64</v>
      </c>
      <c r="B28" s="12">
        <v>15313468</v>
      </c>
      <c r="C28" s="12">
        <v>14915543</v>
      </c>
      <c r="D28" s="12">
        <v>60680178</v>
      </c>
      <c r="E28" s="12">
        <v>59834617</v>
      </c>
      <c r="F28" s="13">
        <f t="shared" si="0"/>
        <v>-1.393471522117153</v>
      </c>
      <c r="G28" s="1"/>
      <c r="H28" s="1"/>
      <c r="I28" s="1"/>
    </row>
    <row r="29" spans="1:9" x14ac:dyDescent="0.25">
      <c r="A29" s="8" t="s">
        <v>65</v>
      </c>
      <c r="B29" s="9">
        <v>2140142</v>
      </c>
      <c r="C29" s="9">
        <v>1577034</v>
      </c>
      <c r="D29" s="9">
        <v>7603246</v>
      </c>
      <c r="E29" s="9">
        <v>4779128</v>
      </c>
      <c r="F29" s="10">
        <f t="shared" si="0"/>
        <v>-37.14358314856576</v>
      </c>
      <c r="G29" s="1"/>
      <c r="H29" s="1"/>
      <c r="I29" s="1"/>
    </row>
    <row r="30" spans="1:9" x14ac:dyDescent="0.25">
      <c r="A30" s="11" t="s">
        <v>66</v>
      </c>
      <c r="B30" s="12">
        <v>468923</v>
      </c>
      <c r="C30" s="12">
        <v>526285</v>
      </c>
      <c r="D30" s="12">
        <v>1823711</v>
      </c>
      <c r="E30" s="12">
        <v>1814030</v>
      </c>
      <c r="F30" s="13">
        <f t="shared" si="0"/>
        <v>-0.53084068692901099</v>
      </c>
      <c r="G30" s="1"/>
      <c r="H30" s="1"/>
      <c r="I30" s="1"/>
    </row>
    <row r="31" spans="1:9" x14ac:dyDescent="0.25">
      <c r="A31" s="8" t="s">
        <v>67</v>
      </c>
      <c r="B31" s="9">
        <v>2947928</v>
      </c>
      <c r="C31" s="9">
        <v>3878417</v>
      </c>
      <c r="D31" s="9">
        <v>13308076</v>
      </c>
      <c r="E31" s="9">
        <v>12906480</v>
      </c>
      <c r="F31" s="10">
        <f t="shared" si="0"/>
        <v>-3.0176864033538777</v>
      </c>
      <c r="G31" s="1"/>
      <c r="H31" s="1"/>
      <c r="I31" s="1"/>
    </row>
    <row r="32" spans="1:9" x14ac:dyDescent="0.25">
      <c r="A32" s="11" t="s">
        <v>68</v>
      </c>
      <c r="B32" s="12">
        <v>13838562</v>
      </c>
      <c r="C32" s="12">
        <v>17304768</v>
      </c>
      <c r="D32" s="12">
        <v>50669098</v>
      </c>
      <c r="E32" s="12">
        <v>54805013</v>
      </c>
      <c r="F32" s="13">
        <f t="shared" si="0"/>
        <v>8.1625984342567079</v>
      </c>
      <c r="G32" s="1"/>
      <c r="H32" s="1"/>
      <c r="I32" s="1"/>
    </row>
    <row r="33" spans="1:9" x14ac:dyDescent="0.25">
      <c r="A33" s="8" t="s">
        <v>69</v>
      </c>
      <c r="B33" s="9">
        <v>3509739</v>
      </c>
      <c r="C33" s="9">
        <v>3334107</v>
      </c>
      <c r="D33" s="9">
        <v>11131113</v>
      </c>
      <c r="E33" s="9">
        <v>9501700</v>
      </c>
      <c r="F33" s="10">
        <f t="shared" si="0"/>
        <v>-14.63836545366128</v>
      </c>
      <c r="G33" s="1"/>
      <c r="H33" s="1"/>
      <c r="I33" s="1"/>
    </row>
    <row r="34" spans="1:9" x14ac:dyDescent="0.25">
      <c r="A34" s="11" t="s">
        <v>70</v>
      </c>
      <c r="B34" s="12">
        <v>165743</v>
      </c>
      <c r="C34" s="12">
        <v>117683</v>
      </c>
      <c r="D34" s="12">
        <v>491557</v>
      </c>
      <c r="E34" s="12">
        <v>654752</v>
      </c>
      <c r="F34" s="13">
        <f t="shared" si="0"/>
        <v>33.19960859066191</v>
      </c>
      <c r="G34" s="1"/>
      <c r="H34" s="1"/>
      <c r="I34" s="1"/>
    </row>
    <row r="35" spans="1:9" x14ac:dyDescent="0.25">
      <c r="A35" s="14" t="s">
        <v>71</v>
      </c>
      <c r="B35" s="15">
        <f>SUM(B7:B34)</f>
        <v>138824658</v>
      </c>
      <c r="C35" s="15">
        <f t="shared" ref="C35:E35" si="1">SUM(C7:C34)</f>
        <v>138709732</v>
      </c>
      <c r="D35" s="15">
        <f t="shared" si="1"/>
        <v>511617139</v>
      </c>
      <c r="E35" s="15">
        <f t="shared" si="1"/>
        <v>506120670</v>
      </c>
      <c r="F35" s="16">
        <f t="shared" si="0"/>
        <v>-1.0743324609381375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3881675</v>
      </c>
      <c r="C38" s="41">
        <f>D7</f>
        <v>4554182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91847885</v>
      </c>
      <c r="G38" s="42">
        <f>LOOKUP(E38,$A$38:$A$65,$C$38:$C$65)</f>
        <v>83205436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3772234</v>
      </c>
      <c r="C39" s="41">
        <f t="shared" ref="C39:C65" si="5">D8</f>
        <v>4251613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70280019</v>
      </c>
      <c r="G39" s="42">
        <f t="shared" ref="G39:G65" si="8">LOOKUP(E39,$A$38:$A$65,$C$38:$C$65)</f>
        <v>73161924</v>
      </c>
    </row>
    <row r="40" spans="1:9" x14ac:dyDescent="0.25">
      <c r="A40" s="42" t="str">
        <f t="shared" si="3"/>
        <v>ALMERIA</v>
      </c>
      <c r="B40" s="41">
        <f t="shared" si="4"/>
        <v>6940952</v>
      </c>
      <c r="C40" s="41">
        <f t="shared" si="5"/>
        <v>8383019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59834617</v>
      </c>
      <c r="G40" s="42">
        <f t="shared" si="8"/>
        <v>60680178</v>
      </c>
    </row>
    <row r="41" spans="1:9" x14ac:dyDescent="0.25">
      <c r="A41" s="42" t="str">
        <f t="shared" si="3"/>
        <v>AVILES</v>
      </c>
      <c r="B41" s="41">
        <f t="shared" si="4"/>
        <v>1393223</v>
      </c>
      <c r="C41" s="41">
        <f t="shared" si="5"/>
        <v>1583442</v>
      </c>
      <c r="D41" s="41">
        <f t="shared" si="6"/>
        <v>25</v>
      </c>
      <c r="E41" s="42" t="str">
        <f t="shared" si="2"/>
        <v>LAS PALMAS</v>
      </c>
      <c r="F41" s="42">
        <f t="shared" si="7"/>
        <v>58659804</v>
      </c>
      <c r="G41" s="42">
        <f t="shared" si="8"/>
        <v>55122688</v>
      </c>
    </row>
    <row r="42" spans="1:9" x14ac:dyDescent="0.25">
      <c r="A42" s="42" t="str">
        <f t="shared" si="3"/>
        <v>BAHIA DE ALGECIRAS</v>
      </c>
      <c r="B42" s="41">
        <f t="shared" si="4"/>
        <v>91847885</v>
      </c>
      <c r="C42" s="41">
        <f t="shared" si="5"/>
        <v>83205436</v>
      </c>
      <c r="D42" s="41">
        <f t="shared" si="6"/>
        <v>1</v>
      </c>
      <c r="E42" s="42" t="str">
        <f t="shared" si="2"/>
        <v>VALENCIA</v>
      </c>
      <c r="F42" s="42">
        <f t="shared" si="7"/>
        <v>54805013</v>
      </c>
      <c r="G42" s="42">
        <f t="shared" si="8"/>
        <v>50669098</v>
      </c>
    </row>
    <row r="43" spans="1:9" x14ac:dyDescent="0.25">
      <c r="A43" s="42" t="str">
        <f t="shared" si="3"/>
        <v>BAHIA DE CADIZ</v>
      </c>
      <c r="B43" s="41">
        <f t="shared" si="4"/>
        <v>7374486</v>
      </c>
      <c r="C43" s="41">
        <f t="shared" si="5"/>
        <v>7357264</v>
      </c>
      <c r="D43" s="41">
        <f t="shared" si="6"/>
        <v>13</v>
      </c>
      <c r="E43" s="42" t="str">
        <f t="shared" si="2"/>
        <v>BALEARES</v>
      </c>
      <c r="F43" s="42">
        <f t="shared" si="7"/>
        <v>36456067</v>
      </c>
      <c r="G43" s="42">
        <f t="shared" si="8"/>
        <v>38068919</v>
      </c>
    </row>
    <row r="44" spans="1:9" x14ac:dyDescent="0.25">
      <c r="A44" s="42" t="str">
        <f t="shared" si="3"/>
        <v>BALEARES</v>
      </c>
      <c r="B44" s="41">
        <f t="shared" si="4"/>
        <v>36456067</v>
      </c>
      <c r="C44" s="41">
        <f t="shared" si="5"/>
        <v>38068919</v>
      </c>
      <c r="D44" s="41">
        <f t="shared" si="6"/>
        <v>6</v>
      </c>
      <c r="E44" s="42" t="str">
        <f t="shared" si="2"/>
        <v>CEUTA</v>
      </c>
      <c r="F44" s="42">
        <f t="shared" si="7"/>
        <v>20306977</v>
      </c>
      <c r="G44" s="42">
        <f t="shared" si="8"/>
        <v>21380390</v>
      </c>
    </row>
    <row r="45" spans="1:9" x14ac:dyDescent="0.25">
      <c r="A45" s="42" t="str">
        <f t="shared" si="3"/>
        <v>BARCELONA</v>
      </c>
      <c r="B45" s="41">
        <f t="shared" si="4"/>
        <v>70280019</v>
      </c>
      <c r="C45" s="41">
        <f t="shared" si="5"/>
        <v>73161924</v>
      </c>
      <c r="D45" s="41">
        <f t="shared" si="6"/>
        <v>2</v>
      </c>
      <c r="E45" s="42" t="str">
        <f t="shared" si="2"/>
        <v>BILBAO</v>
      </c>
      <c r="F45" s="42">
        <f t="shared" si="7"/>
        <v>14249999</v>
      </c>
      <c r="G45" s="42">
        <f t="shared" si="8"/>
        <v>15762692</v>
      </c>
    </row>
    <row r="46" spans="1:9" x14ac:dyDescent="0.25">
      <c r="A46" s="42" t="str">
        <f t="shared" si="3"/>
        <v>BILBAO</v>
      </c>
      <c r="B46" s="41">
        <f t="shared" si="4"/>
        <v>14249999</v>
      </c>
      <c r="C46" s="41">
        <f t="shared" si="5"/>
        <v>15762692</v>
      </c>
      <c r="D46" s="41">
        <f t="shared" si="6"/>
        <v>8</v>
      </c>
      <c r="E46" s="42" t="str">
        <f t="shared" si="2"/>
        <v>TARRAGONA</v>
      </c>
      <c r="F46" s="42">
        <f t="shared" si="7"/>
        <v>12906480</v>
      </c>
      <c r="G46" s="42">
        <f t="shared" si="8"/>
        <v>13308076</v>
      </c>
    </row>
    <row r="47" spans="1:9" x14ac:dyDescent="0.25">
      <c r="A47" s="42" t="str">
        <f t="shared" si="3"/>
        <v>CARTAGENA</v>
      </c>
      <c r="B47" s="41">
        <f t="shared" si="4"/>
        <v>8622980</v>
      </c>
      <c r="C47" s="41">
        <f t="shared" si="5"/>
        <v>9661458</v>
      </c>
      <c r="D47" s="41">
        <f t="shared" si="6"/>
        <v>12</v>
      </c>
      <c r="E47" s="42" t="str">
        <f t="shared" si="2"/>
        <v>MALAGA</v>
      </c>
      <c r="F47" s="42">
        <f t="shared" si="7"/>
        <v>10577596</v>
      </c>
      <c r="G47" s="42">
        <f t="shared" si="8"/>
        <v>11157992</v>
      </c>
    </row>
    <row r="48" spans="1:9" x14ac:dyDescent="0.25">
      <c r="A48" s="42" t="str">
        <f t="shared" si="3"/>
        <v>CASTELLON</v>
      </c>
      <c r="B48" s="41">
        <f t="shared" si="4"/>
        <v>4280037</v>
      </c>
      <c r="C48" s="41">
        <f t="shared" si="5"/>
        <v>4925521</v>
      </c>
      <c r="D48" s="41">
        <f t="shared" si="6"/>
        <v>20</v>
      </c>
      <c r="E48" s="42" t="str">
        <f t="shared" si="2"/>
        <v>VIGO</v>
      </c>
      <c r="F48" s="42">
        <f t="shared" si="7"/>
        <v>9501700</v>
      </c>
      <c r="G48" s="42">
        <f t="shared" si="8"/>
        <v>11131113</v>
      </c>
    </row>
    <row r="49" spans="1:7" x14ac:dyDescent="0.25">
      <c r="A49" s="42" t="str">
        <f t="shared" si="3"/>
        <v>CEUTA</v>
      </c>
      <c r="B49" s="41">
        <f t="shared" si="4"/>
        <v>20306977</v>
      </c>
      <c r="C49" s="41">
        <f t="shared" si="5"/>
        <v>21380390</v>
      </c>
      <c r="D49" s="41">
        <f t="shared" si="6"/>
        <v>7</v>
      </c>
      <c r="E49" s="42" t="str">
        <f t="shared" si="2"/>
        <v>CARTAGENA</v>
      </c>
      <c r="F49" s="42">
        <f t="shared" si="7"/>
        <v>8622980</v>
      </c>
      <c r="G49" s="42">
        <f t="shared" si="8"/>
        <v>9661458</v>
      </c>
    </row>
    <row r="50" spans="1:7" x14ac:dyDescent="0.25">
      <c r="A50" s="42" t="str">
        <f t="shared" si="3"/>
        <v>FERROL-SAN CIBRAO</v>
      </c>
      <c r="B50" s="41">
        <f t="shared" si="4"/>
        <v>4415807</v>
      </c>
      <c r="C50" s="41">
        <f t="shared" si="5"/>
        <v>4648019</v>
      </c>
      <c r="D50" s="41">
        <f t="shared" si="6"/>
        <v>18</v>
      </c>
      <c r="E50" s="42" t="str">
        <f t="shared" si="2"/>
        <v>BAHIA DE CADIZ</v>
      </c>
      <c r="F50" s="42">
        <f t="shared" si="7"/>
        <v>7374486</v>
      </c>
      <c r="G50" s="42">
        <f t="shared" si="8"/>
        <v>7357264</v>
      </c>
    </row>
    <row r="51" spans="1:7" x14ac:dyDescent="0.25">
      <c r="A51" s="42" t="str">
        <f t="shared" si="3"/>
        <v>GIJON</v>
      </c>
      <c r="B51" s="41">
        <f t="shared" si="4"/>
        <v>4322480</v>
      </c>
      <c r="C51" s="41">
        <f t="shared" si="5"/>
        <v>5382903</v>
      </c>
      <c r="D51" s="41">
        <f t="shared" si="6"/>
        <v>19</v>
      </c>
      <c r="E51" s="42" t="str">
        <f t="shared" si="2"/>
        <v>ALMERIA</v>
      </c>
      <c r="F51" s="42">
        <f t="shared" si="7"/>
        <v>6940952</v>
      </c>
      <c r="G51" s="42">
        <f t="shared" si="8"/>
        <v>8383019</v>
      </c>
    </row>
    <row r="52" spans="1:7" x14ac:dyDescent="0.25">
      <c r="A52" s="42" t="str">
        <f t="shared" si="3"/>
        <v>HUELVA</v>
      </c>
      <c r="B52" s="41">
        <f t="shared" si="4"/>
        <v>6213003</v>
      </c>
      <c r="C52" s="41">
        <f t="shared" si="5"/>
        <v>8041560</v>
      </c>
      <c r="D52" s="41">
        <f t="shared" si="6"/>
        <v>15</v>
      </c>
      <c r="E52" s="42" t="str">
        <f t="shared" si="2"/>
        <v>HUELVA</v>
      </c>
      <c r="F52" s="42">
        <f t="shared" si="7"/>
        <v>6213003</v>
      </c>
      <c r="G52" s="42">
        <f t="shared" si="8"/>
        <v>8041560</v>
      </c>
    </row>
    <row r="53" spans="1:7" x14ac:dyDescent="0.25">
      <c r="A53" s="42" t="str">
        <f t="shared" si="3"/>
        <v>LAS PALMAS</v>
      </c>
      <c r="B53" s="41">
        <f t="shared" si="4"/>
        <v>58659804</v>
      </c>
      <c r="C53" s="41">
        <f t="shared" si="5"/>
        <v>55122688</v>
      </c>
      <c r="D53" s="41">
        <f t="shared" si="6"/>
        <v>4</v>
      </c>
      <c r="E53" s="42" t="str">
        <f t="shared" si="2"/>
        <v>SANTANDER</v>
      </c>
      <c r="F53" s="42">
        <f t="shared" si="7"/>
        <v>4779128</v>
      </c>
      <c r="G53" s="42">
        <f t="shared" si="8"/>
        <v>7603246</v>
      </c>
    </row>
    <row r="54" spans="1:7" x14ac:dyDescent="0.25">
      <c r="A54" s="42" t="str">
        <f t="shared" si="3"/>
        <v>MALAGA</v>
      </c>
      <c r="B54" s="41">
        <f t="shared" si="4"/>
        <v>10577596</v>
      </c>
      <c r="C54" s="41">
        <f t="shared" si="5"/>
        <v>11157992</v>
      </c>
      <c r="D54" s="41">
        <f t="shared" si="6"/>
        <v>10</v>
      </c>
      <c r="E54" s="42" t="str">
        <f t="shared" si="2"/>
        <v>MELILLA</v>
      </c>
      <c r="F54" s="42">
        <f t="shared" si="7"/>
        <v>4467146</v>
      </c>
      <c r="G54" s="42">
        <f t="shared" si="8"/>
        <v>4575243</v>
      </c>
    </row>
    <row r="55" spans="1:7" x14ac:dyDescent="0.25">
      <c r="A55" s="42" t="str">
        <f t="shared" si="3"/>
        <v>MARIN Y RIA DE PONTEVEDRA</v>
      </c>
      <c r="B55" s="41">
        <f t="shared" si="4"/>
        <v>988510</v>
      </c>
      <c r="C55" s="41">
        <f t="shared" si="5"/>
        <v>905504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4415807</v>
      </c>
      <c r="G55" s="42">
        <f t="shared" si="8"/>
        <v>4648019</v>
      </c>
    </row>
    <row r="56" spans="1:7" x14ac:dyDescent="0.25">
      <c r="A56" s="42" t="str">
        <f t="shared" si="3"/>
        <v>MELILLA</v>
      </c>
      <c r="B56" s="41">
        <f t="shared" si="4"/>
        <v>4467146</v>
      </c>
      <c r="C56" s="41">
        <f t="shared" si="5"/>
        <v>4575243</v>
      </c>
      <c r="D56" s="41">
        <f t="shared" si="6"/>
        <v>17</v>
      </c>
      <c r="E56" s="42" t="str">
        <f t="shared" si="2"/>
        <v>GIJON</v>
      </c>
      <c r="F56" s="42">
        <f t="shared" si="9"/>
        <v>4322480</v>
      </c>
      <c r="G56" s="42">
        <f t="shared" si="8"/>
        <v>5382903</v>
      </c>
    </row>
    <row r="57" spans="1:7" x14ac:dyDescent="0.25">
      <c r="A57" s="42" t="str">
        <f t="shared" si="3"/>
        <v>MOTRIL</v>
      </c>
      <c r="B57" s="41">
        <f t="shared" si="4"/>
        <v>936798</v>
      </c>
      <c r="C57" s="41">
        <f t="shared" si="5"/>
        <v>1132956</v>
      </c>
      <c r="D57" s="41">
        <f t="shared" si="6"/>
        <v>27</v>
      </c>
      <c r="E57" s="42" t="str">
        <f t="shared" si="2"/>
        <v>CASTELLON</v>
      </c>
      <c r="F57" s="42">
        <f t="shared" si="9"/>
        <v>4280037</v>
      </c>
      <c r="G57" s="42">
        <f t="shared" si="8"/>
        <v>4925521</v>
      </c>
    </row>
    <row r="58" spans="1:7" x14ac:dyDescent="0.25">
      <c r="A58" s="42" t="str">
        <f t="shared" si="3"/>
        <v>PASAIA</v>
      </c>
      <c r="B58" s="41">
        <f t="shared" si="4"/>
        <v>1837272</v>
      </c>
      <c r="C58" s="41">
        <f t="shared" si="5"/>
        <v>2647435</v>
      </c>
      <c r="D58" s="41">
        <f t="shared" si="6"/>
        <v>23</v>
      </c>
      <c r="E58" s="42" t="str">
        <f t="shared" si="2"/>
        <v>A CORUÑA</v>
      </c>
      <c r="F58" s="42">
        <f t="shared" si="9"/>
        <v>3881675</v>
      </c>
      <c r="G58" s="42">
        <f t="shared" si="8"/>
        <v>4554182</v>
      </c>
    </row>
    <row r="59" spans="1:7" x14ac:dyDescent="0.25">
      <c r="A59" s="42" t="str">
        <f t="shared" si="3"/>
        <v>SANTA CRUZ DE TENERIFE</v>
      </c>
      <c r="B59" s="41">
        <f t="shared" si="4"/>
        <v>59834617</v>
      </c>
      <c r="C59" s="41">
        <f t="shared" si="5"/>
        <v>60680178</v>
      </c>
      <c r="D59" s="41">
        <f t="shared" si="6"/>
        <v>3</v>
      </c>
      <c r="E59" s="42" t="str">
        <f t="shared" si="2"/>
        <v>ALICANTE</v>
      </c>
      <c r="F59" s="42">
        <f t="shared" si="9"/>
        <v>3772234</v>
      </c>
      <c r="G59" s="42">
        <f t="shared" si="8"/>
        <v>4251613</v>
      </c>
    </row>
    <row r="60" spans="1:7" x14ac:dyDescent="0.25">
      <c r="A60" s="42" t="str">
        <f t="shared" si="3"/>
        <v>SANTANDER</v>
      </c>
      <c r="B60" s="41">
        <f t="shared" si="4"/>
        <v>4779128</v>
      </c>
      <c r="C60" s="41">
        <f t="shared" si="5"/>
        <v>7603246</v>
      </c>
      <c r="D60" s="41">
        <f t="shared" si="6"/>
        <v>16</v>
      </c>
      <c r="E60" s="42" t="str">
        <f t="shared" si="2"/>
        <v>PASAIA</v>
      </c>
      <c r="F60" s="42">
        <f t="shared" si="9"/>
        <v>1837272</v>
      </c>
      <c r="G60" s="42">
        <f t="shared" si="8"/>
        <v>2647435</v>
      </c>
    </row>
    <row r="61" spans="1:7" x14ac:dyDescent="0.25">
      <c r="A61" s="42" t="str">
        <f t="shared" si="3"/>
        <v>SEVILLA</v>
      </c>
      <c r="B61" s="41">
        <f t="shared" si="4"/>
        <v>1814030</v>
      </c>
      <c r="C61" s="41">
        <f t="shared" si="5"/>
        <v>1823711</v>
      </c>
      <c r="D61" s="41">
        <f t="shared" si="6"/>
        <v>24</v>
      </c>
      <c r="E61" s="42" t="str">
        <f t="shared" si="2"/>
        <v>SEVILLA</v>
      </c>
      <c r="F61" s="42">
        <f t="shared" si="9"/>
        <v>1814030</v>
      </c>
      <c r="G61" s="42">
        <f t="shared" si="8"/>
        <v>1823711</v>
      </c>
    </row>
    <row r="62" spans="1:7" x14ac:dyDescent="0.25">
      <c r="A62" s="42" t="str">
        <f t="shared" si="3"/>
        <v>TARRAGONA</v>
      </c>
      <c r="B62" s="41">
        <f t="shared" si="4"/>
        <v>12906480</v>
      </c>
      <c r="C62" s="41">
        <f t="shared" si="5"/>
        <v>13308076</v>
      </c>
      <c r="D62" s="41">
        <f t="shared" si="6"/>
        <v>9</v>
      </c>
      <c r="E62" s="42" t="str">
        <f t="shared" si="2"/>
        <v>AVILES</v>
      </c>
      <c r="F62" s="42">
        <f t="shared" si="9"/>
        <v>1393223</v>
      </c>
      <c r="G62" s="42">
        <f t="shared" si="8"/>
        <v>1583442</v>
      </c>
    </row>
    <row r="63" spans="1:7" x14ac:dyDescent="0.25">
      <c r="A63" s="42" t="str">
        <f t="shared" si="3"/>
        <v>VALENCIA</v>
      </c>
      <c r="B63" s="41">
        <f t="shared" si="4"/>
        <v>54805013</v>
      </c>
      <c r="C63" s="41">
        <f t="shared" si="5"/>
        <v>50669098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988510</v>
      </c>
      <c r="G63" s="42">
        <f t="shared" si="8"/>
        <v>905504</v>
      </c>
    </row>
    <row r="64" spans="1:7" x14ac:dyDescent="0.25">
      <c r="A64" s="42" t="str">
        <f t="shared" si="3"/>
        <v>VIGO</v>
      </c>
      <c r="B64" s="41">
        <f t="shared" si="4"/>
        <v>9501700</v>
      </c>
      <c r="C64" s="41">
        <f t="shared" si="5"/>
        <v>11131113</v>
      </c>
      <c r="D64" s="41">
        <f t="shared" si="6"/>
        <v>11</v>
      </c>
      <c r="E64" s="42" t="str">
        <f t="shared" si="2"/>
        <v>MOTRIL</v>
      </c>
      <c r="F64" s="42">
        <f t="shared" si="9"/>
        <v>936798</v>
      </c>
      <c r="G64" s="42">
        <f t="shared" si="8"/>
        <v>1132956</v>
      </c>
    </row>
    <row r="65" spans="1:7" x14ac:dyDescent="0.25">
      <c r="A65" s="42" t="str">
        <f t="shared" si="3"/>
        <v>VILAGARCIA</v>
      </c>
      <c r="B65" s="41">
        <f t="shared" si="4"/>
        <v>654752</v>
      </c>
      <c r="C65" s="41">
        <f t="shared" si="5"/>
        <v>491557</v>
      </c>
      <c r="D65" s="41">
        <f t="shared" si="6"/>
        <v>28</v>
      </c>
      <c r="E65" s="42" t="str">
        <f t="shared" si="2"/>
        <v>VILAGARCIA</v>
      </c>
      <c r="F65" s="42">
        <f t="shared" si="9"/>
        <v>654752</v>
      </c>
      <c r="G65" s="42">
        <f t="shared" si="8"/>
        <v>491557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19" sqref="B19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39966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7</v>
      </c>
      <c r="C7" s="9">
        <v>8</v>
      </c>
      <c r="D7" s="9">
        <v>11</v>
      </c>
      <c r="E7" s="9">
        <v>13</v>
      </c>
      <c r="F7" s="10">
        <f>((E7*100)/D7)-100</f>
        <v>18.181818181818187</v>
      </c>
      <c r="G7" s="1"/>
      <c r="H7" s="1"/>
      <c r="I7" s="1"/>
    </row>
    <row r="8" spans="1:12" x14ac:dyDescent="0.25">
      <c r="A8" s="11" t="s">
        <v>44</v>
      </c>
      <c r="B8" s="12">
        <v>12</v>
      </c>
      <c r="C8" s="12">
        <v>9</v>
      </c>
      <c r="D8" s="12">
        <v>19</v>
      </c>
      <c r="E8" s="12">
        <v>10</v>
      </c>
      <c r="F8" s="13">
        <f t="shared" ref="F8:F35" si="0">((E8*100)/D8)-100</f>
        <v>-47.368421052631582</v>
      </c>
      <c r="G8" s="1"/>
      <c r="H8" s="1"/>
      <c r="I8" s="1"/>
    </row>
    <row r="9" spans="1:12" x14ac:dyDescent="0.25">
      <c r="A9" s="8" t="s">
        <v>45</v>
      </c>
      <c r="B9" s="9">
        <v>6</v>
      </c>
      <c r="C9" s="9">
        <v>6</v>
      </c>
      <c r="D9" s="9">
        <v>9</v>
      </c>
      <c r="E9" s="9">
        <v>7</v>
      </c>
      <c r="F9" s="10">
        <f t="shared" si="0"/>
        <v>-22.222222222222229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38</v>
      </c>
      <c r="C12" s="12">
        <v>37</v>
      </c>
      <c r="D12" s="12">
        <v>60</v>
      </c>
      <c r="E12" s="12">
        <v>55</v>
      </c>
      <c r="F12" s="13">
        <f t="shared" si="0"/>
        <v>-8.3333333333333286</v>
      </c>
      <c r="G12" s="1"/>
      <c r="H12" s="1"/>
      <c r="I12" s="1"/>
    </row>
    <row r="13" spans="1:12" x14ac:dyDescent="0.25">
      <c r="A13" s="8" t="s">
        <v>49</v>
      </c>
      <c r="B13" s="9">
        <v>71</v>
      </c>
      <c r="C13" s="9">
        <v>56</v>
      </c>
      <c r="D13" s="9">
        <v>85</v>
      </c>
      <c r="E13" s="9">
        <v>75</v>
      </c>
      <c r="F13" s="10">
        <f t="shared" si="0"/>
        <v>-11.764705882352942</v>
      </c>
      <c r="G13" s="1"/>
      <c r="H13" s="1"/>
      <c r="I13" s="1"/>
    </row>
    <row r="14" spans="1:12" x14ac:dyDescent="0.25">
      <c r="A14" s="11" t="s">
        <v>50</v>
      </c>
      <c r="B14" s="12">
        <v>82</v>
      </c>
      <c r="C14" s="12">
        <v>76</v>
      </c>
      <c r="D14" s="12">
        <v>126</v>
      </c>
      <c r="E14" s="12">
        <v>141</v>
      </c>
      <c r="F14" s="13">
        <f t="shared" si="0"/>
        <v>11.904761904761898</v>
      </c>
      <c r="G14" s="1"/>
      <c r="H14" s="1"/>
      <c r="I14" s="1"/>
    </row>
    <row r="15" spans="1:12" x14ac:dyDescent="0.25">
      <c r="A15" s="8" t="s">
        <v>51</v>
      </c>
      <c r="B15" s="9">
        <v>4</v>
      </c>
      <c r="C15" s="9">
        <v>3</v>
      </c>
      <c r="D15" s="9">
        <v>5</v>
      </c>
      <c r="E15" s="9">
        <v>4</v>
      </c>
      <c r="F15" s="10">
        <f t="shared" si="0"/>
        <v>-20</v>
      </c>
      <c r="G15" s="1"/>
      <c r="H15" s="1"/>
      <c r="I15" s="1"/>
    </row>
    <row r="16" spans="1:12" x14ac:dyDescent="0.25">
      <c r="A16" s="11" t="s">
        <v>52</v>
      </c>
      <c r="B16" s="12">
        <v>6</v>
      </c>
      <c r="C16" s="12">
        <v>5</v>
      </c>
      <c r="D16" s="12">
        <v>7</v>
      </c>
      <c r="E16" s="12">
        <v>9</v>
      </c>
      <c r="F16" s="13">
        <f t="shared" si="0"/>
        <v>28.571428571428584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</v>
      </c>
      <c r="C18" s="12">
        <v>0</v>
      </c>
      <c r="D18" s="12">
        <v>1</v>
      </c>
      <c r="E18" s="12">
        <v>1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</v>
      </c>
      <c r="C20" s="12">
        <v>1</v>
      </c>
      <c r="D20" s="12">
        <v>1</v>
      </c>
      <c r="E20" s="12">
        <v>1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57</v>
      </c>
      <c r="B21" s="9">
        <v>1</v>
      </c>
      <c r="C21" s="9">
        <v>0</v>
      </c>
      <c r="D21" s="9">
        <v>1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12">
        <v>40</v>
      </c>
      <c r="C22" s="12">
        <v>48</v>
      </c>
      <c r="D22" s="12">
        <v>200</v>
      </c>
      <c r="E22" s="12">
        <v>171</v>
      </c>
      <c r="F22" s="13">
        <f t="shared" si="0"/>
        <v>-14.5</v>
      </c>
      <c r="G22" s="1"/>
      <c r="H22" s="1"/>
      <c r="I22" s="1"/>
    </row>
    <row r="23" spans="1:9" x14ac:dyDescent="0.25">
      <c r="A23" s="8" t="s">
        <v>59</v>
      </c>
      <c r="B23" s="9">
        <v>40</v>
      </c>
      <c r="C23" s="9">
        <v>35</v>
      </c>
      <c r="D23" s="9">
        <v>66</v>
      </c>
      <c r="E23" s="9">
        <v>74</v>
      </c>
      <c r="F23" s="10">
        <f t="shared" si="0"/>
        <v>12.121212121212125</v>
      </c>
      <c r="G23" s="1"/>
      <c r="H23" s="1"/>
      <c r="I23" s="1"/>
    </row>
    <row r="24" spans="1:9" x14ac:dyDescent="0.25">
      <c r="A24" s="11" t="s">
        <v>60</v>
      </c>
      <c r="B24" s="12">
        <v>1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7</v>
      </c>
      <c r="C26" s="12">
        <v>3</v>
      </c>
      <c r="D26" s="12">
        <v>9</v>
      </c>
      <c r="E26" s="12">
        <v>3</v>
      </c>
      <c r="F26" s="13">
        <f t="shared" si="0"/>
        <v>-66.666666666666657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43</v>
      </c>
      <c r="C28" s="12">
        <v>48</v>
      </c>
      <c r="D28" s="12">
        <v>134</v>
      </c>
      <c r="E28" s="12">
        <v>156</v>
      </c>
      <c r="F28" s="13">
        <f t="shared" si="0"/>
        <v>16.417910447761187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1</v>
      </c>
      <c r="D29" s="9">
        <v>0</v>
      </c>
      <c r="E29" s="9">
        <v>2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10</v>
      </c>
      <c r="C30" s="12">
        <v>12</v>
      </c>
      <c r="D30" s="12">
        <v>23</v>
      </c>
      <c r="E30" s="12">
        <v>25</v>
      </c>
      <c r="F30" s="13">
        <f t="shared" si="0"/>
        <v>8.6956521739130466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3</v>
      </c>
      <c r="D31" s="9">
        <v>0</v>
      </c>
      <c r="E31" s="9">
        <v>3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18</v>
      </c>
      <c r="C32" s="12">
        <v>14</v>
      </c>
      <c r="D32" s="12">
        <v>20</v>
      </c>
      <c r="E32" s="12">
        <v>20</v>
      </c>
      <c r="F32" s="13">
        <f t="shared" si="0"/>
        <v>0</v>
      </c>
      <c r="G32" s="1"/>
      <c r="H32" s="1"/>
      <c r="I32" s="1"/>
    </row>
    <row r="33" spans="1:9" x14ac:dyDescent="0.25">
      <c r="A33" s="8" t="s">
        <v>69</v>
      </c>
      <c r="B33" s="9">
        <v>13</v>
      </c>
      <c r="C33" s="9">
        <v>13</v>
      </c>
      <c r="D33" s="9">
        <v>14</v>
      </c>
      <c r="E33" s="9">
        <v>17</v>
      </c>
      <c r="F33" s="10">
        <f t="shared" si="0"/>
        <v>21.428571428571431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3</v>
      </c>
      <c r="D34" s="12">
        <v>0</v>
      </c>
      <c r="E34" s="12">
        <v>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401</v>
      </c>
      <c r="C35" s="15">
        <f t="shared" ref="C35:E35" si="1">SUM(C7:C34)</f>
        <v>381</v>
      </c>
      <c r="D35" s="15">
        <f t="shared" si="1"/>
        <v>794</v>
      </c>
      <c r="E35" s="15">
        <f t="shared" si="1"/>
        <v>790</v>
      </c>
      <c r="F35" s="16">
        <f t="shared" si="0"/>
        <v>-0.50377833753148593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13</v>
      </c>
      <c r="C38" s="41">
        <f>D7</f>
        <v>11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LAS PALMAS</v>
      </c>
      <c r="F38" s="42">
        <f>LOOKUP(E38,$A$38:$A$65,$B$38:$B$65)</f>
        <v>171</v>
      </c>
      <c r="G38" s="42">
        <f>LOOKUP(E38,$A$38:$A$65,$C$38:$C$65)</f>
        <v>200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</v>
      </c>
      <c r="C39" s="41">
        <f t="shared" ref="C39:C65" si="5">D8</f>
        <v>19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156</v>
      </c>
      <c r="G39" s="42">
        <f t="shared" ref="G39:G65" si="8">LOOKUP(E39,$A$38:$A$65,$C$38:$C$65)</f>
        <v>134</v>
      </c>
    </row>
    <row r="40" spans="1:9" x14ac:dyDescent="0.25">
      <c r="A40" s="42" t="str">
        <f t="shared" si="3"/>
        <v>ALMERIA</v>
      </c>
      <c r="B40" s="41">
        <f t="shared" si="4"/>
        <v>7</v>
      </c>
      <c r="C40" s="41">
        <f t="shared" si="5"/>
        <v>9</v>
      </c>
      <c r="D40" s="41">
        <f t="shared" si="6"/>
        <v>13</v>
      </c>
      <c r="E40" s="42" t="str">
        <f t="shared" si="2"/>
        <v>BARCELONA</v>
      </c>
      <c r="F40" s="42">
        <f t="shared" si="7"/>
        <v>141</v>
      </c>
      <c r="G40" s="42">
        <f t="shared" si="8"/>
        <v>126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75</v>
      </c>
      <c r="G41" s="42">
        <f t="shared" si="8"/>
        <v>85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MALAGA</v>
      </c>
      <c r="F42" s="42">
        <f t="shared" si="7"/>
        <v>74</v>
      </c>
      <c r="G42" s="42">
        <f t="shared" si="8"/>
        <v>66</v>
      </c>
    </row>
    <row r="43" spans="1:9" x14ac:dyDescent="0.25">
      <c r="A43" s="42" t="str">
        <f t="shared" si="3"/>
        <v>BAHIA DE CADIZ</v>
      </c>
      <c r="B43" s="41">
        <f t="shared" si="4"/>
        <v>55</v>
      </c>
      <c r="C43" s="41">
        <f t="shared" si="5"/>
        <v>60</v>
      </c>
      <c r="D43" s="41">
        <f t="shared" si="6"/>
        <v>6</v>
      </c>
      <c r="E43" s="42" t="str">
        <f t="shared" si="2"/>
        <v>BAHIA DE CADIZ</v>
      </c>
      <c r="F43" s="42">
        <f t="shared" si="7"/>
        <v>55</v>
      </c>
      <c r="G43" s="42">
        <f t="shared" si="8"/>
        <v>60</v>
      </c>
    </row>
    <row r="44" spans="1:9" x14ac:dyDescent="0.25">
      <c r="A44" s="42" t="str">
        <f t="shared" si="3"/>
        <v>BALEARES</v>
      </c>
      <c r="B44" s="41">
        <f t="shared" si="4"/>
        <v>75</v>
      </c>
      <c r="C44" s="41">
        <f t="shared" si="5"/>
        <v>85</v>
      </c>
      <c r="D44" s="41">
        <f t="shared" si="6"/>
        <v>4</v>
      </c>
      <c r="E44" s="42" t="str">
        <f t="shared" si="2"/>
        <v>SEVILLA</v>
      </c>
      <c r="F44" s="42">
        <f t="shared" si="7"/>
        <v>25</v>
      </c>
      <c r="G44" s="42">
        <f t="shared" si="8"/>
        <v>23</v>
      </c>
    </row>
    <row r="45" spans="1:9" x14ac:dyDescent="0.25">
      <c r="A45" s="42" t="str">
        <f t="shared" si="3"/>
        <v>BARCELONA</v>
      </c>
      <c r="B45" s="41">
        <f t="shared" si="4"/>
        <v>141</v>
      </c>
      <c r="C45" s="41">
        <f t="shared" si="5"/>
        <v>126</v>
      </c>
      <c r="D45" s="41">
        <f t="shared" si="6"/>
        <v>3</v>
      </c>
      <c r="E45" s="42" t="str">
        <f t="shared" si="2"/>
        <v>VALENCIA</v>
      </c>
      <c r="F45" s="42">
        <f t="shared" si="7"/>
        <v>20</v>
      </c>
      <c r="G45" s="42">
        <f t="shared" si="8"/>
        <v>20</v>
      </c>
    </row>
    <row r="46" spans="1:9" x14ac:dyDescent="0.25">
      <c r="A46" s="42" t="str">
        <f t="shared" si="3"/>
        <v>BILBAO</v>
      </c>
      <c r="B46" s="41">
        <f t="shared" si="4"/>
        <v>4</v>
      </c>
      <c r="C46" s="41">
        <f t="shared" si="5"/>
        <v>5</v>
      </c>
      <c r="D46" s="41">
        <f t="shared" si="6"/>
        <v>14</v>
      </c>
      <c r="E46" s="42" t="str">
        <f t="shared" si="2"/>
        <v>VIGO</v>
      </c>
      <c r="F46" s="42">
        <f t="shared" si="7"/>
        <v>17</v>
      </c>
      <c r="G46" s="42">
        <f t="shared" si="8"/>
        <v>14</v>
      </c>
    </row>
    <row r="47" spans="1:9" x14ac:dyDescent="0.25">
      <c r="A47" s="42" t="str">
        <f t="shared" si="3"/>
        <v>CARTAGENA</v>
      </c>
      <c r="B47" s="41">
        <f t="shared" si="4"/>
        <v>9</v>
      </c>
      <c r="C47" s="41">
        <f t="shared" si="5"/>
        <v>7</v>
      </c>
      <c r="D47" s="41">
        <f t="shared" si="6"/>
        <v>12</v>
      </c>
      <c r="E47" s="42" t="str">
        <f t="shared" si="2"/>
        <v>A CORUÑA</v>
      </c>
      <c r="F47" s="42">
        <f t="shared" si="7"/>
        <v>13</v>
      </c>
      <c r="G47" s="42">
        <f t="shared" si="8"/>
        <v>11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10</v>
      </c>
      <c r="G48" s="42">
        <f t="shared" si="8"/>
        <v>19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1</v>
      </c>
      <c r="D49" s="41">
        <f t="shared" si="6"/>
        <v>20</v>
      </c>
      <c r="E49" s="42" t="str">
        <f t="shared" si="2"/>
        <v>CARTAGENA</v>
      </c>
      <c r="F49" s="42">
        <f t="shared" si="7"/>
        <v>9</v>
      </c>
      <c r="G49" s="42">
        <f t="shared" si="8"/>
        <v>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7</v>
      </c>
      <c r="G50" s="42">
        <f t="shared" si="8"/>
        <v>9</v>
      </c>
    </row>
    <row r="51" spans="1:7" x14ac:dyDescent="0.25">
      <c r="A51" s="42" t="str">
        <f t="shared" si="3"/>
        <v>GIJON</v>
      </c>
      <c r="B51" s="41">
        <f t="shared" si="4"/>
        <v>1</v>
      </c>
      <c r="C51" s="41">
        <f t="shared" si="5"/>
        <v>1</v>
      </c>
      <c r="D51" s="41">
        <f t="shared" si="6"/>
        <v>20</v>
      </c>
      <c r="E51" s="42" t="str">
        <f t="shared" si="2"/>
        <v>BILBAO</v>
      </c>
      <c r="F51" s="42">
        <f t="shared" si="7"/>
        <v>4</v>
      </c>
      <c r="G51" s="42">
        <f t="shared" si="8"/>
        <v>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171</v>
      </c>
      <c r="C53" s="41">
        <f t="shared" si="5"/>
        <v>200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74</v>
      </c>
      <c r="C54" s="41">
        <f t="shared" si="5"/>
        <v>66</v>
      </c>
      <c r="D54" s="41">
        <f t="shared" si="6"/>
        <v>5</v>
      </c>
      <c r="E54" s="42" t="str">
        <f t="shared" si="2"/>
        <v>MOTRIL</v>
      </c>
      <c r="F54" s="42">
        <f t="shared" si="7"/>
        <v>3</v>
      </c>
      <c r="G54" s="42">
        <f t="shared" si="8"/>
        <v>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3</v>
      </c>
      <c r="C57" s="41">
        <f t="shared" si="5"/>
        <v>9</v>
      </c>
      <c r="D57" s="41">
        <f t="shared" si="6"/>
        <v>17</v>
      </c>
      <c r="E57" s="42" t="str">
        <f t="shared" si="2"/>
        <v>CEUTA</v>
      </c>
      <c r="F57" s="42">
        <f t="shared" si="9"/>
        <v>1</v>
      </c>
      <c r="G57" s="42">
        <f t="shared" si="8"/>
        <v>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156</v>
      </c>
      <c r="C59" s="41">
        <f t="shared" si="5"/>
        <v>134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25</v>
      </c>
      <c r="C61" s="41">
        <f t="shared" si="5"/>
        <v>23</v>
      </c>
      <c r="D61" s="41">
        <f t="shared" si="6"/>
        <v>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</v>
      </c>
      <c r="C62" s="41">
        <f t="shared" si="5"/>
        <v>0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</v>
      </c>
      <c r="C63" s="41">
        <f t="shared" si="5"/>
        <v>20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</v>
      </c>
      <c r="C64" s="41">
        <f t="shared" si="5"/>
        <v>14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</v>
      </c>
      <c r="C65" s="41">
        <f t="shared" si="5"/>
        <v>0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DCD12C35-077F-498C-8585-A9801871ADC0}"/>
</file>

<file path=customXml/itemProps2.xml><?xml version="1.0" encoding="utf-8"?>
<ds:datastoreItem xmlns:ds="http://schemas.openxmlformats.org/officeDocument/2006/customXml" ds:itemID="{B686F02F-DC61-49F9-A1E2-0C2DA366D1F6}"/>
</file>

<file path=customXml/itemProps3.xml><?xml version="1.0" encoding="utf-8"?>
<ds:datastoreItem xmlns:ds="http://schemas.openxmlformats.org/officeDocument/2006/customXml" ds:itemID="{CA1883EC-8AB8-4D6D-94CA-BCA3FB76CE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